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cf85f8033aaf006/Desktop/Rebuttal/MSc Thesis rebuttal/"/>
    </mc:Choice>
  </mc:AlternateContent>
  <xr:revisionPtr revIDLastSave="1" documentId="8_{E380A057-3B3F-42FC-A5BA-3FC228A4CAEC}" xr6:coauthVersionLast="46" xr6:coauthVersionMax="46" xr10:uidLastSave="{301D9AC3-F66E-4210-B93E-BCF0F8088B01}"/>
  <bookViews>
    <workbookView xWindow="1920" yWindow="1920" windowWidth="17280" windowHeight="8964" xr2:uid="{CCEDEE60-C332-4ECE-9945-5F3869C80469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1" l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2" i="1"/>
  <c r="F11" i="1"/>
  <c r="F10" i="1"/>
  <c r="G9" i="1"/>
  <c r="F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3" authorId="0" shapeId="0" xr:uid="{46D908E4-BC4C-4381-87E8-0056F0381F5C}">
      <text>
        <r>
          <rPr>
            <sz val="11"/>
            <color theme="1"/>
            <rFont val="Arial"/>
            <family val="2"/>
          </rPr>
          <t>======
ID#AAAAGWiE7yk
27795    (2020-04-01 11:11:20)
0,78 ug/ml</t>
        </r>
      </text>
    </comment>
    <comment ref="G37" authorId="0" shapeId="0" xr:uid="{635629A3-7BAD-45B7-A8FD-A0C2763B071A}">
      <text>
        <r>
          <rPr>
            <sz val="11"/>
            <color theme="1"/>
            <rFont val="Arial"/>
            <family val="2"/>
          </rPr>
          <t>======
ID#AAAAGWiE7yg
27795    (2020-04-01 11:11:20)
2,19 ug/ml</t>
        </r>
      </text>
    </comment>
  </commentList>
</comments>
</file>

<file path=xl/sharedStrings.xml><?xml version="1.0" encoding="utf-8"?>
<sst xmlns="http://schemas.openxmlformats.org/spreadsheetml/2006/main" count="152" uniqueCount="14">
  <si>
    <t>sample number</t>
  </si>
  <si>
    <t>sampling date</t>
  </si>
  <si>
    <t>life stage</t>
  </si>
  <si>
    <t>sex</t>
  </si>
  <si>
    <r>
      <t>Iron (</t>
    </r>
    <r>
      <rPr>
        <b/>
        <sz val="11"/>
        <color theme="1"/>
        <rFont val="Symbol"/>
        <family val="1"/>
        <charset val="2"/>
      </rPr>
      <t>m</t>
    </r>
    <r>
      <rPr>
        <b/>
        <sz val="11"/>
        <color theme="1"/>
        <rFont val="Calibri"/>
        <family val="2"/>
      </rPr>
      <t>mol/L)</t>
    </r>
  </si>
  <si>
    <t>Hapto (g/L)</t>
  </si>
  <si>
    <t>SAA (mg/L)</t>
  </si>
  <si>
    <t>adult</t>
  </si>
  <si>
    <t>male</t>
  </si>
  <si>
    <t>&lt;10</t>
  </si>
  <si>
    <t>young adult</t>
  </si>
  <si>
    <t>female</t>
  </si>
  <si>
    <t>calf</t>
  </si>
  <si>
    <t>outliers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</si>
</sst>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Symbol"/>
      <family val="1"/>
      <charset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theme="5" tint="-0.249977111117893"/>
      <name val="Calibri"/>
      <family val="2"/>
    </font>
    <font>
      <sz val="11"/>
      <color theme="5" tint="-0.249977111117893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1" xfId="0" applyFont="1" applyBorder="1"/>
    <xf numFmtId="0" fontId="2" fillId="0" borderId="0" xfId="0" applyFont="1"/>
    <xf numFmtId="1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2" fontId="6" fillId="0" borderId="0" xfId="0" applyNumberFormat="1" applyFont="1" applyAlignment="1">
      <alignment horizontal="left"/>
    </xf>
    <xf numFmtId="0" fontId="7" fillId="0" borderId="0" xfId="0" applyFont="1"/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2" fontId="5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AC7D8-8715-43D4-ACFF-F714AE082EA1}">
  <dimension ref="A1:G53"/>
  <sheetViews>
    <sheetView tabSelected="1" topLeftCell="A37" workbookViewId="0">
      <selection activeCell="A53" sqref="A53"/>
    </sheetView>
  </sheetViews>
  <sheetFormatPr baseColWidth="10" defaultRowHeight="14.4" x14ac:dyDescent="0.3"/>
  <cols>
    <col min="1" max="2" width="14.6640625" customWidth="1"/>
  </cols>
  <sheetData>
    <row r="1" spans="1:7" x14ac:dyDescent="0.3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3" t="s">
        <v>6</v>
      </c>
    </row>
    <row r="2" spans="1:7" x14ac:dyDescent="0.3">
      <c r="B2" s="2"/>
      <c r="C2" s="2"/>
      <c r="D2" s="2"/>
      <c r="E2" s="4"/>
      <c r="F2" s="4"/>
      <c r="G2" s="4"/>
    </row>
    <row r="3" spans="1:7" x14ac:dyDescent="0.3">
      <c r="A3">
        <v>1</v>
      </c>
      <c r="B3" s="5">
        <v>42972</v>
      </c>
      <c r="C3" s="6" t="s">
        <v>7</v>
      </c>
      <c r="D3" s="6" t="s">
        <v>8</v>
      </c>
      <c r="E3" s="7">
        <v>11.5</v>
      </c>
      <c r="F3" s="8">
        <v>1.28</v>
      </c>
      <c r="G3" s="9" t="s">
        <v>9</v>
      </c>
    </row>
    <row r="4" spans="1:7" x14ac:dyDescent="0.3">
      <c r="A4">
        <v>2</v>
      </c>
      <c r="B4" s="5">
        <v>43053</v>
      </c>
      <c r="C4" s="6" t="s">
        <v>7</v>
      </c>
      <c r="D4" s="6" t="s">
        <v>8</v>
      </c>
      <c r="E4" s="7">
        <v>9.1</v>
      </c>
      <c r="F4" s="8">
        <v>0.61</v>
      </c>
      <c r="G4" s="9" t="s">
        <v>9</v>
      </c>
    </row>
    <row r="5" spans="1:7" x14ac:dyDescent="0.3">
      <c r="A5">
        <v>3</v>
      </c>
      <c r="B5" s="5">
        <v>43061</v>
      </c>
      <c r="C5" s="6" t="s">
        <v>7</v>
      </c>
      <c r="D5" s="6" t="s">
        <v>8</v>
      </c>
      <c r="E5" s="7">
        <v>11.6</v>
      </c>
      <c r="F5" s="8">
        <v>0.9</v>
      </c>
      <c r="G5" s="9" t="s">
        <v>9</v>
      </c>
    </row>
    <row r="6" spans="1:7" x14ac:dyDescent="0.3">
      <c r="A6">
        <v>4</v>
      </c>
      <c r="B6" s="5">
        <v>43175</v>
      </c>
      <c r="C6" s="6" t="s">
        <v>7</v>
      </c>
      <c r="D6" s="6" t="s">
        <v>8</v>
      </c>
      <c r="E6" s="7">
        <v>12.1</v>
      </c>
      <c r="F6" s="8">
        <v>1.41</v>
      </c>
      <c r="G6" s="9" t="s">
        <v>9</v>
      </c>
    </row>
    <row r="7" spans="1:7" x14ac:dyDescent="0.3">
      <c r="A7">
        <v>5</v>
      </c>
      <c r="B7" s="5">
        <v>43208</v>
      </c>
      <c r="C7" s="6" t="s">
        <v>7</v>
      </c>
      <c r="D7" s="6" t="s">
        <v>8</v>
      </c>
      <c r="E7" s="7">
        <v>12.2</v>
      </c>
      <c r="F7" s="8">
        <v>2.17</v>
      </c>
      <c r="G7" s="9" t="s">
        <v>9</v>
      </c>
    </row>
    <row r="8" spans="1:7" x14ac:dyDescent="0.3">
      <c r="A8">
        <v>6</v>
      </c>
      <c r="B8" s="5">
        <v>43242</v>
      </c>
      <c r="C8" s="6" t="s">
        <v>7</v>
      </c>
      <c r="D8" s="6" t="s">
        <v>8</v>
      </c>
      <c r="E8" s="7">
        <v>11.6</v>
      </c>
      <c r="F8" s="8">
        <v>1.86</v>
      </c>
      <c r="G8" s="9" t="s">
        <v>9</v>
      </c>
    </row>
    <row r="9" spans="1:7" x14ac:dyDescent="0.3">
      <c r="A9">
        <v>7</v>
      </c>
      <c r="B9" s="5">
        <v>43252</v>
      </c>
      <c r="C9" s="6" t="s">
        <v>7</v>
      </c>
      <c r="D9" s="6" t="s">
        <v>8</v>
      </c>
      <c r="E9" s="7">
        <v>7.4</v>
      </c>
      <c r="F9" s="10">
        <f>1.79*3</f>
        <v>5.37</v>
      </c>
      <c r="G9" s="10">
        <f>109.31*10</f>
        <v>1093.0999999999999</v>
      </c>
    </row>
    <row r="10" spans="1:7" x14ac:dyDescent="0.3">
      <c r="A10" s="11">
        <v>8</v>
      </c>
      <c r="B10" s="12">
        <v>43272</v>
      </c>
      <c r="C10" s="13" t="s">
        <v>10</v>
      </c>
      <c r="D10" s="13" t="s">
        <v>8</v>
      </c>
      <c r="E10" s="14">
        <v>4.5</v>
      </c>
      <c r="F10" s="10">
        <f>2.13*3</f>
        <v>6.39</v>
      </c>
      <c r="G10" s="10">
        <v>135.99</v>
      </c>
    </row>
    <row r="11" spans="1:7" x14ac:dyDescent="0.3">
      <c r="A11">
        <v>9</v>
      </c>
      <c r="B11" s="5">
        <v>43301</v>
      </c>
      <c r="C11" s="6" t="s">
        <v>7</v>
      </c>
      <c r="D11" s="6" t="s">
        <v>8</v>
      </c>
      <c r="E11" s="7">
        <v>16.100000000000001</v>
      </c>
      <c r="F11" s="8">
        <f>1.34*2</f>
        <v>2.68</v>
      </c>
      <c r="G11" s="8" t="s">
        <v>9</v>
      </c>
    </row>
    <row r="12" spans="1:7" x14ac:dyDescent="0.3">
      <c r="A12">
        <v>10</v>
      </c>
      <c r="B12" s="5">
        <v>43305</v>
      </c>
      <c r="C12" s="6" t="s">
        <v>7</v>
      </c>
      <c r="D12" s="6" t="s">
        <v>8</v>
      </c>
      <c r="E12" s="7">
        <v>7.7</v>
      </c>
      <c r="F12" s="8">
        <f>1.3*3</f>
        <v>3.9000000000000004</v>
      </c>
      <c r="G12" s="10">
        <v>27.13</v>
      </c>
    </row>
    <row r="13" spans="1:7" x14ac:dyDescent="0.3">
      <c r="A13">
        <v>11</v>
      </c>
      <c r="B13" s="5">
        <v>43308</v>
      </c>
      <c r="C13" s="6" t="s">
        <v>10</v>
      </c>
      <c r="D13" s="6" t="s">
        <v>8</v>
      </c>
      <c r="E13" s="7">
        <v>11.8</v>
      </c>
      <c r="F13" s="8">
        <v>0.19</v>
      </c>
      <c r="G13" s="8" t="s">
        <v>9</v>
      </c>
    </row>
    <row r="14" spans="1:7" x14ac:dyDescent="0.3">
      <c r="A14">
        <v>12</v>
      </c>
      <c r="B14" s="5">
        <v>43312</v>
      </c>
      <c r="C14" s="6" t="s">
        <v>10</v>
      </c>
      <c r="D14" s="6" t="s">
        <v>8</v>
      </c>
      <c r="E14" s="7">
        <v>13.4</v>
      </c>
      <c r="F14" s="8">
        <v>1.25</v>
      </c>
      <c r="G14" s="8" t="s">
        <v>9</v>
      </c>
    </row>
    <row r="15" spans="1:7" x14ac:dyDescent="0.3">
      <c r="A15">
        <v>13</v>
      </c>
      <c r="B15" s="5">
        <v>43315</v>
      </c>
      <c r="C15" s="6" t="s">
        <v>7</v>
      </c>
      <c r="D15" s="6" t="s">
        <v>8</v>
      </c>
      <c r="E15" s="7">
        <v>13.7</v>
      </c>
      <c r="F15" s="8">
        <v>1.87</v>
      </c>
      <c r="G15" s="8" t="s">
        <v>9</v>
      </c>
    </row>
    <row r="16" spans="1:7" x14ac:dyDescent="0.3">
      <c r="A16">
        <v>14</v>
      </c>
      <c r="B16" s="5">
        <v>43342</v>
      </c>
      <c r="C16" s="6" t="s">
        <v>7</v>
      </c>
      <c r="D16" s="6" t="s">
        <v>11</v>
      </c>
      <c r="E16" s="7">
        <v>10.199999999999999</v>
      </c>
      <c r="F16" s="8">
        <v>2.2799999999999998</v>
      </c>
      <c r="G16" s="8" t="s">
        <v>9</v>
      </c>
    </row>
    <row r="17" spans="1:7" x14ac:dyDescent="0.3">
      <c r="A17">
        <v>15</v>
      </c>
      <c r="B17" s="5">
        <v>43342</v>
      </c>
      <c r="C17" s="6" t="s">
        <v>12</v>
      </c>
      <c r="D17" s="6" t="s">
        <v>8</v>
      </c>
      <c r="E17" s="7">
        <v>9.8000000000000007</v>
      </c>
      <c r="F17" s="8">
        <f>1.47*2</f>
        <v>2.94</v>
      </c>
      <c r="G17" s="10">
        <v>49.21</v>
      </c>
    </row>
    <row r="18" spans="1:7" x14ac:dyDescent="0.3">
      <c r="A18">
        <v>16</v>
      </c>
      <c r="B18" s="5">
        <v>43356</v>
      </c>
      <c r="C18" s="6" t="s">
        <v>7</v>
      </c>
      <c r="D18" s="6" t="s">
        <v>8</v>
      </c>
      <c r="E18" s="7">
        <v>16.2</v>
      </c>
      <c r="F18" s="8">
        <f>0.39*2</f>
        <v>0.78</v>
      </c>
      <c r="G18" s="8" t="s">
        <v>9</v>
      </c>
    </row>
    <row r="19" spans="1:7" x14ac:dyDescent="0.3">
      <c r="A19">
        <v>17</v>
      </c>
      <c r="B19" s="5">
        <v>43356</v>
      </c>
      <c r="C19" s="6" t="s">
        <v>7</v>
      </c>
      <c r="D19" s="6" t="s">
        <v>8</v>
      </c>
      <c r="E19" s="7">
        <v>17</v>
      </c>
      <c r="F19" s="8">
        <f>0.45*2</f>
        <v>0.9</v>
      </c>
      <c r="G19" s="8" t="s">
        <v>9</v>
      </c>
    </row>
    <row r="20" spans="1:7" x14ac:dyDescent="0.3">
      <c r="A20">
        <v>18</v>
      </c>
      <c r="B20" s="5">
        <v>43363</v>
      </c>
      <c r="C20" s="6" t="s">
        <v>7</v>
      </c>
      <c r="D20" s="6" t="s">
        <v>8</v>
      </c>
      <c r="E20" s="7">
        <v>10.3</v>
      </c>
      <c r="F20" s="8">
        <f>0.82*2</f>
        <v>1.64</v>
      </c>
      <c r="G20" s="8" t="s">
        <v>9</v>
      </c>
    </row>
    <row r="21" spans="1:7" x14ac:dyDescent="0.3">
      <c r="A21">
        <v>19</v>
      </c>
      <c r="B21" s="5">
        <v>43391</v>
      </c>
      <c r="C21" s="6" t="s">
        <v>7</v>
      </c>
      <c r="D21" s="6" t="s">
        <v>8</v>
      </c>
      <c r="E21" s="7">
        <v>10.6</v>
      </c>
      <c r="F21" s="8">
        <f>0.08*2</f>
        <v>0.16</v>
      </c>
      <c r="G21" s="8" t="s">
        <v>9</v>
      </c>
    </row>
    <row r="22" spans="1:7" x14ac:dyDescent="0.3">
      <c r="A22">
        <v>20</v>
      </c>
      <c r="B22" s="5">
        <v>43392</v>
      </c>
      <c r="C22" s="6" t="s">
        <v>7</v>
      </c>
      <c r="D22" s="6" t="s">
        <v>8</v>
      </c>
      <c r="E22" s="7">
        <v>10.5</v>
      </c>
      <c r="F22" s="8">
        <f>0.3*2</f>
        <v>0.6</v>
      </c>
      <c r="G22" s="8" t="s">
        <v>9</v>
      </c>
    </row>
    <row r="23" spans="1:7" x14ac:dyDescent="0.3">
      <c r="A23">
        <v>21</v>
      </c>
      <c r="B23" s="5">
        <v>43392</v>
      </c>
      <c r="C23" s="6" t="s">
        <v>10</v>
      </c>
      <c r="D23" s="6" t="s">
        <v>8</v>
      </c>
      <c r="E23" s="7">
        <v>10.4</v>
      </c>
      <c r="F23" s="8">
        <f>0.08*2</f>
        <v>0.16</v>
      </c>
      <c r="G23" s="8" t="s">
        <v>9</v>
      </c>
    </row>
    <row r="24" spans="1:7" x14ac:dyDescent="0.3">
      <c r="A24">
        <v>22</v>
      </c>
      <c r="B24" s="5">
        <v>43395</v>
      </c>
      <c r="C24" s="6" t="s">
        <v>7</v>
      </c>
      <c r="D24" s="6" t="s">
        <v>8</v>
      </c>
      <c r="E24" s="7">
        <v>16.899999999999999</v>
      </c>
      <c r="F24" s="8">
        <f>0.3*2</f>
        <v>0.6</v>
      </c>
      <c r="G24" s="8" t="s">
        <v>9</v>
      </c>
    </row>
    <row r="25" spans="1:7" x14ac:dyDescent="0.3">
      <c r="A25">
        <v>23</v>
      </c>
      <c r="B25" s="5">
        <v>43395</v>
      </c>
      <c r="C25" s="6" t="s">
        <v>10</v>
      </c>
      <c r="D25" s="6" t="s">
        <v>8</v>
      </c>
      <c r="E25" s="7">
        <v>11.8</v>
      </c>
      <c r="F25" s="8">
        <f>0.31*2</f>
        <v>0.62</v>
      </c>
      <c r="G25" s="8" t="s">
        <v>9</v>
      </c>
    </row>
    <row r="26" spans="1:7" x14ac:dyDescent="0.3">
      <c r="A26">
        <v>24</v>
      </c>
      <c r="B26" s="5">
        <v>43395</v>
      </c>
      <c r="C26" s="6" t="s">
        <v>7</v>
      </c>
      <c r="D26" s="6" t="s">
        <v>8</v>
      </c>
      <c r="E26" s="7">
        <v>9</v>
      </c>
      <c r="F26" s="8">
        <f>1.09*2</f>
        <v>2.1800000000000002</v>
      </c>
      <c r="G26" s="8" t="s">
        <v>9</v>
      </c>
    </row>
    <row r="27" spans="1:7" x14ac:dyDescent="0.3">
      <c r="A27">
        <v>25</v>
      </c>
      <c r="B27" s="5">
        <v>43396</v>
      </c>
      <c r="C27" s="6" t="s">
        <v>7</v>
      </c>
      <c r="D27" s="6" t="s">
        <v>8</v>
      </c>
      <c r="E27" s="7">
        <v>9.1999999999999993</v>
      </c>
      <c r="F27" s="8">
        <f>0.29*2</f>
        <v>0.57999999999999996</v>
      </c>
      <c r="G27" s="8" t="s">
        <v>9</v>
      </c>
    </row>
    <row r="28" spans="1:7" x14ac:dyDescent="0.3">
      <c r="A28">
        <v>26</v>
      </c>
      <c r="B28" s="5">
        <v>43396</v>
      </c>
      <c r="C28" s="6" t="s">
        <v>7</v>
      </c>
      <c r="D28" s="6" t="s">
        <v>8</v>
      </c>
      <c r="E28" s="7">
        <v>9</v>
      </c>
      <c r="F28" s="8">
        <f>0.36*2</f>
        <v>0.72</v>
      </c>
      <c r="G28" s="8" t="s">
        <v>9</v>
      </c>
    </row>
    <row r="29" spans="1:7" x14ac:dyDescent="0.3">
      <c r="A29">
        <v>27</v>
      </c>
      <c r="B29" s="5">
        <v>43397</v>
      </c>
      <c r="C29" s="6" t="s">
        <v>7</v>
      </c>
      <c r="D29" s="6" t="s">
        <v>8</v>
      </c>
      <c r="E29" s="14">
        <v>21.9</v>
      </c>
      <c r="F29" s="8">
        <f>0.1*2</f>
        <v>0.2</v>
      </c>
      <c r="G29" s="8" t="s">
        <v>9</v>
      </c>
    </row>
    <row r="30" spans="1:7" x14ac:dyDescent="0.3">
      <c r="A30">
        <v>28</v>
      </c>
      <c r="B30" s="5">
        <v>43397</v>
      </c>
      <c r="C30" s="6" t="s">
        <v>10</v>
      </c>
      <c r="D30" s="6" t="s">
        <v>8</v>
      </c>
      <c r="E30" s="7">
        <v>9.3000000000000007</v>
      </c>
      <c r="F30" s="8">
        <f>0.85*2</f>
        <v>1.7</v>
      </c>
      <c r="G30" s="8" t="s">
        <v>9</v>
      </c>
    </row>
    <row r="31" spans="1:7" x14ac:dyDescent="0.3">
      <c r="A31">
        <v>29</v>
      </c>
      <c r="B31" s="5">
        <v>43397</v>
      </c>
      <c r="C31" s="6" t="s">
        <v>7</v>
      </c>
      <c r="D31" s="6" t="s">
        <v>8</v>
      </c>
      <c r="E31" s="7">
        <v>11.6</v>
      </c>
      <c r="F31" s="8">
        <f>0.41*2</f>
        <v>0.82</v>
      </c>
      <c r="G31" s="8" t="s">
        <v>9</v>
      </c>
    </row>
    <row r="32" spans="1:7" x14ac:dyDescent="0.3">
      <c r="A32">
        <v>30</v>
      </c>
      <c r="B32" s="5">
        <v>43552</v>
      </c>
      <c r="C32" s="6" t="s">
        <v>7</v>
      </c>
      <c r="D32" s="6" t="s">
        <v>8</v>
      </c>
      <c r="E32" s="7">
        <v>13.2</v>
      </c>
      <c r="F32" s="8">
        <f>0.38*2</f>
        <v>0.76</v>
      </c>
      <c r="G32" s="8" t="s">
        <v>9</v>
      </c>
    </row>
    <row r="33" spans="1:7" x14ac:dyDescent="0.3">
      <c r="A33">
        <v>31</v>
      </c>
      <c r="B33" s="5">
        <v>43557</v>
      </c>
      <c r="C33" s="6" t="s">
        <v>7</v>
      </c>
      <c r="D33" s="6" t="s">
        <v>8</v>
      </c>
      <c r="E33" s="7">
        <v>15.4</v>
      </c>
      <c r="F33" s="10">
        <f>2.2*2</f>
        <v>4.4000000000000004</v>
      </c>
      <c r="G33" s="8" t="s">
        <v>9</v>
      </c>
    </row>
    <row r="34" spans="1:7" x14ac:dyDescent="0.3">
      <c r="A34">
        <v>32</v>
      </c>
      <c r="B34" s="5">
        <v>43560</v>
      </c>
      <c r="C34" s="6" t="s">
        <v>7</v>
      </c>
      <c r="D34" s="6" t="s">
        <v>8</v>
      </c>
      <c r="E34" s="7">
        <v>11.7</v>
      </c>
      <c r="F34" s="8">
        <f>1.62*2</f>
        <v>3.24</v>
      </c>
      <c r="G34" s="8">
        <v>10.86</v>
      </c>
    </row>
    <row r="35" spans="1:7" x14ac:dyDescent="0.3">
      <c r="A35">
        <v>33</v>
      </c>
      <c r="B35" s="5">
        <v>43564</v>
      </c>
      <c r="C35" s="6" t="s">
        <v>7</v>
      </c>
      <c r="D35" s="6" t="s">
        <v>8</v>
      </c>
      <c r="E35" s="7">
        <v>15.9</v>
      </c>
      <c r="F35" s="8">
        <f>0.89*2</f>
        <v>1.78</v>
      </c>
      <c r="G35" s="8" t="s">
        <v>9</v>
      </c>
    </row>
    <row r="36" spans="1:7" x14ac:dyDescent="0.3">
      <c r="A36">
        <v>34</v>
      </c>
      <c r="B36" s="5">
        <v>43567</v>
      </c>
      <c r="C36" s="6" t="s">
        <v>7</v>
      </c>
      <c r="D36" s="6" t="s">
        <v>8</v>
      </c>
      <c r="E36" s="7">
        <v>15.8</v>
      </c>
      <c r="F36" s="8">
        <f>1.11*2</f>
        <v>2.2200000000000002</v>
      </c>
      <c r="G36" s="8" t="s">
        <v>9</v>
      </c>
    </row>
    <row r="37" spans="1:7" x14ac:dyDescent="0.3">
      <c r="A37">
        <v>35</v>
      </c>
      <c r="B37" s="5">
        <v>43567</v>
      </c>
      <c r="C37" s="6" t="s">
        <v>7</v>
      </c>
      <c r="D37" s="6" t="s">
        <v>8</v>
      </c>
      <c r="E37" s="7">
        <v>9.6</v>
      </c>
      <c r="F37" s="8">
        <f>1.77*2</f>
        <v>3.54</v>
      </c>
      <c r="G37" s="8" t="s">
        <v>9</v>
      </c>
    </row>
    <row r="38" spans="1:7" x14ac:dyDescent="0.3">
      <c r="A38">
        <v>36</v>
      </c>
      <c r="B38" s="5">
        <v>43610</v>
      </c>
      <c r="C38" s="6" t="s">
        <v>7</v>
      </c>
      <c r="D38" s="6" t="s">
        <v>8</v>
      </c>
      <c r="E38" s="7">
        <v>13</v>
      </c>
      <c r="F38" s="8">
        <f>0.73*2</f>
        <v>1.46</v>
      </c>
      <c r="G38" s="8" t="s">
        <v>9</v>
      </c>
    </row>
    <row r="39" spans="1:7" x14ac:dyDescent="0.3">
      <c r="A39">
        <v>37</v>
      </c>
      <c r="B39" s="5">
        <v>43610</v>
      </c>
      <c r="C39" s="6" t="s">
        <v>7</v>
      </c>
      <c r="D39" s="6" t="s">
        <v>8</v>
      </c>
      <c r="E39" s="7">
        <v>8.9</v>
      </c>
      <c r="F39" s="8">
        <f>1.22*2</f>
        <v>2.44</v>
      </c>
      <c r="G39" s="8" t="s">
        <v>9</v>
      </c>
    </row>
    <row r="40" spans="1:7" x14ac:dyDescent="0.3">
      <c r="A40">
        <v>38</v>
      </c>
      <c r="B40" s="5">
        <v>43610</v>
      </c>
      <c r="C40" s="6" t="s">
        <v>7</v>
      </c>
      <c r="D40" s="6" t="s">
        <v>8</v>
      </c>
      <c r="E40" s="7">
        <v>9.6999999999999993</v>
      </c>
      <c r="F40" s="8">
        <f>0.41*2</f>
        <v>0.82</v>
      </c>
      <c r="G40" s="8" t="s">
        <v>9</v>
      </c>
    </row>
    <row r="41" spans="1:7" x14ac:dyDescent="0.3">
      <c r="A41">
        <v>39</v>
      </c>
      <c r="B41" s="5">
        <v>43652</v>
      </c>
      <c r="C41" s="6" t="s">
        <v>7</v>
      </c>
      <c r="D41" s="6" t="s">
        <v>8</v>
      </c>
      <c r="E41" s="7">
        <v>16.600000000000001</v>
      </c>
      <c r="F41" s="8">
        <f>0.58*2</f>
        <v>1.1599999999999999</v>
      </c>
      <c r="G41" s="8" t="s">
        <v>9</v>
      </c>
    </row>
    <row r="42" spans="1:7" x14ac:dyDescent="0.3">
      <c r="A42">
        <v>40</v>
      </c>
      <c r="B42" s="5">
        <v>43658</v>
      </c>
      <c r="C42" s="6" t="s">
        <v>10</v>
      </c>
      <c r="D42" s="6" t="s">
        <v>8</v>
      </c>
      <c r="E42" s="7">
        <v>15.3</v>
      </c>
      <c r="F42" s="8">
        <f>0.51*2</f>
        <v>1.02</v>
      </c>
      <c r="G42" s="8" t="s">
        <v>9</v>
      </c>
    </row>
    <row r="43" spans="1:7" x14ac:dyDescent="0.3">
      <c r="A43">
        <v>41</v>
      </c>
      <c r="B43" s="5">
        <v>43658</v>
      </c>
      <c r="C43" s="6" t="s">
        <v>7</v>
      </c>
      <c r="D43" s="6" t="s">
        <v>11</v>
      </c>
      <c r="E43" s="7">
        <v>8.6</v>
      </c>
      <c r="F43" s="8">
        <f>0.34*2</f>
        <v>0.68</v>
      </c>
      <c r="G43" s="8" t="s">
        <v>9</v>
      </c>
    </row>
    <row r="44" spans="1:7" x14ac:dyDescent="0.3">
      <c r="A44">
        <v>42</v>
      </c>
      <c r="B44" s="5">
        <v>43658</v>
      </c>
      <c r="C44" s="6" t="s">
        <v>12</v>
      </c>
      <c r="D44" s="6" t="s">
        <v>11</v>
      </c>
      <c r="E44" s="7">
        <v>18.8</v>
      </c>
      <c r="F44" s="8">
        <f>0.94*2</f>
        <v>1.88</v>
      </c>
      <c r="G44" s="10">
        <v>29.53</v>
      </c>
    </row>
    <row r="45" spans="1:7" x14ac:dyDescent="0.3">
      <c r="A45">
        <v>43</v>
      </c>
      <c r="B45" s="5">
        <v>43662</v>
      </c>
      <c r="C45" s="6" t="s">
        <v>10</v>
      </c>
      <c r="D45" s="6" t="s">
        <v>8</v>
      </c>
      <c r="E45" s="7">
        <v>13.5</v>
      </c>
      <c r="F45" s="8">
        <f>0.83*2</f>
        <v>1.66</v>
      </c>
      <c r="G45" s="15" t="s">
        <v>9</v>
      </c>
    </row>
    <row r="46" spans="1:7" x14ac:dyDescent="0.3">
      <c r="A46">
        <v>44</v>
      </c>
      <c r="B46" s="5">
        <v>43665</v>
      </c>
      <c r="C46" s="6" t="s">
        <v>7</v>
      </c>
      <c r="D46" s="6" t="s">
        <v>8</v>
      </c>
      <c r="E46" s="7">
        <v>13.2</v>
      </c>
      <c r="F46" s="8">
        <f>0.77*2</f>
        <v>1.54</v>
      </c>
      <c r="G46" s="8" t="s">
        <v>9</v>
      </c>
    </row>
    <row r="47" spans="1:7" x14ac:dyDescent="0.3">
      <c r="A47">
        <v>45</v>
      </c>
      <c r="B47" s="5">
        <v>43669</v>
      </c>
      <c r="C47" s="6" t="s">
        <v>7</v>
      </c>
      <c r="D47" s="6" t="s">
        <v>8</v>
      </c>
      <c r="E47" s="7">
        <v>11</v>
      </c>
      <c r="F47" s="8">
        <f>0.98*2</f>
        <v>1.96</v>
      </c>
      <c r="G47" s="8" t="s">
        <v>9</v>
      </c>
    </row>
    <row r="48" spans="1:7" x14ac:dyDescent="0.3">
      <c r="A48">
        <v>46</v>
      </c>
      <c r="B48" s="5">
        <v>43672</v>
      </c>
      <c r="C48" s="6" t="s">
        <v>7</v>
      </c>
      <c r="D48" s="6" t="s">
        <v>8</v>
      </c>
      <c r="E48" s="7">
        <v>14.7</v>
      </c>
      <c r="F48" s="8">
        <f>1.02*2</f>
        <v>2.04</v>
      </c>
      <c r="G48" s="8" t="s">
        <v>9</v>
      </c>
    </row>
    <row r="49" spans="1:7" x14ac:dyDescent="0.3">
      <c r="A49">
        <v>47</v>
      </c>
      <c r="B49" s="5">
        <v>43675</v>
      </c>
      <c r="C49" s="6" t="s">
        <v>7</v>
      </c>
      <c r="D49" s="6" t="s">
        <v>8</v>
      </c>
      <c r="E49" s="7">
        <v>8.6</v>
      </c>
      <c r="F49" s="8">
        <f>0.57*2</f>
        <v>1.1399999999999999</v>
      </c>
      <c r="G49" s="8" t="s">
        <v>9</v>
      </c>
    </row>
    <row r="50" spans="1:7" x14ac:dyDescent="0.3">
      <c r="A50">
        <v>48</v>
      </c>
      <c r="B50" s="5">
        <v>43678</v>
      </c>
      <c r="C50" s="6" t="s">
        <v>10</v>
      </c>
      <c r="D50" s="6" t="s">
        <v>8</v>
      </c>
      <c r="E50" s="7">
        <v>9.3000000000000007</v>
      </c>
      <c r="F50" s="8">
        <f>0.19*2</f>
        <v>0.38</v>
      </c>
      <c r="G50" s="8" t="s">
        <v>9</v>
      </c>
    </row>
    <row r="51" spans="1:7" x14ac:dyDescent="0.3">
      <c r="A51">
        <v>49</v>
      </c>
      <c r="B51" s="5">
        <v>43679</v>
      </c>
      <c r="C51" s="6" t="s">
        <v>7</v>
      </c>
      <c r="D51" s="6" t="s">
        <v>8</v>
      </c>
      <c r="E51" s="7">
        <v>13.1</v>
      </c>
      <c r="F51" s="8">
        <f>0.57*2</f>
        <v>1.1399999999999999</v>
      </c>
      <c r="G51" s="8" t="s">
        <v>9</v>
      </c>
    </row>
    <row r="52" spans="1:7" x14ac:dyDescent="0.3">
      <c r="A52">
        <v>50</v>
      </c>
      <c r="B52" s="5">
        <v>43703</v>
      </c>
      <c r="C52" s="6" t="s">
        <v>7</v>
      </c>
      <c r="D52" s="6" t="s">
        <v>8</v>
      </c>
      <c r="E52" s="7">
        <v>13</v>
      </c>
      <c r="F52" s="8">
        <f>0.26*2</f>
        <v>0.52</v>
      </c>
      <c r="G52" s="8" t="s">
        <v>9</v>
      </c>
    </row>
    <row r="53" spans="1:7" x14ac:dyDescent="0.3">
      <c r="A53" s="11" t="s">
        <v>13</v>
      </c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Steyrer</dc:creator>
  <cp:lastModifiedBy>Christine Steyrer</cp:lastModifiedBy>
  <dcterms:created xsi:type="dcterms:W3CDTF">2021-01-30T15:30:10Z</dcterms:created>
  <dcterms:modified xsi:type="dcterms:W3CDTF">2021-02-03T18:23:28Z</dcterms:modified>
</cp:coreProperties>
</file>