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pivotCache/pivotCacheDefinition3.xml" ContentType="application/vnd.openxmlformats-officedocument.spreadsheetml.pivotCacheDefinition+xml"/>
  <Override PartName="/xl/pivotCache/pivotCacheRecords3.xml" ContentType="application/vnd.openxmlformats-officedocument.spreadsheetml.pivotCacheRecords+xml"/>
  <Override PartName="/xl/pivotCache/pivotCacheDefinition4.xml" ContentType="application/vnd.openxmlformats-officedocument.spreadsheetml.pivotCacheDefinition+xml"/>
  <Override PartName="/xl/pivotCache/pivotCacheRecords4.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7.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8.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9.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0.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pivotTables/pivotTable3.xml" ContentType="application/vnd.openxmlformats-officedocument.spreadsheetml.pivotTable+xml"/>
  <Override PartName="/xl/drawings/drawing13.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pivotTables/pivotTable4.xml" ContentType="application/vnd.openxmlformats-officedocument.spreadsheetml.pivotTable+xml"/>
  <Override PartName="/xl/drawings/drawing14.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drawings/drawing15.xml" ContentType="application/vnd.openxmlformats-officedocument.drawing+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hidePivotFieldList="1"/>
  <mc:AlternateContent xmlns:mc="http://schemas.openxmlformats.org/markup-compatibility/2006">
    <mc:Choice Requires="x15">
      <x15ac:absPath xmlns:x15ac="http://schemas.microsoft.com/office/spreadsheetml/2010/11/ac" url="E:\"/>
    </mc:Choice>
  </mc:AlternateContent>
  <xr:revisionPtr revIDLastSave="0" documentId="13_ncr:1_{E7E1D7BE-A94C-426D-962D-52397141F052}" xr6:coauthVersionLast="47" xr6:coauthVersionMax="47" xr10:uidLastSave="{00000000-0000-0000-0000-000000000000}"/>
  <bookViews>
    <workbookView xWindow="-110" yWindow="-110" windowWidth="19420" windowHeight="10420" firstSheet="15" activeTab="18" xr2:uid="{00000000-000D-0000-FFFF-FFFF00000000}"/>
  </bookViews>
  <sheets>
    <sheet name="Sheet0" sheetId="1" r:id="rId1"/>
    <sheet name="Q21" sheetId="74" r:id="rId2"/>
    <sheet name="Q20" sheetId="73" r:id="rId3"/>
    <sheet name="Q19 graph" sheetId="71" r:id="rId4"/>
    <sheet name="Q18 graph" sheetId="70" r:id="rId5"/>
    <sheet name="Q17 graphs" sheetId="62" r:id="rId6"/>
    <sheet name="Q17 data" sheetId="63" r:id="rId7"/>
    <sheet name="Q16 graphs" sheetId="52" r:id="rId8"/>
    <sheet name="Q16 data" sheetId="51" r:id="rId9"/>
    <sheet name="Q15 graph" sheetId="45" r:id="rId10"/>
    <sheet name="Sheet11" sheetId="49" r:id="rId11"/>
    <sheet name="Sheet12" sheetId="50" r:id="rId12"/>
    <sheet name="Q15 dat" sheetId="46" r:id="rId13"/>
    <sheet name="Q14 graphs" sheetId="42" r:id="rId14"/>
    <sheet name="Q14 data" sheetId="40" r:id="rId15"/>
    <sheet name="Q13 graphs" sheetId="37" r:id="rId16"/>
    <sheet name="Q12 graphs" sheetId="28" r:id="rId17"/>
    <sheet name="Q12 data" sheetId="27" r:id="rId18"/>
    <sheet name="Q11 grapht" sheetId="23" r:id="rId19"/>
    <sheet name="Q11 Data" sheetId="11" r:id="rId20"/>
    <sheet name="Q8" sheetId="9" r:id="rId21"/>
    <sheet name="Q6 Pivot table" sheetId="7" r:id="rId22"/>
    <sheet name="Sheet1" sheetId="75" r:id="rId23"/>
    <sheet name="Q6" sheetId="6" r:id="rId24"/>
    <sheet name="Q5 pivot table" sheetId="5" r:id="rId25"/>
    <sheet name="Q5" sheetId="4" r:id="rId26"/>
    <sheet name="Q3" sheetId="3" r:id="rId27"/>
    <sheet name="Q2" sheetId="2" r:id="rId28"/>
  </sheets>
  <definedNames>
    <definedName name="_xlnm._FilterDatabase" localSheetId="19" hidden="1">'Q11 Data'!$A$2:$D$97</definedName>
    <definedName name="_xlnm._FilterDatabase" localSheetId="17" hidden="1">'Q12 data'!$A$1:$F$95</definedName>
    <definedName name="_xlnm._FilterDatabase" localSheetId="15" hidden="1">'Q13 graphs'!$A$1:$D$95</definedName>
    <definedName name="_xlnm._FilterDatabase" localSheetId="14" hidden="1">'Q14 data'!$A$1:$C$95</definedName>
    <definedName name="_xlnm._FilterDatabase" localSheetId="12" hidden="1">'Q15 dat'!$B$1:$D$95</definedName>
    <definedName name="_xlnm._FilterDatabase" localSheetId="8" hidden="1">'Q16 data'!$A$1:$G$95</definedName>
    <definedName name="_xlnm._FilterDatabase" localSheetId="6" hidden="1">'Q17 data'!$B$1:$F$95</definedName>
    <definedName name="_xlnm._FilterDatabase" localSheetId="4" hidden="1">'Q18 graph'!$A$1:$A$93</definedName>
    <definedName name="_xlnm._FilterDatabase" localSheetId="3" hidden="1">'Q19 graph'!$A$1:$A$97</definedName>
    <definedName name="_xlnm._FilterDatabase" localSheetId="25" hidden="1">'Q5'!$A$2:$A$95</definedName>
    <definedName name="_xlnm._FilterDatabase" localSheetId="23" hidden="1">'Q6'!$A$2:$A$95</definedName>
    <definedName name="_xlnm._FilterDatabase" localSheetId="20" hidden="1">'Q8'!$A$2:$A$95</definedName>
    <definedName name="_xlnm._FilterDatabase" localSheetId="0" hidden="1">Sheet0!$A$2:$BS$97</definedName>
  </definedNames>
  <calcPr calcId="191029"/>
  <pivotCaches>
    <pivotCache cacheId="0" r:id="rId29"/>
    <pivotCache cacheId="1" r:id="rId30"/>
    <pivotCache cacheId="2" r:id="rId31"/>
    <pivotCache cacheId="3" r:id="rId32"/>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6" i="52" l="1"/>
  <c r="G16" i="52"/>
  <c r="K8" i="74"/>
  <c r="K12" i="74" s="1"/>
  <c r="K7" i="74"/>
  <c r="K11" i="74" s="1"/>
  <c r="F5" i="73"/>
  <c r="F9" i="73" s="1"/>
  <c r="F4" i="73"/>
  <c r="F8" i="73" s="1"/>
  <c r="E4" i="71"/>
  <c r="E9" i="71" s="1"/>
  <c r="E3" i="71"/>
  <c r="E8" i="71" s="1"/>
  <c r="E12" i="70"/>
  <c r="E14" i="70"/>
  <c r="E13" i="70"/>
  <c r="E11" i="70"/>
  <c r="E15" i="70"/>
  <c r="D4" i="70"/>
  <c r="D7" i="70"/>
  <c r="D6" i="70"/>
  <c r="D5" i="70"/>
  <c r="D3" i="70"/>
  <c r="D2" i="70"/>
  <c r="G12" i="62"/>
  <c r="G10" i="62"/>
  <c r="G11" i="62"/>
  <c r="G14" i="62"/>
  <c r="G15" i="62"/>
  <c r="G13" i="62"/>
  <c r="F12" i="62"/>
  <c r="F10" i="62"/>
  <c r="F11" i="62"/>
  <c r="F14" i="62"/>
  <c r="F13" i="62"/>
  <c r="E12" i="62"/>
  <c r="E10" i="62"/>
  <c r="E11" i="62"/>
  <c r="E14" i="62"/>
  <c r="E15" i="62"/>
  <c r="E13" i="62"/>
  <c r="D12" i="62"/>
  <c r="D10" i="62"/>
  <c r="D11" i="62"/>
  <c r="D14" i="62"/>
  <c r="D13" i="62"/>
  <c r="C12" i="62"/>
  <c r="C11" i="62"/>
  <c r="C14" i="62"/>
  <c r="C13" i="62"/>
  <c r="B12" i="62"/>
  <c r="B14" i="62"/>
  <c r="B15" i="62"/>
  <c r="B13" i="62"/>
  <c r="G15" i="52"/>
  <c r="D12" i="52"/>
  <c r="C11" i="52"/>
  <c r="D13" i="45"/>
  <c r="D16" i="45"/>
  <c r="D11" i="45"/>
  <c r="D15" i="45"/>
  <c r="D12" i="45"/>
  <c r="C13" i="45"/>
  <c r="C16" i="45"/>
  <c r="C11" i="45"/>
  <c r="C12" i="45"/>
  <c r="B13" i="45"/>
  <c r="B16" i="45"/>
  <c r="B11" i="45"/>
  <c r="B12" i="45"/>
  <c r="D8" i="45"/>
  <c r="C8" i="45"/>
  <c r="B8" i="45"/>
  <c r="D9" i="42"/>
  <c r="D10" i="42"/>
  <c r="D11" i="42"/>
  <c r="D8" i="42"/>
  <c r="C9" i="42"/>
  <c r="C10" i="42"/>
  <c r="C11" i="42"/>
  <c r="C8" i="42"/>
  <c r="B9" i="42"/>
  <c r="B10" i="42"/>
  <c r="B11" i="42"/>
  <c r="B8" i="42"/>
  <c r="I6" i="37"/>
  <c r="E16" i="70" l="1"/>
  <c r="K3" i="37"/>
  <c r="K2" i="37"/>
  <c r="J3" i="37"/>
  <c r="J2" i="37"/>
  <c r="I3" i="37"/>
  <c r="I2" i="37"/>
  <c r="H3" i="37"/>
  <c r="H7" i="37" s="1"/>
  <c r="H2" i="37"/>
  <c r="H6" i="37" s="1"/>
  <c r="M3" i="28"/>
  <c r="M4" i="28"/>
  <c r="M5" i="28"/>
  <c r="M6" i="28"/>
  <c r="M7" i="28"/>
  <c r="M2" i="28"/>
  <c r="K3" i="28"/>
  <c r="K4" i="28"/>
  <c r="K5" i="28"/>
  <c r="K6" i="28"/>
  <c r="K7" i="28"/>
  <c r="K2" i="28"/>
  <c r="I3" i="28"/>
  <c r="I4" i="28"/>
  <c r="I5" i="28"/>
  <c r="I6" i="28"/>
  <c r="I7" i="28"/>
  <c r="I2" i="28"/>
  <c r="G3" i="28"/>
  <c r="G4" i="28"/>
  <c r="G5" i="28"/>
  <c r="G6" i="28"/>
  <c r="G7" i="28"/>
  <c r="G2" i="28"/>
  <c r="E3" i="28"/>
  <c r="E5" i="28"/>
  <c r="E6" i="28"/>
  <c r="E7" i="28"/>
  <c r="E2" i="28"/>
  <c r="C3" i="28"/>
  <c r="C5" i="28"/>
  <c r="C6" i="28"/>
  <c r="C7" i="28"/>
  <c r="C2" i="28"/>
  <c r="G22" i="4" l="1"/>
  <c r="H9" i="4" s="1"/>
  <c r="H16" i="4" l="1"/>
  <c r="H5" i="4"/>
  <c r="H4" i="4"/>
  <c r="H19" i="4"/>
  <c r="H2" i="4"/>
  <c r="H6" i="4"/>
  <c r="H21" i="4"/>
  <c r="H20" i="4"/>
  <c r="H11" i="4"/>
  <c r="H18" i="4"/>
  <c r="H10" i="4"/>
  <c r="H8" i="4"/>
  <c r="H15" i="4"/>
  <c r="H7" i="4"/>
  <c r="H14" i="4"/>
  <c r="H13" i="4"/>
  <c r="H12" i="4"/>
  <c r="H3" i="4"/>
  <c r="H17" i="4"/>
  <c r="E4" i="9"/>
  <c r="E3" i="9"/>
  <c r="H5" i="3"/>
  <c r="H4" i="3"/>
  <c r="H2" i="3"/>
  <c r="H3" i="3"/>
  <c r="F3" i="9" l="1"/>
  <c r="F4" i="9"/>
  <c r="E5" i="9"/>
  <c r="H6" i="3"/>
  <c r="J3" i="3" s="1"/>
  <c r="J5" i="3" l="1"/>
  <c r="J4" i="3"/>
  <c r="J2" i="3"/>
</calcChain>
</file>

<file path=xl/sharedStrings.xml><?xml version="1.0" encoding="utf-8"?>
<sst xmlns="http://schemas.openxmlformats.org/spreadsheetml/2006/main" count="9748" uniqueCount="751">
  <si>
    <t>StartDate</t>
  </si>
  <si>
    <t>EndDate</t>
  </si>
  <si>
    <t>Status</t>
  </si>
  <si>
    <t>IPAddress</t>
  </si>
  <si>
    <t>Progress</t>
  </si>
  <si>
    <t>Duration (in seconds)</t>
  </si>
  <si>
    <t>Finished</t>
  </si>
  <si>
    <t>RecordedDate</t>
  </si>
  <si>
    <t>ResponseId</t>
  </si>
  <si>
    <t>ExternalReference</t>
  </si>
  <si>
    <t>LocationLatitude</t>
  </si>
  <si>
    <t>LocationLongitude</t>
  </si>
  <si>
    <t>DistributionChannel</t>
  </si>
  <si>
    <t>UserLanguage</t>
  </si>
  <si>
    <t>QID66</t>
  </si>
  <si>
    <t>QID67</t>
  </si>
  <si>
    <t>QID68</t>
  </si>
  <si>
    <t>Q1</t>
  </si>
  <si>
    <t>Q2</t>
  </si>
  <si>
    <t>Q3</t>
  </si>
  <si>
    <t>Q4</t>
  </si>
  <si>
    <t>Q5</t>
  </si>
  <si>
    <t>Q6</t>
  </si>
  <si>
    <t>Q7</t>
  </si>
  <si>
    <t>Q8</t>
  </si>
  <si>
    <t>Q9</t>
  </si>
  <si>
    <t>Q10</t>
  </si>
  <si>
    <t>Q11_1</t>
  </si>
  <si>
    <t>Q11_2</t>
  </si>
  <si>
    <t>Q11_3</t>
  </si>
  <si>
    <t>Q11_4</t>
  </si>
  <si>
    <t>Q12_1</t>
  </si>
  <si>
    <t>Q12_2</t>
  </si>
  <si>
    <t>Q12_3</t>
  </si>
  <si>
    <t>Q12_4</t>
  </si>
  <si>
    <t>Q12_5</t>
  </si>
  <si>
    <t>Q12_6</t>
  </si>
  <si>
    <t>Q13_1</t>
  </si>
  <si>
    <t>Q13_2</t>
  </si>
  <si>
    <t>Q13_3</t>
  </si>
  <si>
    <t>Q13_4</t>
  </si>
  <si>
    <t>Q14_1</t>
  </si>
  <si>
    <t>Q14_2</t>
  </si>
  <si>
    <t>Q14_3</t>
  </si>
  <si>
    <t>Q15_1</t>
  </si>
  <si>
    <t>Q15_2</t>
  </si>
  <si>
    <t>Q15_3</t>
  </si>
  <si>
    <t>Q15_4</t>
  </si>
  <si>
    <t>Q16_1</t>
  </si>
  <si>
    <t>Q16_2</t>
  </si>
  <si>
    <t>Q16_3</t>
  </si>
  <si>
    <t>Q16_4</t>
  </si>
  <si>
    <t>Q16_5</t>
  </si>
  <si>
    <t>Q16_6</t>
  </si>
  <si>
    <t>Q16_7</t>
  </si>
  <si>
    <t>Q17_1</t>
  </si>
  <si>
    <t>Q17_2</t>
  </si>
  <si>
    <t>Q17_3</t>
  </si>
  <si>
    <t>Q17_4</t>
  </si>
  <si>
    <t>Q17_5</t>
  </si>
  <si>
    <t>Q17_6</t>
  </si>
  <si>
    <t>Q18</t>
  </si>
  <si>
    <t>Q19</t>
  </si>
  <si>
    <t>Q20</t>
  </si>
  <si>
    <t>Q21</t>
  </si>
  <si>
    <t>Q22</t>
  </si>
  <si>
    <t>QID60</t>
  </si>
  <si>
    <t>QID72</t>
  </si>
  <si>
    <t>QID72_1_TEXT</t>
  </si>
  <si>
    <t>QID63</t>
  </si>
  <si>
    <t>Q_URL</t>
  </si>
  <si>
    <t>Start Date</t>
  </si>
  <si>
    <t>End Date</t>
  </si>
  <si>
    <t>Response Type</t>
  </si>
  <si>
    <t>IP Address</t>
  </si>
  <si>
    <t>Recorded Date</t>
  </si>
  <si>
    <t>Response ID</t>
  </si>
  <si>
    <t>External Data Reference</t>
  </si>
  <si>
    <t>Location Latitude</t>
  </si>
  <si>
    <t>Location Longitude</t>
  </si>
  <si>
    <t>Distribution Channel</t>
  </si>
  <si>
    <t>User Language</t>
  </si>
  <si>
    <t>Questionnaire Participant consent form Towards understanding value of geographic information.  Dear Participant You are invited to participate in my independent PhD research project. The Director-General of the Department of Environmental Affairs approved my submission for ethical clearance and permission to conduct this independent PhD research project through the University of Pretoria.  The aim of this research is to understand geographic information competencies for decision making. Specifically, the focus is on geographic information competencies required for reviewing Environmental Impact Assessments (EIAs). The information collected through this questionnaire will be used to create an understanding about the use and value of geographic information. Your participation in this research is voluntary. The questionnaire will be completed electronically and submitted through a website. If you are not able to access the website please contact me for alternative arrangements. This questionnaire will take approximately 30 minutes to complete. You are requested to answer these questions with honesty as the information obtained through this research will be used to create an understanding about the use and value of geographic information. It will also be used to make recommendations and for further developments in developing relevant geographic information competencies. Furthermore you are advised that data for this research will be stored in the Department of Geography, Geoinfomatics and Meteorology according to the University Policy. The results or part of the results of this PhD research may be published in an academic literature. Results of the study are available on request. If you are willing to participate in this study, please tick the check box below as a declaration of your consent, i.e., you participate in this project willingly and that you understand that you can withdraw from this research project at any time without negative consequences.
For more information, please contact me on sbuhlela1@gmail.com or my Supervisors Prof. Serena Coetzee serenacoetzee@gmail.com or Dr Antony Cooper acooper@csir.co.za I consent to participate and I can withdraw at any time without any negative consequences. Please indicate writing Yes below.</t>
  </si>
  <si>
    <t>No, if you do not want to participate in this survey.</t>
  </si>
  <si>
    <t>Introduction Geographic information is the information that represents the geographic location and characteristics of natural and constructed features on earth. As a result of numerous terms used for geographic information, I will be using the following terms interchangeably through the questionnaire to accommodate other terms that people are familiar with: Spatial data, geographic data, GIS data, spatial information, geo-information, geospatial data, geospatial information Examples of geographic informationAerial photographs Satellite photographsHardcopy mapsGIS map layersMaps from Google Earth , Google  Maps, OpenStreetMapSurveys such as land surveys, topographic surveys and field surveys</t>
  </si>
  <si>
    <t>Where do you work? Please select the
appropriate from the drop down list  below.</t>
  </si>
  <si>
    <t>How many years have you been reviewing EIAs.</t>
  </si>
  <si>
    <t>What is your highest qualification</t>
  </si>
  <si>
    <t>If your qualification is not any of the above, please specify by typing yours below.</t>
  </si>
  <si>
    <t>To ascertain how much education and training you have in remote sensing, please select all  the appropriate boxes below</t>
  </si>
  <si>
    <t>Any other training or qualification related to GIS or remote sensing, not mentioned above, please specify</t>
  </si>
  <si>
    <t>For
your job, do you feel you need to do more courses in GIS?</t>
  </si>
  <si>
    <t>If NO, please write your reason in the space below</t>
  </si>
  <si>
    <t>If you could do more courses in GIS and or remote sensing, whichknowledge areas or skills would you</t>
  </si>
  <si>
    <t>Please read the statements and the question below and select the most appropriate answer for you. - Please indicate your frequency of use of the web and browsing at home</t>
  </si>
  <si>
    <t>Please read the statements and the question below and select the most appropriate answer for you. - Please indicate your frequency of use of geographic information in the review of EIAs</t>
  </si>
  <si>
    <t>Please read the statements and the question below and select the most appropriate answer for you. - Do you have access to the geographic information you need for the review of EIAs?</t>
  </si>
  <si>
    <t>Below are some of the ways in which geographic information can be used in reviewing EIAs. To what extent do you agree or disagree with the statements below? - Geographic information can be used to visualize the location</t>
  </si>
  <si>
    <t>Below are some of the ways in which geographic information can be used in reviewing EIAs. To what extent do you agree or disagree with the statements below? - Geographic information can be used to verify site visit information</t>
  </si>
  <si>
    <t>Below are some of the ways in which geographic information can be used in reviewing EIAs. To what extent do you agree or disagree with the statements below? - Geographic information can be used to verify surrounding uses</t>
  </si>
  <si>
    <t>Below are some of the ways in which geographic information can be used in reviewing EIAs. To what extent do you agree or disagree with the statements below? - Geographic information can be used to make correct decisions about the location of a proposed development</t>
  </si>
  <si>
    <t>Below are some of the ways in which geographic information can be used in reviewing EIAs. To what extent do you agree or disagree with the statements below? - Geographic information can be used to measure trends of developments on the location</t>
  </si>
  <si>
    <t>Below are some of the ways in which geographic information can be used in reviewing EIAs. To what extent do you agree or disagree with the statements below? - Geographic information can be used to make informed decisions</t>
  </si>
  <si>
    <t>Who benefits from the use of geographic information? Possible benefits have beenprovided. Please pu - Applicant</t>
  </si>
  <si>
    <t>Who benefits from the use of geographic information? Possible benefits have beenprovided. Please pu - Consultant EAP</t>
  </si>
  <si>
    <t>Who benefits from the use of geographic information? Possible benefits have beenprovided. Please pu - Reviewer EAP</t>
  </si>
  <si>
    <t>Who benefits from the use of geographic information? Possible benefits have beenprovided. Please pu - Decision Maker / Competent Authority</t>
  </si>
  <si>
    <t>Please indicate your level of awareness of the terms below. - South African Spatial Data Infrastructure (SASDI)</t>
  </si>
  <si>
    <t>Please indicate your level of awareness of the terms below. - Spatial Data Infrastructure (SDI)</t>
  </si>
  <si>
    <t>Please indicate your level of awareness of the terms below. - Spatial Data Infrastructure (SDI) Act No. 54 of 2003</t>
  </si>
  <si>
    <t>In
your understanding what does it take to be able to use geographic information
in EIA review? To what extent do you feel each of the following options is sufficient to perform an EIA review? - Formal training and experience</t>
  </si>
  <si>
    <t>In
your understanding what does it take to be able to use geographic information
in EIA review? To what extent do you feel each of the following options is sufficient to perform an EIA review? - Some form of training</t>
  </si>
  <si>
    <t>In
your understanding what does it take to be able to use geographic information
in EIA review? To what extent do you feel each of the following options is sufficient to perform an EIA review? - Some form of training and experience</t>
  </si>
  <si>
    <t>In
your understanding what does it take to be able to use geographic information
in EIA review? To what extent do you feel each of the following options is sufficient to perform an EIA review? - Experience only</t>
  </si>
  <si>
    <t>In your
understanding, what are the geographic information competencies that are
required in order to review EIAs? Rate the following geographic information competencies. You are welcome to rate more than one under the same category. - Processing geographic information</t>
  </si>
  <si>
    <t>In your
understanding, what are the geographic information competencies that are
required in order to review EIAs? Rate the following geographic information competencies. You are welcome to rate more than one under the same category. - Some form of basic training in GIS in order to make use listing notice 3 maps. (LN3 in terms of EIA regulations)</t>
  </si>
  <si>
    <t>In your
understanding, what are the geographic information competencies that are
required in order to review EIAs? Rate the following geographic information competencies. You are welcome to rate more than one under the same category. - Map reading</t>
  </si>
  <si>
    <t>In your
understanding, what are the geographic information competencies that are
required in order to review EIAs? Rate the following geographic information competencies. You are welcome to rate more than one under the same category. - Critical thinking</t>
  </si>
  <si>
    <t>In your
understanding, what are the geographic information competencies that are
required in order to review EIAs? Rate the following geographic information competencies. You are welcome to rate more than one under the same category. - You need to be familiar with the GIS tool</t>
  </si>
  <si>
    <t>What can be done to encourage
its use by EIA reviewers?  Rate the following methods. - Hold Information sharing conferences and seminars</t>
  </si>
  <si>
    <t>What can be done to encourage
its use by EIA reviewers?  Rate the following methods. - Each office should have a GIS station</t>
  </si>
  <si>
    <t>What can be done to encourage
its use by EIA reviewers?  Rate the following methods. - Training of EIA reviewers</t>
  </si>
  <si>
    <t>What can be done to encourage
its use by EIA reviewers?  Rate the following methods. - Exposure of officials to benefits of geographic information</t>
  </si>
  <si>
    <t>What can be done to encourage
its use by EIA reviewers?  Rate the following methods. - Case studies</t>
  </si>
  <si>
    <t>What can be done to encourage
its use by EIA reviewers?  Rate the following methods. - Training manuals</t>
  </si>
  <si>
    <t>How well do you think
the legislation deals with the use of geographic information by officials in
the EIA review?</t>
  </si>
  <si>
    <t>Would you be happy if you were to learn how to use it in the EIA
review?</t>
  </si>
  <si>
    <t>Are you aware of any document, that has
documented the use of geographic information in the review of EIA and decision
making in South Africa or in any other country?</t>
  </si>
  <si>
    <t>I would like to thank you for the time spent in providing this valuable information. If you would like to get a copy of the final report via email, please enter your email address below.</t>
  </si>
  <si>
    <t>When I have received the responses I will need to further develop and validate the responses. Can I approach you for follow up questions at the above e-mail. If yes, I will be grateful if you could kindly provide me with your name. - Selected Choice</t>
  </si>
  <si>
    <t>When I have received the responses I will need to further develop and validate the responses. Can I approach you for follow up questions at the above e-mail. If yes, I will be grateful if you could kindly provide me with your name. - Yes - Text</t>
  </si>
  <si>
    <t>If you have any further comments you are welcome to add them in the space provided below. Thank you very much for your participation.</t>
  </si>
  <si>
    <t>True</t>
  </si>
  <si>
    <t/>
  </si>
  <si>
    <t>email</t>
  </si>
  <si>
    <t>EN</t>
  </si>
  <si>
    <t>Diploma</t>
  </si>
  <si>
    <t>Two weeks or less of training in GIS</t>
  </si>
  <si>
    <t>164.151.130.2</t>
  </si>
  <si>
    <t>Yes</t>
  </si>
  <si>
    <t>Master's degree</t>
  </si>
  <si>
    <t>Rarely</t>
  </si>
  <si>
    <t>Never</t>
  </si>
  <si>
    <t>Daily</t>
  </si>
  <si>
    <t>Agree</t>
  </si>
  <si>
    <t>Neither agree nor disagree</t>
  </si>
  <si>
    <t>Strongly agree</t>
  </si>
  <si>
    <t>Disagree</t>
  </si>
  <si>
    <t>No</t>
  </si>
  <si>
    <t>Not at all aware</t>
  </si>
  <si>
    <t>Slightly aware</t>
  </si>
  <si>
    <t>Sometimes</t>
  </si>
  <si>
    <t>Moderately Aware</t>
  </si>
  <si>
    <t>Very important</t>
  </si>
  <si>
    <t>Poorly</t>
  </si>
  <si>
    <t>Honours degree with remote sensing courses</t>
  </si>
  <si>
    <t>anonymous</t>
  </si>
  <si>
    <t>yes</t>
  </si>
  <si>
    <t>https://pretoria.eu.qualtrics.com/jfe/form/SV_9QSlyElpnlp9gnr</t>
  </si>
  <si>
    <t>Bachelor's degree</t>
  </si>
  <si>
    <t>Important</t>
  </si>
  <si>
    <t>Fairly important</t>
  </si>
  <si>
    <t>Don't know</t>
  </si>
  <si>
    <t>1</t>
  </si>
  <si>
    <t>Two weeks or less of training in remote sensing</t>
  </si>
  <si>
    <t>Extremely aware</t>
  </si>
  <si>
    <t>Does not mention use of geographic information at all</t>
  </si>
  <si>
    <t>164.151.5.24</t>
  </si>
  <si>
    <t>R_2ri4ykmICk0EPPj</t>
  </si>
  <si>
    <t>Gregg</t>
  </si>
  <si>
    <t>Western Cape</t>
  </si>
  <si>
    <t>13</t>
  </si>
  <si>
    <t>Honours</t>
  </si>
  <si>
    <t>One or more semester modules in GIS</t>
  </si>
  <si>
    <t>One or more semester modules in remote sensing</t>
  </si>
  <si>
    <t>None</t>
  </si>
  <si>
    <t>analyse optical, radar, and topographic data
Interpret, assess and discuss results of image analyses
Plan, manage and complete a remote sensing based study</t>
  </si>
  <si>
    <t>Often</t>
  </si>
  <si>
    <t>Neutral</t>
  </si>
  <si>
    <t xml:space="preserve">gregg.adams@westerncape.gov.za
</t>
  </si>
  <si>
    <t>https://pretoria.eu.qualtrics.com/jfe/form/SV_9QSlyElpnlp9gnr?RID=MLRP_easuJ4mPkuI2y3z&amp;Q_CHL=email</t>
  </si>
  <si>
    <t>164.151.5.21</t>
  </si>
  <si>
    <t>R_3hneVMKPBkqf6Cb</t>
  </si>
  <si>
    <t>rainer.chambeau@westerncape.gov.za</t>
  </si>
  <si>
    <t>3</t>
  </si>
  <si>
    <t>Measuring tools, inserting temporal data, a simplified user interface.</t>
  </si>
  <si>
    <t>Adequately</t>
  </si>
  <si>
    <t>Rainer Chambeau</t>
  </si>
  <si>
    <t>https://pretoria.eu.qualtrics.com/jfe/form/SV_9QSlyElpnlp9gnr?RID=MLRP_bdOVMwoI2VbAkaF&amp;Q_CHL=email</t>
  </si>
  <si>
    <t>41.246.30.133</t>
  </si>
  <si>
    <t>R_1mE0kXlj4fTTLjW</t>
  </si>
  <si>
    <t>Nombulelo</t>
  </si>
  <si>
    <t>20</t>
  </si>
  <si>
    <t>N/A</t>
  </si>
  <si>
    <t>Decision- making; 
verification of information provided in the reports; and
Produce credible reports supported by available data</t>
  </si>
  <si>
    <t>nombulelozungu783@gmail.com</t>
  </si>
  <si>
    <t>https://pretoria.eu.qualtrics.com/jfe/form/SV_9QSlyElpnlp9gnr?RID=MLRP_0BNrqxByMc66OP3&amp;Q_CHL=email</t>
  </si>
  <si>
    <t>164.151.196.82</t>
  </si>
  <si>
    <t>R_TjXwSJpgbu2yv7z</t>
  </si>
  <si>
    <t>skhumbuzo.mpungose@kznedtea.gov.za</t>
  </si>
  <si>
    <t>Map developments, Locations, Area calculations</t>
  </si>
  <si>
    <t>https://pretoria.eu.qualtrics.com/jfe/form/SV_9QSlyElpnlp9gnr?RID=MLRP_9ZAQ4dra9MfWIw5&amp;Q_CHL=email</t>
  </si>
  <si>
    <t>163.195.192.174</t>
  </si>
  <si>
    <t>R_0SStJMMuDrXevy9</t>
  </si>
  <si>
    <t>mothaposw@ledet.gov.za</t>
  </si>
  <si>
    <t>5</t>
  </si>
  <si>
    <t>Honours degree with GIS courses</t>
  </si>
  <si>
    <t>Bachelor's degree with remote sensing courses</t>
  </si>
  <si>
    <t>Strongly disagree</t>
  </si>
  <si>
    <t>Mothapo William</t>
  </si>
  <si>
    <t>https://pretoria.eu.qualtrics.com/jfe/form/SV_9QSlyElpnlp9gnr?RID=MLRP_2aypELTp171BFPf&amp;Q_CHL=email</t>
  </si>
  <si>
    <t>R_8AfXZdGEqEc220F</t>
  </si>
  <si>
    <t>10</t>
  </si>
  <si>
    <t xml:space="preserve">Map creation;
Information gathering using GIS
Understanding of how to use the software and constant use of it
</t>
  </si>
  <si>
    <t>kashrinasookrajalternatedae@gmail.com</t>
  </si>
  <si>
    <t>https://pretoria.eu.qualtrics.com/jfe/form/SV_9QSlyElpnlp9gnr?RID=MLRP_bBY2liboRuUiEw5&amp;Q_CHL=email</t>
  </si>
  <si>
    <t>R_10AGPa6j5iTn15A</t>
  </si>
  <si>
    <t>Minenhle.Bhengu@kznedtea.gov.za</t>
  </si>
  <si>
    <t>2</t>
  </si>
  <si>
    <t>Bachelor's degree with GIS courses</t>
  </si>
  <si>
    <t>Environmental monitoring through use of remote sensing; use of geographic information (layers) in determining specific environmental criteria that would lead to an EIA Regulations activity triggers, track environmental trends, mapping, determining land use etc.</t>
  </si>
  <si>
    <t>Minenhle</t>
  </si>
  <si>
    <t>I love the practicality of your research. All the best, I am inspired!</t>
  </si>
  <si>
    <t>https://pretoria.eu.qualtrics.com/jfe/form/SV_9QSlyElpnlp9gnr?RID=MLRP_eaFu9YyYphSG06N&amp;Q_CHL=email</t>
  </si>
  <si>
    <t>41.162.45.210</t>
  </si>
  <si>
    <t>R_2tA3FuJD8hFGQQy</t>
  </si>
  <si>
    <t>7</t>
  </si>
  <si>
    <t>Two weeks or less of training in GIS,Bachelor's degree with GIS courses</t>
  </si>
  <si>
    <t>I completed a week long ESRI course and a GIS module as part of my degree. However, I feel it is necessary for my skills in GIS and remote sensing to be regularly updated because technology and the field of GIS is constantly improving. A refresher course would be a great place to start.</t>
  </si>
  <si>
    <t>kacy.rengasamy@edtea.gov.za</t>
  </si>
  <si>
    <t>Kacy Rengasamy</t>
  </si>
  <si>
    <t>https://pretoria.eu.qualtrics.com/jfe/form/SV_9QSlyElpnlp9gnr?RID=MLRP_ewK3hY74tonQ5Ux&amp;Q_CHL=email</t>
  </si>
  <si>
    <t>R_1LAU4EHg33tl2BE</t>
  </si>
  <si>
    <t>11</t>
  </si>
  <si>
    <t>One or more semester modules in GIS,Bachelor's degree with GIS courses</t>
  </si>
  <si>
    <t>One or more semester modules in remote sensing,Bachelor's degree with remote sensing courses</t>
  </si>
  <si>
    <t xml:space="preserve">My theoretical and practical knowledge of GIS and remote sensing extends to basic concepts and applications of both aspects. Continual training in both aspects is necessary to facilitate knowledge of emerging trends and enhance my contribution towards GIS management at a local, provincial and national scale. </t>
  </si>
  <si>
    <t>Very well</t>
  </si>
  <si>
    <t>There are various journal articles on this subject which can be sourced online e.g.
https://www.worldscientific.com/doi/abs/10.1142/S146433321250007X 
https://iopscience.iop.org/article/10.1088/1755-1315/127/1/012009 
http://www.iosrjournals.org/iosr-jestft/papers/vol8-issue12/Version-2/E081223239.pdf 
Additional input can be sourced locally via engagement with professional registration bodies for spatial information management:  http://gissa.org.za/activities/government/government-institutions</t>
  </si>
  <si>
    <t>Kraigengovindasamy@gmail.com</t>
  </si>
  <si>
    <t>Kraigen Govindasamy</t>
  </si>
  <si>
    <t xml:space="preserve">Other than research undertaken by tertiary institutions and studies/ papers prepared by professional registration bodies as suggested, you could perhaps expand your range of resources for your theoretical framework by engaging with professional bodies such as the international branch of IAIA (depending on the scope of your research).  </t>
  </si>
  <si>
    <t>https://pretoria.eu.qualtrics.com/jfe/form/SV_9QSlyElpnlp9gnr?RID=MLRP_88OWKTHrbNVqkQd&amp;Q_CHL=email</t>
  </si>
  <si>
    <t>Slightly important</t>
  </si>
  <si>
    <t>41.13.78.210</t>
  </si>
  <si>
    <t>R_ZJlugvHnhuSW3w5</t>
  </si>
  <si>
    <t>Programming, Analytical and critical thinking</t>
  </si>
  <si>
    <t>https://pretoria.eu.qualtrics.com/jfe/form/SV_9QSlyElpnlp9gnr?Q_DL=8e5IXWHbUxcTWv3_9QSlyElpnlp9gnr_MLRP_1SyrGSBX2fUaaP3&amp;Q_CHL=email</t>
  </si>
  <si>
    <t>164.151.5.25</t>
  </si>
  <si>
    <t>R_3dEP5yCN539dVjA</t>
  </si>
  <si>
    <t>All of the above</t>
  </si>
  <si>
    <t>19</t>
  </si>
  <si>
    <t xml:space="preserve">Integration of different spatial layers, Spatial Mapping, Analysis and manipulation of spatial information. </t>
  </si>
  <si>
    <t>malcolm.fredericks@gmail.com</t>
  </si>
  <si>
    <t>Malcolm Fredericks</t>
  </si>
  <si>
    <t>https://pretoria.eu.qualtrics.com/jfe/form/SV_9QSlyElpnlp9gnr?RID=MLRP_3WUUNrzFvliOvSl&amp;Q_CHL=email</t>
  </si>
  <si>
    <t>R_1BYhPANH9muiUPc</t>
  </si>
  <si>
    <t>6</t>
  </si>
  <si>
    <t xml:space="preserve">sensitive area mapping
map overlays
</t>
  </si>
  <si>
    <t>nasty7862@gmail.com</t>
  </si>
  <si>
    <t>Nasreen Asmal</t>
  </si>
  <si>
    <t xml:space="preserve">I think GIS is crucial in the EIA line of work. This should be given a priority in district offices. </t>
  </si>
  <si>
    <t>https://pretoria.eu.qualtrics.com/jfe/form/SV_9QSlyElpnlp9gnr?RID=MLRP_8845qis5quRI0M5&amp;Q_CHL=email</t>
  </si>
  <si>
    <t>R_2DOLXsXv1SnQxrQ</t>
  </si>
  <si>
    <t>I would appreciate if I get the opportunity to advance my skills in GIS mapping</t>
  </si>
  <si>
    <t>https://pretoria.eu.qualtrics.com/jfe/form/SV_9QSlyElpnlp9gnr?RID=MLRP_3soy8bkr68WxpMV&amp;Q_CHL=email</t>
  </si>
  <si>
    <t>R_1HppSmcBYDlKeCl</t>
  </si>
  <si>
    <t>linda.sibiya@kznedtea.gov.za</t>
  </si>
  <si>
    <t>Two weeks or less of training in GIS,One or more semester modules in GIS</t>
  </si>
  <si>
    <t>Two weeks or less of training in remote sensing,One or more semester modules in remote sensing</t>
  </si>
  <si>
    <t>DISPLAY OF SPATIAL AND NON SPATIAL FOR UNDERTAKING EIA STUDY, SPATIAL ANALYSIS, BUFFERING AND MODELLING</t>
  </si>
  <si>
    <t>https://pretoria.eu.qualtrics.com/jfe/form/SV_9QSlyElpnlp9gnr?RID=MLRP_eaPOuBQa3CjUtox&amp;Q_CHL=email</t>
  </si>
  <si>
    <t>164.151.196.162</t>
  </si>
  <si>
    <t>R_27kY8OFIjMkKhKh</t>
  </si>
  <si>
    <t>Onwabile.ndzumo@kznedtea.gov.za</t>
  </si>
  <si>
    <t>Data research
Mapping
spatial Analysis
Transforming data into datasets</t>
  </si>
  <si>
    <t>Onwabile Ndzumo</t>
  </si>
  <si>
    <t>https://pretoria.eu.qualtrics.com/jfe/form/SV_9QSlyElpnlp9gnr?RID=MLRP_8wzT6nRnM8DcqZn&amp;Q_CHL=email</t>
  </si>
  <si>
    <t>R_NW6LMWbPHz77lVD</t>
  </si>
  <si>
    <t>YES</t>
  </si>
  <si>
    <t>yonelandamase@gmail.com</t>
  </si>
  <si>
    <t>Yonela Ndamase</t>
  </si>
  <si>
    <t>https://pretoria.eu.qualtrics.com/jfe/form/SV_9QSlyElpnlp9gnr?RID=MLRP_0UGYuxc7lJVh1I1&amp;Q_CHL=email</t>
  </si>
  <si>
    <t>R_6DPR72XSVR5tNiV</t>
  </si>
  <si>
    <t>lpolljonker@environment.gov.za</t>
  </si>
  <si>
    <t>The basic techniques acquired during training is sufficient for the level of GIS applicable to my work</t>
  </si>
  <si>
    <t>Not important</t>
  </si>
  <si>
    <t>Linda Poll-Jonker</t>
  </si>
  <si>
    <t>https://pretoria.eu.qualtrics.com/jfe/form/SV_9QSlyElpnlp9gnr?RID=MLRP_2tyOG5R4qnMjZEF&amp;Q_CHL=email</t>
  </si>
  <si>
    <t>R_1F2qJuvN0pvWFKR</t>
  </si>
  <si>
    <t xml:space="preserve">none </t>
  </si>
  <si>
    <t xml:space="preserve">1. map reading
2.understanding of geographic information
3. Interpretation of geographic information </t>
  </si>
  <si>
    <t>Moyanatl@ledet.gov.za</t>
  </si>
  <si>
    <t>https://pretoria.eu.qualtrics.com/jfe/form/SV_9QSlyElpnlp9gnr?RID=MLRP_426OgU5sqSqSyHP&amp;Q_CHL=email</t>
  </si>
  <si>
    <t>Thulisile</t>
  </si>
  <si>
    <t>tnyalunga@environment.gov.za</t>
  </si>
  <si>
    <t>https://pretoria.eu.qualtrics.com/jfe/form/SV_9QSlyElpnlp9gnr?RID=MLRP_8jKZIqJzCBjLLJr&amp;Q_CHL=email</t>
  </si>
  <si>
    <t>15</t>
  </si>
  <si>
    <t>R_3fQ1ZyJqZ6LU2an</t>
  </si>
  <si>
    <t>12</t>
  </si>
  <si>
    <t>I would like to improve on analyzing spatial information, critically thinking and interrogate the data.</t>
  </si>
  <si>
    <t>R_1Kx3u8JFnJMQjHh</t>
  </si>
  <si>
    <t>jmpelane@environment.gov.za</t>
  </si>
  <si>
    <t xml:space="preserve">GIS mapping </t>
  </si>
  <si>
    <t>Zoning of Landslides hazard, 
Determination of land cover and land use, 
Soil and wetland Mapping</t>
  </si>
  <si>
    <t>https://pretoria.eu.qualtrics.com/jfe/form/SV_9QSlyElpnlp9gnr?RID=MLRP_72jHfWfUexfsq45&amp;Q_CHL=email</t>
  </si>
  <si>
    <t>163.195.192.177</t>
  </si>
  <si>
    <t>R_3FWpvQZrdSwKbTk</t>
  </si>
  <si>
    <t>calculating distances using GPS</t>
  </si>
  <si>
    <t>the Mpumalanga Biodiversity Plan, (Mpumalanga Tourism Parks Agency)</t>
  </si>
  <si>
    <t>mmluhlanga@mpg.gov.za or musasibili@gmail.com</t>
  </si>
  <si>
    <t>Musa Luhlanga</t>
  </si>
  <si>
    <t>https://pretoria.eu.qualtrics.com/jfe/form/SV_9QSlyElpnlp9gnr?RID=MLRP_ddnwXi5eTImN6Yt&amp;Q_CHL=email</t>
  </si>
  <si>
    <t>R_1kHohWN18JeJXOB</t>
  </si>
  <si>
    <t>Thabani.Gambu@kznedtea.gov.za</t>
  </si>
  <si>
    <t>Two weeks or less of training in GIS,Master's degree with GIS courses</t>
  </si>
  <si>
    <t>The knowledge I have on GIS is sufficient for the kind of work that I do.</t>
  </si>
  <si>
    <t xml:space="preserve">1. Using GIS to map cumulative impact of authorised development.
2. Using remote sensing in far to reach areas to assess environmental impact. </t>
  </si>
  <si>
    <t>Thabani Gambu</t>
  </si>
  <si>
    <t>Thank you for allowing us time to contribute to this important work. It's very important. GIS is an invaluable tool in the review of EIAs as well as determining the cumulative impacts of the developments that we are authorising. Both Remote Sensing and GIS are increasingly becoming necessary skills for both EAP consultants and EAP Reviewers.</t>
  </si>
  <si>
    <t>https://pretoria.eu.qualtrics.com/jfe/form/SV_9QSlyElpnlp9gnr?RID=MLRP_5aNUV1diObrqWZD&amp;Q_CHL=email</t>
  </si>
  <si>
    <t xml:space="preserve">Yes </t>
  </si>
  <si>
    <t>R_D5Dd25KlxpOvOV3</t>
  </si>
  <si>
    <t>stmarebane@mpg.gov.za</t>
  </si>
  <si>
    <t>14</t>
  </si>
  <si>
    <t>Spatial data and Algorithms understanding;
Basic Gis architecture;
Metadata creation and editing- data conversion, entry and maintenance</t>
  </si>
  <si>
    <t>https://pretoria.eu.qualtrics.com/jfe/form/SV_9QSlyElpnlp9gnr?RID=MLRP_3dSdmbphnAW0kWp&amp;Q_CHL=email</t>
  </si>
  <si>
    <t>R_2gAtQqfAmt4lZkt</t>
  </si>
  <si>
    <t>LLB</t>
  </si>
  <si>
    <t>remote sensing, population of data, GIS development</t>
  </si>
  <si>
    <t xml:space="preserve">GIS and maps are a guide in decision making. One still needs to interpret and apply one's mind to make a decision. In this regard, the decision maker still has to consider general principles such as sustainable development, climate change aspects and the Constitution. One of the main concerns that I have regarding current data sets, is that sewer treatment works and industries that have the potential of serious effects on human health and well-being are non-existent, and the current maps only include sensitive areas from a biological perspective. </t>
  </si>
  <si>
    <t>R_1r0OYp2ap9NaZcs</t>
  </si>
  <si>
    <t>16</t>
  </si>
  <si>
    <t>n/a</t>
  </si>
  <si>
    <t>none</t>
  </si>
  <si>
    <t>mapping, GIS functionalities, GIS data models</t>
  </si>
  <si>
    <t>https://pretoria.eu.qualtrics.com/jfe/form/SV_9QSlyElpnlp9gnr?Q_DL=249pVuAcWIDE3zv_9QSlyElpnlp9gnr_MLRP_cVcCdxLmko9eMZL&amp;Q_CHL=email</t>
  </si>
  <si>
    <t>R_2XhxwAuT0mywppq</t>
  </si>
  <si>
    <t>The course I did was more than 17 years ago and have had limited GIS use during work. I would have to start afresh as if I was never trained</t>
  </si>
  <si>
    <t>0837180903m@gmail.com</t>
  </si>
  <si>
    <t xml:space="preserve">Malcolm </t>
  </si>
  <si>
    <t xml:space="preserve">Thanks for the opportunity to participate. Government is failing provide proper geographic information training </t>
  </si>
  <si>
    <t>https://pretoria.eu.qualtrics.com/jfe/form/SV_9QSlyElpnlp9gnr?</t>
  </si>
  <si>
    <t>R_1rPSjAuJwqmLhVh</t>
  </si>
  <si>
    <t>156.0.224.4</t>
  </si>
  <si>
    <t>R_239JdEcp6ChUQdN</t>
  </si>
  <si>
    <t xml:space="preserve">To map out layers </t>
  </si>
  <si>
    <t>https://pretoria.eu.qualtrics.com/jfe/form/SV_9QSlyElpnlp9gnr?Q_DL=5ABCOpyWJxjbJFX_9QSlyElpnlp9gnr_MLRP_9RykKMIjoWgMk3b&amp;Q_CHL=email</t>
  </si>
  <si>
    <t>41.13.208.66</t>
  </si>
  <si>
    <t>R_2R8vfNHpbSrBssR</t>
  </si>
  <si>
    <t>Qondile.Paliso@dedea.gov.za</t>
  </si>
  <si>
    <t>Type of vegetation.
Slope of the area.
General environmental features around the area of operation</t>
  </si>
  <si>
    <t>Qondile paliso</t>
  </si>
  <si>
    <t>It will be important for the Competent Authorities in EIAs to train officials reviewing applications for the GIS basic training</t>
  </si>
  <si>
    <t>https://pretoria.eu.qualtrics.com/jfe/form/SV_9QSlyElpnlp9gnr?RID=MLRP_1GhpwHXGiu9finz&amp;Q_CHL=email</t>
  </si>
  <si>
    <t>102.39.19.69</t>
  </si>
  <si>
    <t>R_3g75W4B12bnZ9Z8</t>
  </si>
  <si>
    <t xml:space="preserve">EIA only requires me to be able to interpret maps and how to read and understand spatial frameworks in terms of locations and positions of developments. The current understanding and experience of GIS is enough. </t>
  </si>
  <si>
    <t xml:space="preserve">Mapping using the current software,
Use of erthmapping instead of relying on Google maps, as well ass screening using GIS. </t>
  </si>
  <si>
    <t xml:space="preserve">Mmonyai@environment.gov.za </t>
  </si>
  <si>
    <t xml:space="preserve">Mpho </t>
  </si>
  <si>
    <t xml:space="preserve">It would be appreciated if you would provide the copy of your findings as well as you objectives </t>
  </si>
  <si>
    <t>https://pretoria.eu.qualtrics.com/jfe/form/SV_9QSlyElpnlp9gnr?Q_DL=cXWjGZn1OENDbo1_9QSlyElpnlp9gnr_MLRP_6oo9vnH14Cpovbv&amp;Q_CHL=email</t>
  </si>
  <si>
    <t>156.0.224.3</t>
  </si>
  <si>
    <t>R_Rq6ZnEOcMAdzH21</t>
  </si>
  <si>
    <t>4</t>
  </si>
  <si>
    <t>remote sensing</t>
  </si>
  <si>
    <t xml:space="preserve">The screening tool developed by DEA has no become compulsary and is legislated, therefore compulsary to follow the protocol when drafting EIAs. </t>
  </si>
  <si>
    <t>trisha.proteas@gmail.com</t>
  </si>
  <si>
    <t>https://pretoria.eu.qualtrics.com/jfe/form/SV_9QSlyElpnlp9gnr?Q_DL=5ABCOpyWJxjbJFX_9QSlyElpnlp9gnr_MLRP_0GlkLml4Pi8j25L&amp;Q_CHL=email</t>
  </si>
  <si>
    <t>164.151.5.20</t>
  </si>
  <si>
    <t>R_2OOt4Ik1YFP9eIQ</t>
  </si>
  <si>
    <t>Courses that don't rely on ESRI software would be useful. Also, the more information and training I can get on any aspect of GIS is welcome.</t>
  </si>
  <si>
    <t>Any Environmental Authorisation</t>
  </si>
  <si>
    <t>https://pretoria.eu.qualtrics.com/jfe/form/SV_9QSlyElpnlp9gnr?RID=MLRP_eG78Kr3GtM2hX0h&amp;Q_CHL=email</t>
  </si>
  <si>
    <t>R_3GCUAFwuy6YQuLm</t>
  </si>
  <si>
    <t>Remote sensing - imagery</t>
  </si>
  <si>
    <t>makutu.dlamini@gmail.com</t>
  </si>
  <si>
    <t>Samkelisiwe Dlamini</t>
  </si>
  <si>
    <t>https://pretoria.eu.qualtrics.com/jfe/form/SV_9QSlyElpnlp9gnr?RID=MLRP_eeAx9NGsTt96hNP&amp;Q_CHL=email</t>
  </si>
  <si>
    <t>41.13.243.173</t>
  </si>
  <si>
    <t>R_1rjjR0QAKYsBNyL</t>
  </si>
  <si>
    <t xml:space="preserve">Planning, Biodiversity, Coastal </t>
  </si>
  <si>
    <t>Screening tool developed by DEA</t>
  </si>
  <si>
    <t>Dayalan.Govender@dedea.gov.za</t>
  </si>
  <si>
    <t>R_3M51sbCto7wXGAI</t>
  </si>
  <si>
    <t>We have a 2 day training at work.</t>
  </si>
  <si>
    <t>sabelots@gmail.com</t>
  </si>
  <si>
    <t>Thuthukani</t>
  </si>
  <si>
    <t>164.151.4.130</t>
  </si>
  <si>
    <t>R_Oj1oamhCn9T1ngt</t>
  </si>
  <si>
    <t>8</t>
  </si>
  <si>
    <t>To map or Identify areas with critical biodiversity
Identify ares of high environmental sensitivity
Identify national parks expansion strategy areas
Identify areas that are transformed, and the level of assessment needed for EIA</t>
  </si>
  <si>
    <t xml:space="preserve">NEMA Regulations (2014) makes provision for the use of the Environmental Screening Tool. The Environmental Screening Tool is GIS Web based tool. </t>
  </si>
  <si>
    <t xml:space="preserve">tmthombeni013@gmail.com </t>
  </si>
  <si>
    <t xml:space="preserve">Thulani Mthombeni </t>
  </si>
  <si>
    <t>R_2Bna40D0UU8nDDi</t>
  </si>
  <si>
    <t>GIS Mapping, Georeferencing and Data analysis</t>
  </si>
  <si>
    <t>bmtyana@environment.gov.za</t>
  </si>
  <si>
    <t>Bongeka Mtyana</t>
  </si>
  <si>
    <t>41.160.38.124</t>
  </si>
  <si>
    <t>R_1Fs7Rg2OGnRB8F2</t>
  </si>
  <si>
    <t>mapping, overlaying and tracking</t>
  </si>
  <si>
    <t>Mokoenaks@yahoo.com</t>
  </si>
  <si>
    <t>Kgauta Mokoena</t>
  </si>
  <si>
    <t>Very important study that will have a major contribution in the field of environmental management, EIAs and related decisions in particular.</t>
  </si>
  <si>
    <t>41.13.136.203</t>
  </si>
  <si>
    <t>R_2VNHDu7hv4v4EIp</t>
  </si>
  <si>
    <t>One or more semester modules in GIS,Honours research project using GIS</t>
  </si>
  <si>
    <t>mapping, overlaying and extrapolation of data</t>
  </si>
  <si>
    <t>https://pretoria.eu.qualtrics.com/jfe/form/SV_9QSlyElpnlp9gnr?RID=MLRP_dott49GLOivjLJr&amp;Q_CHL=email</t>
  </si>
  <si>
    <t>164.151.5.22</t>
  </si>
  <si>
    <t>R_2sTlnRHEVtmgwvZ</t>
  </si>
  <si>
    <t>Own inputs into a map and printing it
Drawing and delineating on a map
Using ArcGIS software</t>
  </si>
  <si>
    <t>adri.lameyer@westerncape.gov.za</t>
  </si>
  <si>
    <t>Adri</t>
  </si>
  <si>
    <t xml:space="preserve">Some of the answers are not relevant to the question, or the question is not framed to suit the answer. </t>
  </si>
  <si>
    <t>163.195.33.11</t>
  </si>
  <si>
    <t>R_1dfRYkftWMyAVIT</t>
  </si>
  <si>
    <t>mokoenad@destea.gov.za</t>
  </si>
  <si>
    <t>Not available</t>
  </si>
  <si>
    <t xml:space="preserve"> I am currently able to read and interpret the geographic information, so I don't think I need more training on that.</t>
  </si>
  <si>
    <t>I would do GIS courses not for my job but for personal growth. the areas I would like improvements its on Mapping and terrain analysis.</t>
  </si>
  <si>
    <t>Dimakatso Mokoena</t>
  </si>
  <si>
    <t>https://pretoria.eu.qualtrics.com/jfe/form/SV_9QSlyElpnlp9gnr?RID=MLRP_5ySRwv40ZebtGst&amp;Q_CHL=email</t>
  </si>
  <si>
    <t>196.15.218.130</t>
  </si>
  <si>
    <t>R_31TXakdoAAgl0v6</t>
  </si>
  <si>
    <t>One or more semester modules in GIS,Honours research project using GIS,Bachelor's degree with GIS courses,Honours degree with GIS courses</t>
  </si>
  <si>
    <t>One or more semester modules in remote sensing,Honours research project using remote sensing,Bachelor's degree with remote sensing courses,Honours degree with remote sensing courses</t>
  </si>
  <si>
    <t xml:space="preserve">Data capturing, Geoprocessing and data analysis 
</t>
  </si>
  <si>
    <t>North West Biodiversity Sector Plan 2015</t>
  </si>
  <si>
    <t>omarobe@nwpg.gov.za</t>
  </si>
  <si>
    <t>Olebogeng</t>
  </si>
  <si>
    <t>41.13.104.116</t>
  </si>
  <si>
    <t>R_3GB6CU5yF0nLmY6</t>
  </si>
  <si>
    <t>17</t>
  </si>
  <si>
    <t>MasheleR@ledet.gov.za</t>
  </si>
  <si>
    <t>Rosemary Mashele</t>
  </si>
  <si>
    <t>R_3M4H99bl55l8rSE</t>
  </si>
  <si>
    <t>Gerald.Willis-Smith@kznedtea.gov.za</t>
  </si>
  <si>
    <t>22</t>
  </si>
  <si>
    <t>The EIA Screening Tool is now in place and adequate training in how to operate this tool should be sufficient to review EIAs.</t>
  </si>
  <si>
    <t>Gerald Willis-Smith</t>
  </si>
  <si>
    <t>https://pretoria.eu.qualtrics.com/jfe/form/SV_9QSlyElpnlp9gnr?RID=MLRP_9XnS8Ho2XEDmyjP&amp;Q_CHL=email</t>
  </si>
  <si>
    <t>R_sATc2P9opLs129z</t>
  </si>
  <si>
    <t>Land Information System
Programming Knowledge
GENERATING MAPS</t>
  </si>
  <si>
    <t>R_8ie42TPv89YM1QR</t>
  </si>
  <si>
    <t>Charity</t>
  </si>
  <si>
    <t>cnmthimunye@mpg.gov.za</t>
  </si>
  <si>
    <t>Fauna and flora of the area, water resources and air</t>
  </si>
  <si>
    <t>The screening tool</t>
  </si>
  <si>
    <t>I would also like to thank the candidate as well for offering us such an oppurtunity to participate in this survey. It is basically a personally research pertaining to the understanding and the use of GIS and also its importance when reviewing EIA's. Would also like to wish the candidate the best in the research.</t>
  </si>
  <si>
    <t>https://pretoria.eu.qualtrics.com/jfe/form/SV_9QSlyElpnlp9gnr?RID=MLRP_8CFFqCIlsvQGLeB&amp;Q_CHL=email</t>
  </si>
  <si>
    <t>137.215.29.208</t>
  </si>
  <si>
    <t>R_ZfbIPo2r1eimUWl</t>
  </si>
  <si>
    <t xml:space="preserve">GIS mapping skills required for my work are basic as there is a GIS section within the Department that handles GIS related queries. With the GIS knowledge that I have gained, i am able to navigate programmes such as google earth, google maps, Renewable Energy Development Zone mapping, as well as interpreting  mapping information provided in EIA reports for decision making. </t>
  </si>
  <si>
    <t xml:space="preserve">Refresher course in ArcGIS
hydrological modelling using GIS
Digital Terrain analysis
</t>
  </si>
  <si>
    <t xml:space="preserve">Appendix 4(1)(1)(c) of the EIA Regulations, 2014 as amended. </t>
  </si>
  <si>
    <t xml:space="preserve">bncube@environment.gov.za </t>
  </si>
  <si>
    <t>Bathandwa Ncube</t>
  </si>
  <si>
    <t>https://pretoria.eu.qualtrics.com/jfe/form/SV_9QSlyElpnlp9gnr?RID=MLRP_aVtGYLC885INMLr&amp;Q_CHL=email</t>
  </si>
  <si>
    <t>R_33CMBhTAi5YibeE</t>
  </si>
  <si>
    <t>drawing up maps, being able to draw a project area on a map, being able to read maps on a larger scale, ie on a national level</t>
  </si>
  <si>
    <t xml:space="preserve">a) Image classification - land Cover. B) Change detection. C) Image intepretation and analysis </t>
  </si>
  <si>
    <t>No answer</t>
  </si>
  <si>
    <t>Neither agree Nor disagree</t>
  </si>
  <si>
    <t>Slighlt important</t>
  </si>
  <si>
    <t>Sdlomo@environment.gov.za</t>
  </si>
  <si>
    <t>Sindi Dlomo</t>
  </si>
  <si>
    <t>Master's research project using GIS. Honour degree with GIS Courses. Master's degree with GIS courses</t>
  </si>
  <si>
    <t>Master's research project using remote sensing. Bachelor's degree with remote sensing courses. Honour's degree with remote sensing courses.</t>
  </si>
  <si>
    <t xml:space="preserve">Short course by ESRI South Africa </t>
  </si>
  <si>
    <t>DEA has specialised unit for advanced GIS queries, therefore training is not necessary. I possess the basic skills to make use of GIS in my work environment. The use of the DEA screening tool is used to obtain basic information and running queries.</t>
  </si>
  <si>
    <t>a) Where to access base layers of attribute data and satellite imagery and how to extract them. B) How ro overlay base layers of data. C) Creating and producing simple maps</t>
  </si>
  <si>
    <t>Agree (can only assist in decision making - canot make decision)</t>
  </si>
  <si>
    <t>cagenbach@environment.gov.za</t>
  </si>
  <si>
    <t>Coenrand Agenbach</t>
  </si>
  <si>
    <t>No GIS training</t>
  </si>
  <si>
    <t>No remote sensing training</t>
  </si>
  <si>
    <t>a) better map translation. B) remote sensing areas that are not easily accessible</t>
  </si>
  <si>
    <t>In your understanding, what are the geographic information competencies that are
required in order to review EIAs? Rate the following geographic information competencies. You are welcome to rate more than one under the same category. - Understanding and interpretation of geographic information</t>
  </si>
  <si>
    <t>cecilia.gyan@dedea.gov.za</t>
  </si>
  <si>
    <t>Cecilia Gyan</t>
  </si>
  <si>
    <t>Two weeks or less training in remote sensing</t>
  </si>
  <si>
    <t>I did receive a day's training in Quantum GIS</t>
  </si>
  <si>
    <t>a) Overlaying. B) Calculations of Area size of polygons. C)Spatial modelling</t>
  </si>
  <si>
    <t>Moderately aware</t>
  </si>
  <si>
    <t>Not at all</t>
  </si>
  <si>
    <t>vakaliswa.Nyawira@gmail.com</t>
  </si>
  <si>
    <t>Vakaliswa Nyawira</t>
  </si>
  <si>
    <t>a) Historical comparison of GIS images or data. B) Tracking of GHG emissions. C)Collect the correct data for quality control and tracking of indicators</t>
  </si>
  <si>
    <t>Aristotelis Kapsosideris</t>
  </si>
  <si>
    <t>I am no longer involved in the EIA review but I would like to maintain an interest</t>
  </si>
  <si>
    <t xml:space="preserve">One or more semester modules in remote sensing. </t>
  </si>
  <si>
    <t>One or more semester modules in GIS.Honours research project using GIS.</t>
  </si>
  <si>
    <t>A) Remote sensing. B) Spot 5 image analysis. C) Land surveying</t>
  </si>
  <si>
    <t>Stronlgy disagree</t>
  </si>
  <si>
    <t>Moderately</t>
  </si>
  <si>
    <t>Mokutu Nketu</t>
  </si>
  <si>
    <t>No comment</t>
  </si>
  <si>
    <t>Two weeks or less in GIS training</t>
  </si>
  <si>
    <t>In-house GIS training</t>
  </si>
  <si>
    <t>a) Hard Copy Maps b) GIS Map Layers c) Maps from Google Earth and Google Maps</t>
  </si>
  <si>
    <t>Erick Moletsane</t>
  </si>
  <si>
    <t>To ascertain how much education and training you have in GIS, please select all of the boxes below that apply to you</t>
  </si>
  <si>
    <t>None because I'm the end-user</t>
  </si>
  <si>
    <t>Am the end-user. I don't require GIS course, only GIS training as end-user</t>
  </si>
  <si>
    <t>Nothing was written given his response to question 9</t>
  </si>
  <si>
    <t>No Answe</t>
  </si>
  <si>
    <t>Thivhadini Netshiozwi</t>
  </si>
  <si>
    <t>a) Mapping. B)creating maps. C) Analysis</t>
  </si>
  <si>
    <t>Tjatja Mosia</t>
  </si>
  <si>
    <t>Two weeks or less in GIS training. One or more semester modules in GIS. Bachelor's degree with GIS courses</t>
  </si>
  <si>
    <t>nO</t>
  </si>
  <si>
    <t>GIS is a tool I use upon reviewing EIA Reports. The training and experience I have is sufficient to help me review the EIAs objectively as an End-user</t>
  </si>
  <si>
    <t>fairly</t>
  </si>
  <si>
    <t>It does not mention the use of geographic information at all</t>
  </si>
  <si>
    <t>Kwanele Mdletshe</t>
  </si>
  <si>
    <t>No answers</t>
  </si>
  <si>
    <t>He did not provide his name and e-mail (Murendeni</t>
  </si>
  <si>
    <t>No name provided by the respondent</t>
  </si>
  <si>
    <t>ArcGIS V3.3 and GIDS GIS Viewer</t>
  </si>
  <si>
    <t>Thabane Sibeko</t>
  </si>
  <si>
    <t>Thabisile.nkosi1@gmail.com</t>
  </si>
  <si>
    <t>Thabisile Nkosi</t>
  </si>
  <si>
    <t>a) GIS Mapping locations b)coordinate systems. C) Image analysis and interpretations</t>
  </si>
  <si>
    <t>yES</t>
  </si>
  <si>
    <t>Tumelolekone4@gmail.com</t>
  </si>
  <si>
    <t>Tumelo Lekone</t>
  </si>
  <si>
    <t>a) Creating maps b)GIS Data c) Google Maps</t>
  </si>
  <si>
    <t>fairly important</t>
  </si>
  <si>
    <t>Ayanda.mnguni@kznedtea.gov.za</t>
  </si>
  <si>
    <t>Ayanda Tumelo</t>
  </si>
  <si>
    <t>One day Traning at EDTEA (at work)</t>
  </si>
  <si>
    <t>a) Geo referencing b) Geographical database for EA's issues and creating a database for projects. C) Sustainability, analysis and modeling</t>
  </si>
  <si>
    <t>Ayanda.Nxele@kznedtea.gov.za</t>
  </si>
  <si>
    <t>Ayanda Nxele</t>
  </si>
  <si>
    <t>(i) Arch reader, (ii) screening tool, SANBI, EKZN Wildlife and Google Earth life</t>
  </si>
  <si>
    <t>a)      To do buffer zones b)Understanding of different shapefiles c)Analyzing of information about the location (e.g proposed developmental area)</t>
  </si>
  <si>
    <t>Bongiwe.Msomi@kznedtea.gov.za</t>
  </si>
  <si>
    <t>Bongiwe Msomi</t>
  </si>
  <si>
    <t>a) Map drawing. B) Building and maintaing GIS Databases c) Cartography</t>
  </si>
  <si>
    <t>Lungile.Langa@kznedtea.gov.za</t>
  </si>
  <si>
    <t>Lungile Langa</t>
  </si>
  <si>
    <t>Bachelor's degree with remote sensing</t>
  </si>
  <si>
    <t>a) Map creation b) Manipulate data c) Analysing spatial data</t>
  </si>
  <si>
    <t>Mapule.Mdletshe@kznedtea.gov.za</t>
  </si>
  <si>
    <t>Mapule Mdletshe</t>
  </si>
  <si>
    <t>Sensitivities on site with LN3 – EMF for Msunduzi and UMgungundlovu, NEMPAA</t>
  </si>
  <si>
    <t>No answer provided</t>
  </si>
  <si>
    <t>Mavis.Padayachee@kznedtea.gov.za</t>
  </si>
  <si>
    <t>Mavis Padayachee</t>
  </si>
  <si>
    <t>a) Remote sensing. B) Environmental Spatial analysis c) Terrain analysis</t>
  </si>
  <si>
    <t>Mbalizethu75@gmail.com</t>
  </si>
  <si>
    <t>Mbalizethu</t>
  </si>
  <si>
    <t xml:space="preserve">One or more semester modules in GIS </t>
  </si>
  <si>
    <t>Two weeks or less in GIS training and One or more semester modules in GIS</t>
  </si>
  <si>
    <t>a) Interpretation of geographic information b) GIS map layers c) Remote sensing</t>
  </si>
  <si>
    <t>Mbokazimelusi@gmail.com</t>
  </si>
  <si>
    <t>Melusi Mbokazi</t>
  </si>
  <si>
    <t>a) Complete shapefiles b) Identify sensitive areas such as vegetation, watercourses, wetlands, etc c) Identify approved development as per EIA issued</t>
  </si>
  <si>
    <t>Natasha.Brijlal@kznedtea.gov.za</t>
  </si>
  <si>
    <t>Natasha Brijlal</t>
  </si>
  <si>
    <t>no answer</t>
  </si>
  <si>
    <t>Nokukhanya did not provide her email address</t>
  </si>
  <si>
    <t>Nokukhanya did not provide her e-mail address</t>
  </si>
  <si>
    <t>One or more semester in remote sensing</t>
  </si>
  <si>
    <t>A) Map reading b) To verify notice 3 activities c) To determine land uses of the proposed development sites</t>
  </si>
  <si>
    <t>Nonto.mvelase@kznedtea.gov.za</t>
  </si>
  <si>
    <t>Nonto Mvelase</t>
  </si>
  <si>
    <t>a) Remote sensing b) Terrain analysis c) Environmental spatial analysis</t>
  </si>
  <si>
    <t>Nqoh13@gmail.com</t>
  </si>
  <si>
    <t>Nqobiswa</t>
  </si>
  <si>
    <t>a) Drawing of maps b) Being able to pinpont areas on the ground and to be able to analyse the exact land uses of a certain area</t>
  </si>
  <si>
    <t xml:space="preserve"> Very important</t>
  </si>
  <si>
    <t>Simphiwe.Mbiko@kznedtea.gov.za</t>
  </si>
  <si>
    <t>Simphiwe Mbiko</t>
  </si>
  <si>
    <t>a) the construction of polygon maps using any GIS software b) Plotting point maps using ArcGIS C)Application of vector and Raster data in GIS</t>
  </si>
  <si>
    <t>Siyanda did not provide his name and email</t>
  </si>
  <si>
    <t>a) Determine distances between sites in GIS and protected areas b) Analyse characteristics features of the site such as the type of vegetation found (indigenous or not indigenous) c) Determine the biodiversity importance of the site, whether it is a critical biodiversity area or not, are there any threatened species found, etc.</t>
  </si>
  <si>
    <t>Siza.Zungu@kznedtea.gov.za</t>
  </si>
  <si>
    <t>Siza Zungu</t>
  </si>
  <si>
    <t>One or two semester modules in remote sensing</t>
  </si>
  <si>
    <t>A) Analytical and critical thinking skills b) Basic programming knowledge c) Software specific knowledge skills</t>
  </si>
  <si>
    <t>agree</t>
  </si>
  <si>
    <t>Sphelele.Makhwasa@kznedtea.gov.za</t>
  </si>
  <si>
    <t>Sphelele Makhwasa</t>
  </si>
  <si>
    <t>North West province</t>
  </si>
  <si>
    <t>a) Plotting information into cadastral map b) Delieating sensitive and mapping them  thereof. C) Creat data files</t>
  </si>
  <si>
    <t>gthebe@nwpg.gov.za</t>
  </si>
  <si>
    <t>G E Thebe</t>
  </si>
  <si>
    <t>GIS workshop conducted by Esri for Environmental Officers</t>
  </si>
  <si>
    <t>A) Generating Biodiversity Sector Plan maps. B) Ability to interpret Screening tool reports better.</t>
  </si>
  <si>
    <t>Strongley agree</t>
  </si>
  <si>
    <t>Nmokotedi@nwpg.gov.za</t>
  </si>
  <si>
    <t>Eastern Cape province</t>
  </si>
  <si>
    <t>Western Cape province</t>
  </si>
  <si>
    <t>6 months</t>
  </si>
  <si>
    <t>ArcGIS</t>
  </si>
  <si>
    <t>I have obtained all the necessary skills for my job function</t>
  </si>
  <si>
    <t>a)ArcMap b)ArcCatalogue c) Geocoding</t>
  </si>
  <si>
    <t>Asisipho.Tsako@westerncape.gov.za</t>
  </si>
  <si>
    <t>Asisipho Tsako</t>
  </si>
  <si>
    <t>Neo Mokotedi</t>
  </si>
  <si>
    <t>One or more semester modules in remote sensing.</t>
  </si>
  <si>
    <t xml:space="preserve">a) How to use shapefiles and create maps. B) Being able to access historical aerial imagery. </t>
  </si>
  <si>
    <t>Strongly</t>
  </si>
  <si>
    <t>Dmitri.Matthews@westerncape.gov.za</t>
  </si>
  <si>
    <t>He did not provide his e-mail for the copy. He only provided for validating</t>
  </si>
  <si>
    <t>a)      Understanding scale on maps b) Understanding GIS maps layers more efficiently c) Understanding how to use GIS layers more efficiently</t>
  </si>
  <si>
    <t>Keagan-Leigh. Adriaanse@westerncapa.gov.za</t>
  </si>
  <si>
    <t>Keagan-Leigh Adriaanse</t>
  </si>
  <si>
    <t>Honours degree in GIS. Master's degree in GIS. Honours research project in GIS. Master's  research project using GIS</t>
  </si>
  <si>
    <t>Master's r esearch project using remote sensing</t>
  </si>
  <si>
    <t>Master Thesis: Geographical Information systems for environmental assessment: a feasibility study (2014)</t>
  </si>
  <si>
    <t>Luxolo.Kula@westerncape.gov.za</t>
  </si>
  <si>
    <t>Luxolo Kula</t>
  </si>
  <si>
    <t>thenthetsa@yahoo.com</t>
  </si>
  <si>
    <t>she ticked yes</t>
  </si>
  <si>
    <t>One or more semester modules in GIS. Master's degree with GIS courses</t>
  </si>
  <si>
    <t>a)  Collecting spatial data b) Mapping spatial data &amp; producing maps  c) Interpreting spatial data</t>
  </si>
  <si>
    <t>a)Mastering how to accurately visualise a landscape from just looking at conoutr line. B) Mastering the usage of ARCGIS software for analysis and intepretating data, as this type of software seems dominant on the market. C)Mastering the usage of ARCGIS for manipulating data, so that different scenarious can be weighed up against one another moore easily. For example, being able to electronically put together datasets by superimposing various GIS layers on one another enables as much quicker comparison of various scenarious and presentation thereof than using paper maps.</t>
  </si>
  <si>
    <t xml:space="preserve">Integrating Sustainability and Environmental Impact Assessment DAVID P. LAWRENCE Environmental Management Vol. 21, No. 1, pp. 23–42 (Your university journal search database) </t>
  </si>
  <si>
    <t>Natasha.Bieding@westerncape.gov.za</t>
  </si>
  <si>
    <t>Natasha Bieding</t>
  </si>
  <si>
    <t>a)      Making and analysing maps using geographical information; b) Better understanding of how to interpret geographical information from maps as to better use it in the decision-making process; c) Use and interpret different GIS systems/programmes</t>
  </si>
  <si>
    <t>no</t>
  </si>
  <si>
    <t>Shireen.pullen@westerncape.gov.za</t>
  </si>
  <si>
    <t>Shireen Pullen</t>
  </si>
  <si>
    <t>she gave all contact details but she ticked no, she misunderstood the question above.</t>
  </si>
  <si>
    <t>Free State province</t>
  </si>
  <si>
    <t>a)Geo spatial data gathering and management b) Visualisation c) Cartography</t>
  </si>
  <si>
    <t>bongani.mabunda@yahoo.com</t>
  </si>
  <si>
    <t>DEA</t>
  </si>
  <si>
    <t>a)         Better decision making on location alternative sites while processing EIA.  b)         Relevant conditions for mitigation measures in an environmental authorisation.  c)         Verify site visit information in order to ensure the correct coordinates of the site</t>
  </si>
  <si>
    <t>mpho.rab@gmail.com</t>
  </si>
  <si>
    <t>Mpho Rabambi</t>
  </si>
  <si>
    <t>GIS certificate from ESRI</t>
  </si>
  <si>
    <t xml:space="preserve">a)      Mapping b) Interpretation of Data c)Processing digital images </t>
  </si>
  <si>
    <t>no information was provided</t>
  </si>
  <si>
    <t xml:space="preserve">However, no name was given, </t>
  </si>
  <si>
    <t>I Enforce Alien Invasive Species (AIS) Regulations on mammals, this is not directly dependant on GIS</t>
  </si>
  <si>
    <t>a)             Map use and evaluation. B)Practical map work.</t>
  </si>
  <si>
    <t>vchauke@environment.gov.za</t>
  </si>
  <si>
    <t>Vincent Chauke</t>
  </si>
  <si>
    <t>a) Map reading b) how to interpret the geographical layers and the relationships between layers  c) How to use GIS tools</t>
  </si>
  <si>
    <t>mkabasa@environment.gov.za</t>
  </si>
  <si>
    <t>Mmamohale Kabasa</t>
  </si>
  <si>
    <t>I do not need more training but rather practice of the training that I currently have. At the moment not able to fully use the training I have as there I have no access to software</t>
  </si>
  <si>
    <t xml:space="preserve">a)      Mapping b)Interpretation of Data c)Processing digital images </t>
  </si>
  <si>
    <t>I have more than enough GIS training, however not having the necessary tools to incorporate it into my daily work makes it a challenge. I am not confident in what I know because I do not practice it every day. I do not have the software and the hardware that will make the practise possible. So yes training is important but I need to practice what I learn so that I can perfect it</t>
  </si>
  <si>
    <t xml:space="preserve">Two weeks or less of training in GIS </t>
  </si>
  <si>
    <t>There is an existing GIS on the Departmental system that is so easy to use, with the information relevant in assisting to identify the sensitive features for the site where development is proposed. However, the system need to be updated in order to assist the Department to make an informed decision</t>
  </si>
  <si>
    <t>Given her answer in Question 9, no answer here</t>
  </si>
  <si>
    <t>oletlalo@environment.gov.za</t>
  </si>
  <si>
    <t>Olivia Letlalo</t>
  </si>
  <si>
    <t>Gauteng province</t>
  </si>
  <si>
    <t>GPEMF and Gauteng province Conservation Plan version 3.3</t>
  </si>
  <si>
    <t>Aristotelis.Kapsosideris@Gauteng province.gov.za</t>
  </si>
  <si>
    <t>Mokutu.Ngetu2@Gauteng province.gov.za</t>
  </si>
  <si>
    <t>Erick.Moletsane@Gauteng province.gov.za</t>
  </si>
  <si>
    <t>Thivhadini.Netshiozwi@Gauteng province.gov.za</t>
  </si>
  <si>
    <t>Tjatja.Mosia@Gauteng province.gov.za</t>
  </si>
  <si>
    <t>Kwanele.Mdletshe@Gauteng province.gov.za</t>
  </si>
  <si>
    <t>a)Correct location and application of GIS. B) Make better informed decision using an updated system reflecting accurate changes especially in Gauteng province region. C) Cost saving when it to future planning versus saving the environment</t>
  </si>
  <si>
    <t>Thabane.sibeko@Gauteng province.gov.za</t>
  </si>
  <si>
    <t>KwaZulu-Natal province</t>
  </si>
  <si>
    <t>Northern Cape province</t>
  </si>
  <si>
    <t>Limpopo province</t>
  </si>
  <si>
    <t>If
 yes to the above question, please let me know the title and how can I get hold of it.</t>
  </si>
  <si>
    <t>Would
 you be interested in knowing more about geographic information?</t>
  </si>
  <si>
    <t>In your
 understanding, what are the geographic information competencies that are
required in order to review EIAs? Rate the following geographic information competencies. You are welcome to rate more than one under the same category. - Analytical thinking</t>
  </si>
  <si>
    <t>Mpumalanga province</t>
  </si>
  <si>
    <t>Qaulification</t>
  </si>
  <si>
    <t>Total Number</t>
  </si>
  <si>
    <t>Level of education and training in GIS</t>
  </si>
  <si>
    <t>Count of To ascertain how much education and training you have in GIS, please select all of the boxes below that apply to you</t>
  </si>
  <si>
    <t>Row Labels</t>
  </si>
  <si>
    <t>Grand Total</t>
  </si>
  <si>
    <t>Count</t>
  </si>
  <si>
    <t>Total</t>
  </si>
  <si>
    <t>Count of To ascertain how much education and training you have in remote sensing, please select all  the appropriate boxes below</t>
  </si>
  <si>
    <t>Level of education and traing in GIS</t>
  </si>
  <si>
    <t>Missing</t>
  </si>
  <si>
    <t>For Your job do you need to do more courses in GIS?</t>
  </si>
  <si>
    <t>Percent</t>
  </si>
  <si>
    <t xml:space="preserve">Percent distribution of </t>
  </si>
  <si>
    <t>Web and browsing at home</t>
  </si>
  <si>
    <t>Web and browsing at work</t>
  </si>
  <si>
    <t>Use in review of EIAs</t>
  </si>
  <si>
    <t>Access to geographic information</t>
  </si>
  <si>
    <t xml:space="preserve"> Web and browsing at home</t>
  </si>
  <si>
    <t>To visualise the location</t>
  </si>
  <si>
    <t>To verify site visit information</t>
  </si>
  <si>
    <t>To verify surrounding uses</t>
  </si>
  <si>
    <t>To locate proposed developments</t>
  </si>
  <si>
    <t>To measure trends of development on the location</t>
  </si>
  <si>
    <t>To make informed decisions</t>
  </si>
  <si>
    <t xml:space="preserve">Agree </t>
  </si>
  <si>
    <t xml:space="preserve"> To verify surrounding uses</t>
  </si>
  <si>
    <t xml:space="preserve"> Applicant</t>
  </si>
  <si>
    <t xml:space="preserve"> Consultant EAP</t>
  </si>
  <si>
    <t xml:space="preserve"> Reviewer EAP</t>
  </si>
  <si>
    <t>Applicant</t>
  </si>
  <si>
    <t>Decision Maker</t>
  </si>
  <si>
    <t>Categories</t>
  </si>
  <si>
    <t>Reviewer EAP</t>
  </si>
  <si>
    <t>SASDI</t>
  </si>
  <si>
    <t>SDI</t>
  </si>
  <si>
    <t xml:space="preserve">SDI Act </t>
  </si>
  <si>
    <t>Count of SASDI</t>
  </si>
  <si>
    <t>Count of SDI</t>
  </si>
  <si>
    <t>Count of SDI act</t>
  </si>
  <si>
    <t xml:space="preserve"> SASDI</t>
  </si>
  <si>
    <t>SDI act</t>
  </si>
  <si>
    <t>Understanding and interpretation</t>
  </si>
  <si>
    <t>Processing</t>
  </si>
  <si>
    <t>Basic training in GIS</t>
  </si>
  <si>
    <t>Map reading</t>
  </si>
  <si>
    <t>Some of training</t>
  </si>
  <si>
    <t>Training and experience</t>
  </si>
  <si>
    <t>Experience only</t>
  </si>
  <si>
    <t>Count of Experience only</t>
  </si>
  <si>
    <t>Some training</t>
  </si>
  <si>
    <t>strongly disagree</t>
  </si>
  <si>
    <t>Critical thinking</t>
  </si>
  <si>
    <t>Analytical thinking</t>
  </si>
  <si>
    <t>Familiar with GIS tool</t>
  </si>
  <si>
    <t>No aswer</t>
  </si>
  <si>
    <t>not important</t>
  </si>
  <si>
    <t xml:space="preserve"> Processing</t>
  </si>
  <si>
    <t>Basic training</t>
  </si>
  <si>
    <t xml:space="preserve"> Information sharing conferences and seminars</t>
  </si>
  <si>
    <t xml:space="preserve"> Each office should have a GIS station</t>
  </si>
  <si>
    <t xml:space="preserve"> Training of EIA reviewers</t>
  </si>
  <si>
    <t xml:space="preserve"> Exposure of officials to benefits of geographic information</t>
  </si>
  <si>
    <t>Case studies</t>
  </si>
  <si>
    <t xml:space="preserve"> Training manuals</t>
  </si>
  <si>
    <t xml:space="preserve">  Training of EIA reviewers</t>
  </si>
  <si>
    <t>Exposure of officials to benefits of geographic information</t>
  </si>
  <si>
    <t>Each office should have a GIS station</t>
  </si>
  <si>
    <t>Training manuals</t>
  </si>
  <si>
    <t>NO</t>
  </si>
  <si>
    <t xml:space="preserve">Categories </t>
  </si>
  <si>
    <t xml:space="preserve"> </t>
  </si>
  <si>
    <t>To verify site information</t>
  </si>
  <si>
    <t>To measure trends of developments on the location</t>
  </si>
  <si>
    <t>Use geographic information</t>
  </si>
  <si>
    <t>Do not use geographic information</t>
  </si>
  <si>
    <t>Nine respondents used geographic information from the first year of employment</t>
  </si>
  <si>
    <t>Ten respondents used it a couple of years later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</si>
</sst>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indexed="8"/>
      <name val="Calibri"/>
      <family val="2"/>
      <scheme val="minor"/>
    </font>
    <font>
      <sz val="11"/>
      <color theme="1"/>
      <name val="Calibri"/>
      <family val="2"/>
      <scheme val="minor"/>
    </font>
    <font>
      <sz val="11"/>
      <color theme="1"/>
      <name val="Calibri"/>
      <family val="2"/>
      <scheme val="minor"/>
    </font>
    <font>
      <u/>
      <sz val="11"/>
      <color theme="10"/>
      <name val="Calibri"/>
      <family val="2"/>
      <scheme val="minor"/>
    </font>
    <font>
      <sz val="11"/>
      <name val="Calibri"/>
      <family val="2"/>
      <scheme val="minor"/>
    </font>
    <font>
      <u/>
      <sz val="11"/>
      <name val="Calibri"/>
      <family val="2"/>
      <scheme val="minor"/>
    </font>
    <font>
      <b/>
      <sz val="11"/>
      <color indexed="8"/>
      <name val="Calibri"/>
      <family val="2"/>
      <scheme val="minor"/>
    </font>
    <font>
      <b/>
      <sz val="11"/>
      <color theme="1"/>
      <name val="Calibri"/>
      <family val="2"/>
      <scheme val="minor"/>
    </font>
    <font>
      <sz val="11"/>
      <color indexed="8"/>
      <name val="Calibri"/>
      <family val="2"/>
      <scheme val="minor"/>
    </font>
  </fonts>
  <fills count="4">
    <fill>
      <patternFill patternType="none"/>
    </fill>
    <fill>
      <patternFill patternType="gray125"/>
    </fill>
    <fill>
      <patternFill patternType="solid">
        <fgColor indexed="22"/>
      </patternFill>
    </fill>
    <fill>
      <patternFill patternType="solid">
        <fgColor theme="0"/>
        <bgColor theme="4" tint="0.79998168889431442"/>
      </patternFill>
    </fill>
  </fills>
  <borders count="2">
    <border>
      <left/>
      <right/>
      <top/>
      <bottom/>
      <diagonal/>
    </border>
    <border>
      <left/>
      <right/>
      <top/>
      <bottom style="thin">
        <color theme="4" tint="0.39997558519241921"/>
      </bottom>
      <diagonal/>
    </border>
  </borders>
  <cellStyleXfs count="3">
    <xf numFmtId="0" fontId="0" fillId="0" borderId="0"/>
    <xf numFmtId="0" fontId="3" fillId="0" borderId="0" applyNumberFormat="0" applyFill="0" applyBorder="0" applyAlignment="0" applyProtection="0"/>
    <xf numFmtId="9" fontId="8" fillId="0" borderId="0" applyFont="0" applyFill="0" applyBorder="0" applyAlignment="0" applyProtection="0"/>
  </cellStyleXfs>
  <cellXfs count="38">
    <xf numFmtId="0" fontId="0" fillId="0" borderId="0" xfId="0"/>
    <xf numFmtId="22" fontId="0" fillId="0" borderId="0" xfId="0" applyNumberFormat="1"/>
    <xf numFmtId="49" fontId="0" fillId="0" borderId="0" xfId="0" applyNumberFormat="1" applyAlignment="1">
      <alignment wrapText="1"/>
    </xf>
    <xf numFmtId="0" fontId="0" fillId="2" borderId="0" xfId="0" applyFill="1"/>
    <xf numFmtId="49" fontId="3" fillId="0" borderId="0" xfId="1" applyNumberFormat="1" applyAlignment="1">
      <alignment wrapText="1"/>
    </xf>
    <xf numFmtId="0" fontId="0" fillId="2" borderId="0" xfId="0" applyFill="1" applyAlignment="1">
      <alignment wrapText="1"/>
    </xf>
    <xf numFmtId="49" fontId="0" fillId="0" borderId="0" xfId="0" applyNumberFormat="1" applyFill="1" applyAlignment="1">
      <alignment wrapText="1"/>
    </xf>
    <xf numFmtId="0" fontId="0" fillId="0" borderId="0" xfId="0" applyFill="1"/>
    <xf numFmtId="0" fontId="3" fillId="0" borderId="0" xfId="1" applyFill="1"/>
    <xf numFmtId="0" fontId="0" fillId="0" borderId="0" xfId="0" applyAlignment="1">
      <alignment shrinkToFit="1"/>
    </xf>
    <xf numFmtId="0" fontId="4" fillId="0" borderId="0" xfId="0" applyFont="1" applyFill="1"/>
    <xf numFmtId="49" fontId="4" fillId="0" borderId="0" xfId="0" applyNumberFormat="1" applyFont="1" applyFill="1" applyAlignment="1">
      <alignment wrapText="1"/>
    </xf>
    <xf numFmtId="49" fontId="5" fillId="0" borderId="0" xfId="1" applyNumberFormat="1" applyFont="1" applyFill="1" applyAlignment="1">
      <alignment wrapText="1"/>
    </xf>
    <xf numFmtId="0" fontId="0" fillId="2" borderId="0" xfId="0" applyFill="1" applyAlignment="1">
      <alignment readingOrder="1"/>
    </xf>
    <xf numFmtId="49" fontId="0" fillId="0" borderId="0" xfId="0" applyNumberFormat="1" applyAlignment="1">
      <alignment wrapText="1" readingOrder="1"/>
    </xf>
    <xf numFmtId="0" fontId="0" fillId="0" borderId="0" xfId="0" applyFill="1" applyAlignment="1">
      <alignment readingOrder="1"/>
    </xf>
    <xf numFmtId="0" fontId="0" fillId="0" borderId="0" xfId="0" applyAlignment="1">
      <alignment readingOrder="1"/>
    </xf>
    <xf numFmtId="0" fontId="4" fillId="0" borderId="0" xfId="0" applyFont="1" applyFill="1" applyAlignment="1">
      <alignment readingOrder="1"/>
    </xf>
    <xf numFmtId="0" fontId="6" fillId="0" borderId="0" xfId="0" applyFont="1"/>
    <xf numFmtId="0" fontId="0" fillId="0" borderId="0" xfId="0" pivotButton="1"/>
    <xf numFmtId="0" fontId="0" fillId="0" borderId="0" xfId="0" applyAlignment="1">
      <alignment horizontal="left"/>
    </xf>
    <xf numFmtId="0" fontId="0" fillId="0" borderId="0" xfId="0" applyNumberFormat="1"/>
    <xf numFmtId="0" fontId="7" fillId="3" borderId="1" xfId="0" applyFont="1" applyFill="1" applyBorder="1"/>
    <xf numFmtId="9" fontId="0" fillId="0" borderId="0" xfId="0" applyNumberFormat="1"/>
    <xf numFmtId="0" fontId="6" fillId="0" borderId="0" xfId="0" applyFont="1" applyAlignment="1">
      <alignment vertical="center"/>
    </xf>
    <xf numFmtId="49" fontId="4" fillId="0" borderId="0" xfId="0" applyNumberFormat="1" applyFont="1" applyAlignment="1">
      <alignment wrapText="1"/>
    </xf>
    <xf numFmtId="0" fontId="0" fillId="0" borderId="0" xfId="0" applyAlignment="1">
      <alignment vertical="center"/>
    </xf>
    <xf numFmtId="0" fontId="0" fillId="0" borderId="0" xfId="0" applyFont="1"/>
    <xf numFmtId="164" fontId="0" fillId="0" borderId="0" xfId="0" applyNumberFormat="1"/>
    <xf numFmtId="9" fontId="2" fillId="0" borderId="1" xfId="0" applyNumberFormat="1" applyFont="1" applyFill="1" applyBorder="1"/>
    <xf numFmtId="9" fontId="0" fillId="0" borderId="0" xfId="0" applyNumberFormat="1" applyFill="1" applyAlignment="1"/>
    <xf numFmtId="9" fontId="0" fillId="0" borderId="0" xfId="0" applyNumberFormat="1" applyAlignment="1"/>
    <xf numFmtId="9" fontId="0" fillId="0" borderId="0" xfId="2" applyNumberFormat="1" applyFont="1" applyAlignment="1"/>
    <xf numFmtId="9" fontId="1" fillId="0" borderId="0" xfId="0" applyNumberFormat="1" applyFont="1" applyFill="1" applyBorder="1" applyAlignment="1"/>
    <xf numFmtId="164" fontId="0" fillId="0" borderId="0" xfId="0" applyNumberFormat="1" applyAlignment="1"/>
    <xf numFmtId="164" fontId="1" fillId="0" borderId="0" xfId="0" applyNumberFormat="1" applyFont="1" applyFill="1" applyBorder="1" applyAlignment="1"/>
    <xf numFmtId="164" fontId="0" fillId="0" borderId="0" xfId="0" applyNumberFormat="1" applyFill="1" applyAlignment="1"/>
    <xf numFmtId="10" fontId="6" fillId="0" borderId="0" xfId="0" applyNumberFormat="1" applyFont="1"/>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38"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pivotCacheDefinition" Target="pivotCache/pivotCacheDefinition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pivotCacheDefinition" Target="pivotCache/pivotCacheDefinition4.xml"/><Relationship Id="rId37"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pivotCacheDefinition" Target="pivotCache/pivotCacheDefinition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pivotCacheDefinition" Target="pivotCache/pivotCacheDefinition2.xml"/><Relationship Id="rId35"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0871676891615542"/>
          <c:y val="2.427184466019417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'Q21'!$K$10</c:f>
              <c:strCache>
                <c:ptCount val="1"/>
                <c:pt idx="0">
                  <c:v>Are you aware of any document, that has
documented the use of geographic information in the review of EIA and decision
making in South Africa or in any other country?</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44E-453E-856C-1E2CD161EEF1}"/>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44E-453E-856C-1E2CD161EEF1}"/>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'Q21'!$J$11:$J$12</c:f>
              <c:strCache>
                <c:ptCount val="2"/>
                <c:pt idx="0">
                  <c:v>Yes</c:v>
                </c:pt>
                <c:pt idx="1">
                  <c:v>No</c:v>
                </c:pt>
              </c:strCache>
            </c:strRef>
          </c:cat>
          <c:val>
            <c:numRef>
              <c:f>'Q21'!$K$11:$K$12</c:f>
              <c:numCache>
                <c:formatCode>0%</c:formatCode>
                <c:ptCount val="2"/>
                <c:pt idx="0">
                  <c:v>0.10989010989010989</c:v>
                </c:pt>
                <c:pt idx="1">
                  <c:v>0.89010989010989006</c:v>
                </c:pt>
              </c:numCache>
            </c:numRef>
          </c:val>
          <c:extLst>
            <c:ext xmlns:c16="http://schemas.microsoft.com/office/drawing/2014/chart" uri="{C3380CC4-5D6E-409C-BE32-E72D297353CC}">
              <c16:uniqueId val="{00000000-9615-48CA-A7E2-235D6B661051}"/>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What</a:t>
            </a:r>
            <a:r>
              <a:rPr lang="en-ZA" baseline="0"/>
              <a:t> does it take to be able to use geographic information in EIA report review?</a:t>
            </a:r>
            <a:endParaRPr lang="en-ZA"/>
          </a:p>
        </c:rich>
      </c:tx>
      <c:layout>
        <c:manualLayout>
          <c:xMode val="edge"/>
          <c:yMode val="edge"/>
          <c:x val="0.21608539192341217"/>
          <c:y val="2.542372881355932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'Q15 graph'!$B$10</c:f>
              <c:strCache>
                <c:ptCount val="1"/>
                <c:pt idx="0">
                  <c:v>Some training</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'Q15 graph'!$A$11:$A$16</c:f>
              <c:strCache>
                <c:ptCount val="6"/>
                <c:pt idx="0">
                  <c:v>Strongly agree</c:v>
                </c:pt>
                <c:pt idx="1">
                  <c:v>Agree</c:v>
                </c:pt>
                <c:pt idx="2">
                  <c:v>Neutral</c:v>
                </c:pt>
                <c:pt idx="3">
                  <c:v>Disagree</c:v>
                </c:pt>
                <c:pt idx="4">
                  <c:v>Strongly disagree</c:v>
                </c:pt>
                <c:pt idx="5">
                  <c:v>No answer</c:v>
                </c:pt>
              </c:strCache>
            </c:strRef>
          </c:cat>
          <c:val>
            <c:numRef>
              <c:f>'Q15 graph'!$B$11:$B$16</c:f>
              <c:numCache>
                <c:formatCode>0%</c:formatCode>
                <c:ptCount val="6"/>
                <c:pt idx="0">
                  <c:v>0.31914893617021278</c:v>
                </c:pt>
                <c:pt idx="1">
                  <c:v>0.45744680851063829</c:v>
                </c:pt>
                <c:pt idx="2">
                  <c:v>0.11702127659574468</c:v>
                </c:pt>
                <c:pt idx="3">
                  <c:v>7.0000000000000007E-2</c:v>
                </c:pt>
                <c:pt idx="4">
                  <c:v>0</c:v>
                </c:pt>
                <c:pt idx="5">
                  <c:v>3.1914893617021274E-2</c:v>
                </c:pt>
              </c:numCache>
            </c:numRef>
          </c:val>
          <c:extLst>
            <c:ext xmlns:c16="http://schemas.microsoft.com/office/drawing/2014/chart" uri="{C3380CC4-5D6E-409C-BE32-E72D297353CC}">
              <c16:uniqueId val="{00000000-76B7-4DC3-B586-85984BA9A95E}"/>
            </c:ext>
          </c:extLst>
        </c:ser>
        <c:ser>
          <c:idx val="1"/>
          <c:order val="1"/>
          <c:tx>
            <c:strRef>
              <c:f>'Q15 graph'!$C$10</c:f>
              <c:strCache>
                <c:ptCount val="1"/>
                <c:pt idx="0">
                  <c:v>Training and experience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'Q15 graph'!$A$11:$A$16</c:f>
              <c:strCache>
                <c:ptCount val="6"/>
                <c:pt idx="0">
                  <c:v>Strongly agree</c:v>
                </c:pt>
                <c:pt idx="1">
                  <c:v>Agree</c:v>
                </c:pt>
                <c:pt idx="2">
                  <c:v>Neutral</c:v>
                </c:pt>
                <c:pt idx="3">
                  <c:v>Disagree</c:v>
                </c:pt>
                <c:pt idx="4">
                  <c:v>Strongly disagree</c:v>
                </c:pt>
                <c:pt idx="5">
                  <c:v>No answer</c:v>
                </c:pt>
              </c:strCache>
            </c:strRef>
          </c:cat>
          <c:val>
            <c:numRef>
              <c:f>'Q15 graph'!$C$11:$C$16</c:f>
              <c:numCache>
                <c:formatCode>0%</c:formatCode>
                <c:ptCount val="6"/>
                <c:pt idx="0">
                  <c:v>0.24468085106382978</c:v>
                </c:pt>
                <c:pt idx="1">
                  <c:v>0.58510638297872342</c:v>
                </c:pt>
                <c:pt idx="2">
                  <c:v>8.5106382978723402E-2</c:v>
                </c:pt>
                <c:pt idx="3">
                  <c:v>7.0000000000000007E-2</c:v>
                </c:pt>
                <c:pt idx="4">
                  <c:v>0</c:v>
                </c:pt>
                <c:pt idx="5">
                  <c:v>1.0638297872340425E-2</c:v>
                </c:pt>
              </c:numCache>
            </c:numRef>
          </c:val>
          <c:extLst>
            <c:ext xmlns:c16="http://schemas.microsoft.com/office/drawing/2014/chart" uri="{C3380CC4-5D6E-409C-BE32-E72D297353CC}">
              <c16:uniqueId val="{00000001-76B7-4DC3-B586-85984BA9A95E}"/>
            </c:ext>
          </c:extLst>
        </c:ser>
        <c:ser>
          <c:idx val="2"/>
          <c:order val="2"/>
          <c:tx>
            <c:strRef>
              <c:f>'Q15 graph'!$D$10</c:f>
              <c:strCache>
                <c:ptCount val="1"/>
                <c:pt idx="0">
                  <c:v>Experience only</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'Q15 graph'!$A$11:$A$16</c:f>
              <c:strCache>
                <c:ptCount val="6"/>
                <c:pt idx="0">
                  <c:v>Strongly agree</c:v>
                </c:pt>
                <c:pt idx="1">
                  <c:v>Agree</c:v>
                </c:pt>
                <c:pt idx="2">
                  <c:v>Neutral</c:v>
                </c:pt>
                <c:pt idx="3">
                  <c:v>Disagree</c:v>
                </c:pt>
                <c:pt idx="4">
                  <c:v>Strongly disagree</c:v>
                </c:pt>
                <c:pt idx="5">
                  <c:v>No answer</c:v>
                </c:pt>
              </c:strCache>
            </c:strRef>
          </c:cat>
          <c:val>
            <c:numRef>
              <c:f>'Q15 graph'!$D$11:$D$16</c:f>
              <c:numCache>
                <c:formatCode>0%</c:formatCode>
                <c:ptCount val="6"/>
                <c:pt idx="0">
                  <c:v>3.4482758620689655E-2</c:v>
                </c:pt>
                <c:pt idx="1">
                  <c:v>8.0459770114942528E-2</c:v>
                </c:pt>
                <c:pt idx="2">
                  <c:v>0.39080459770114945</c:v>
                </c:pt>
                <c:pt idx="3">
                  <c:v>0.4</c:v>
                </c:pt>
                <c:pt idx="4">
                  <c:v>0.12643678160919541</c:v>
                </c:pt>
                <c:pt idx="5">
                  <c:v>3.4482758620689655E-2</c:v>
                </c:pt>
              </c:numCache>
            </c:numRef>
          </c:val>
          <c:extLst>
            <c:ext xmlns:c16="http://schemas.microsoft.com/office/drawing/2014/chart" uri="{C3380CC4-5D6E-409C-BE32-E72D297353CC}">
              <c16:uniqueId val="{00000002-76B7-4DC3-B586-85984BA9A95E}"/>
            </c:ext>
          </c:extLst>
        </c:ser>
        <c:dLbls>
          <c:dLblPos val="outEnd"/>
          <c:showLegendKey val="0"/>
          <c:showVal val="1"/>
          <c:showCatName val="0"/>
          <c:showSerName val="0"/>
          <c:showPercent val="0"/>
          <c:showBubbleSize val="0"/>
        </c:dLbls>
        <c:gapWidth val="219"/>
        <c:overlap val="-27"/>
        <c:axId val="100242800"/>
        <c:axId val="100245296"/>
      </c:barChart>
      <c:catAx>
        <c:axId val="1002428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45296"/>
        <c:crosses val="autoZero"/>
        <c:auto val="1"/>
        <c:lblAlgn val="ctr"/>
        <c:lblOffset val="100"/>
        <c:noMultiLvlLbl val="0"/>
      </c:catAx>
      <c:valAx>
        <c:axId val="1002452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0024280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Level of awarennes in terms of</a:t>
            </a:r>
            <a:r>
              <a:rPr lang="en-US" baseline="0"/>
              <a:t> SASDI, SDI and SDI act</a:t>
            </a:r>
            <a:r>
              <a:rPr lang="en-US"/>
              <a:t> </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'Q14 graphs'!$B$7</c:f>
              <c:strCache>
                <c:ptCount val="1"/>
                <c:pt idx="0">
                  <c:v> SASDI</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'Q14 graphs'!$A$8:$A$11</c:f>
              <c:strCache>
                <c:ptCount val="4"/>
                <c:pt idx="0">
                  <c:v>Extremely aware</c:v>
                </c:pt>
                <c:pt idx="1">
                  <c:v>Moderately Aware</c:v>
                </c:pt>
                <c:pt idx="2">
                  <c:v>Not at all aware</c:v>
                </c:pt>
                <c:pt idx="3">
                  <c:v>Slightly aware</c:v>
                </c:pt>
              </c:strCache>
            </c:strRef>
          </c:cat>
          <c:val>
            <c:numRef>
              <c:f>'Q14 graphs'!$B$8:$B$11</c:f>
              <c:numCache>
                <c:formatCode>0%</c:formatCode>
                <c:ptCount val="4"/>
                <c:pt idx="0">
                  <c:v>1.0638297872340425E-2</c:v>
                </c:pt>
                <c:pt idx="1">
                  <c:v>0.24468085106382978</c:v>
                </c:pt>
                <c:pt idx="2">
                  <c:v>0.38297872340425532</c:v>
                </c:pt>
                <c:pt idx="3">
                  <c:v>0.36170212765957449</c:v>
                </c:pt>
              </c:numCache>
            </c:numRef>
          </c:val>
          <c:extLst>
            <c:ext xmlns:c16="http://schemas.microsoft.com/office/drawing/2014/chart" uri="{C3380CC4-5D6E-409C-BE32-E72D297353CC}">
              <c16:uniqueId val="{00000000-103C-490A-AC62-8384AC1BC323}"/>
            </c:ext>
          </c:extLst>
        </c:ser>
        <c:ser>
          <c:idx val="1"/>
          <c:order val="1"/>
          <c:tx>
            <c:strRef>
              <c:f>'Q14 graphs'!$C$7</c:f>
              <c:strCache>
                <c:ptCount val="1"/>
                <c:pt idx="0">
                  <c:v>SDI</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'Q14 graphs'!$A$8:$A$11</c:f>
              <c:strCache>
                <c:ptCount val="4"/>
                <c:pt idx="0">
                  <c:v>Extremely aware</c:v>
                </c:pt>
                <c:pt idx="1">
                  <c:v>Moderately Aware</c:v>
                </c:pt>
                <c:pt idx="2">
                  <c:v>Not at all aware</c:v>
                </c:pt>
                <c:pt idx="3">
                  <c:v>Slightly aware</c:v>
                </c:pt>
              </c:strCache>
            </c:strRef>
          </c:cat>
          <c:val>
            <c:numRef>
              <c:f>'Q14 graphs'!$C$8:$C$11</c:f>
              <c:numCache>
                <c:formatCode>0%</c:formatCode>
                <c:ptCount val="4"/>
                <c:pt idx="0">
                  <c:v>4.2553191489361701E-2</c:v>
                </c:pt>
                <c:pt idx="1">
                  <c:v>0.21276595744680851</c:v>
                </c:pt>
                <c:pt idx="2">
                  <c:v>0.34042553191489361</c:v>
                </c:pt>
                <c:pt idx="3">
                  <c:v>0.40425531914893614</c:v>
                </c:pt>
              </c:numCache>
            </c:numRef>
          </c:val>
          <c:extLst>
            <c:ext xmlns:c16="http://schemas.microsoft.com/office/drawing/2014/chart" uri="{C3380CC4-5D6E-409C-BE32-E72D297353CC}">
              <c16:uniqueId val="{00000001-103C-490A-AC62-8384AC1BC323}"/>
            </c:ext>
          </c:extLst>
        </c:ser>
        <c:ser>
          <c:idx val="2"/>
          <c:order val="2"/>
          <c:tx>
            <c:strRef>
              <c:f>'Q14 graphs'!$D$7</c:f>
              <c:strCache>
                <c:ptCount val="1"/>
                <c:pt idx="0">
                  <c:v>SDI act</c:v>
                </c:pt>
              </c:strCache>
            </c:strRef>
          </c:tx>
          <c:spPr>
            <a:solidFill>
              <a:schemeClr val="accent3"/>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'Q14 graphs'!$A$8:$A$11</c:f>
              <c:strCache>
                <c:ptCount val="4"/>
                <c:pt idx="0">
                  <c:v>Extremely aware</c:v>
                </c:pt>
                <c:pt idx="1">
                  <c:v>Moderately Aware</c:v>
                </c:pt>
                <c:pt idx="2">
                  <c:v>Not at all aware</c:v>
                </c:pt>
                <c:pt idx="3">
                  <c:v>Slightly aware</c:v>
                </c:pt>
              </c:strCache>
            </c:strRef>
          </c:cat>
          <c:val>
            <c:numRef>
              <c:f>'Q14 graphs'!$D$8:$D$11</c:f>
              <c:numCache>
                <c:formatCode>0%</c:formatCode>
                <c:ptCount val="4"/>
                <c:pt idx="0">
                  <c:v>4.2553191489361701E-2</c:v>
                </c:pt>
                <c:pt idx="1">
                  <c:v>0.19148936170212766</c:v>
                </c:pt>
                <c:pt idx="2">
                  <c:v>0.41489361702127658</c:v>
                </c:pt>
                <c:pt idx="3">
                  <c:v>0.35106382978723405</c:v>
                </c:pt>
              </c:numCache>
            </c:numRef>
          </c:val>
          <c:extLst>
            <c:ext xmlns:c16="http://schemas.microsoft.com/office/drawing/2014/chart" uri="{C3380CC4-5D6E-409C-BE32-E72D297353CC}">
              <c16:uniqueId val="{00000002-103C-490A-AC62-8384AC1BC323}"/>
            </c:ext>
          </c:extLst>
        </c:ser>
        <c:dLbls>
          <c:dLblPos val="outEnd"/>
          <c:showLegendKey val="0"/>
          <c:showVal val="1"/>
          <c:showCatName val="0"/>
          <c:showSerName val="0"/>
          <c:showPercent val="0"/>
          <c:showBubbleSize val="0"/>
        </c:dLbls>
        <c:gapWidth val="219"/>
        <c:overlap val="-27"/>
        <c:axId val="342404744"/>
        <c:axId val="342406312"/>
      </c:barChart>
      <c:catAx>
        <c:axId val="34240474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2406312"/>
        <c:crosses val="autoZero"/>
        <c:auto val="1"/>
        <c:lblAlgn val="ctr"/>
        <c:lblOffset val="100"/>
        <c:noMultiLvlLbl val="0"/>
      </c:catAx>
      <c:valAx>
        <c:axId val="3424063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2404744"/>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WHo benefits the most from the use of GIS?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'Q13 graphs'!$G$6</c:f>
              <c:strCache>
                <c:ptCount val="1"/>
                <c:pt idx="0">
                  <c:v>Yes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'Q13 graphs'!$H$5:$K$5</c:f>
              <c:strCache>
                <c:ptCount val="4"/>
                <c:pt idx="0">
                  <c:v>Applicant</c:v>
                </c:pt>
                <c:pt idx="1">
                  <c:v> Consultant EAP</c:v>
                </c:pt>
                <c:pt idx="2">
                  <c:v>Reviewer EAP</c:v>
                </c:pt>
                <c:pt idx="3">
                  <c:v>Decision Maker</c:v>
                </c:pt>
              </c:strCache>
            </c:strRef>
          </c:cat>
          <c:val>
            <c:numRef>
              <c:f>'Q13 graphs'!$H$6:$K$6</c:f>
              <c:numCache>
                <c:formatCode>0%</c:formatCode>
                <c:ptCount val="4"/>
                <c:pt idx="0">
                  <c:v>0.82795698924731187</c:v>
                </c:pt>
                <c:pt idx="1">
                  <c:v>1</c:v>
                </c:pt>
                <c:pt idx="2">
                  <c:v>1</c:v>
                </c:pt>
                <c:pt idx="3">
                  <c:v>1</c:v>
                </c:pt>
              </c:numCache>
            </c:numRef>
          </c:val>
          <c:extLst>
            <c:ext xmlns:c16="http://schemas.microsoft.com/office/drawing/2014/chart" uri="{C3380CC4-5D6E-409C-BE32-E72D297353CC}">
              <c16:uniqueId val="{00000000-AB78-4E90-B78A-0DC74557719B}"/>
            </c:ext>
          </c:extLst>
        </c:ser>
        <c:ser>
          <c:idx val="1"/>
          <c:order val="1"/>
          <c:tx>
            <c:strRef>
              <c:f>'Q13 graphs'!$G$7</c:f>
              <c:strCache>
                <c:ptCount val="1"/>
                <c:pt idx="0">
                  <c:v>No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'Q13 graphs'!$H$5:$K$5</c:f>
              <c:strCache>
                <c:ptCount val="4"/>
                <c:pt idx="0">
                  <c:v>Applicant</c:v>
                </c:pt>
                <c:pt idx="1">
                  <c:v> Consultant EAP</c:v>
                </c:pt>
                <c:pt idx="2">
                  <c:v>Reviewer EAP</c:v>
                </c:pt>
                <c:pt idx="3">
                  <c:v>Decision Maker</c:v>
                </c:pt>
              </c:strCache>
            </c:strRef>
          </c:cat>
          <c:val>
            <c:numRef>
              <c:f>'Q13 graphs'!$H$7:$K$7</c:f>
              <c:numCache>
                <c:formatCode>0%</c:formatCode>
                <c:ptCount val="4"/>
                <c:pt idx="0">
                  <c:v>0.17204301075268819</c:v>
                </c:pt>
                <c:pt idx="1">
                  <c:v>0</c:v>
                </c:pt>
                <c:pt idx="2">
                  <c:v>0</c:v>
                </c:pt>
                <c:pt idx="3">
                  <c:v>0</c:v>
                </c:pt>
              </c:numCache>
            </c:numRef>
          </c:val>
          <c:extLst>
            <c:ext xmlns:c16="http://schemas.microsoft.com/office/drawing/2014/chart" uri="{C3380CC4-5D6E-409C-BE32-E72D297353CC}">
              <c16:uniqueId val="{00000001-AB78-4E90-B78A-0DC74557719B}"/>
            </c:ext>
          </c:extLst>
        </c:ser>
        <c:dLbls>
          <c:dLblPos val="outEnd"/>
          <c:showLegendKey val="0"/>
          <c:showVal val="1"/>
          <c:showCatName val="0"/>
          <c:showSerName val="0"/>
          <c:showPercent val="0"/>
          <c:showBubbleSize val="0"/>
        </c:dLbls>
        <c:gapWidth val="219"/>
        <c:overlap val="-27"/>
        <c:axId val="342407488"/>
        <c:axId val="342406704"/>
      </c:barChart>
      <c:catAx>
        <c:axId val="3424074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2406704"/>
        <c:crosses val="autoZero"/>
        <c:auto val="1"/>
        <c:lblAlgn val="ctr"/>
        <c:lblOffset val="100"/>
        <c:noMultiLvlLbl val="0"/>
      </c:catAx>
      <c:valAx>
        <c:axId val="34240670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2407488"/>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Ways</a:t>
            </a:r>
            <a:r>
              <a:rPr lang="en-ZA" baseline="0"/>
              <a:t> in which geographic information can be used in EIA review</a:t>
            </a:r>
            <a:endParaRPr lang="en-Z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'Q12 graphs'!$A$11</c:f>
              <c:strCache>
                <c:ptCount val="1"/>
                <c:pt idx="0">
                  <c:v>Strongly agree</c:v>
                </c:pt>
              </c:strCache>
            </c:strRef>
          </c:tx>
          <c:spPr>
            <a:solidFill>
              <a:schemeClr val="accent1"/>
            </a:solidFill>
            <a:ln>
              <a:noFill/>
            </a:ln>
            <a:effectLst/>
          </c:spPr>
          <c:invertIfNegative val="0"/>
          <c:cat>
            <c:strRef>
              <c:f>'Q12 graphs'!$B$10:$G$10</c:f>
              <c:strCache>
                <c:ptCount val="6"/>
                <c:pt idx="0">
                  <c:v>To verify site information</c:v>
                </c:pt>
                <c:pt idx="1">
                  <c:v>To verify surrounding uses</c:v>
                </c:pt>
                <c:pt idx="2">
                  <c:v>To visualise the location</c:v>
                </c:pt>
                <c:pt idx="3">
                  <c:v>To locate proposed developments</c:v>
                </c:pt>
                <c:pt idx="4">
                  <c:v>To measure trends of developments on the location</c:v>
                </c:pt>
                <c:pt idx="5">
                  <c:v>To make informed decisions</c:v>
                </c:pt>
              </c:strCache>
            </c:strRef>
          </c:cat>
          <c:val>
            <c:numRef>
              <c:f>'Q12 graphs'!$B$11:$G$11</c:f>
              <c:numCache>
                <c:formatCode>0%</c:formatCode>
                <c:ptCount val="6"/>
                <c:pt idx="0">
                  <c:v>0.76</c:v>
                </c:pt>
                <c:pt idx="1">
                  <c:v>0.73</c:v>
                </c:pt>
                <c:pt idx="2">
                  <c:v>0.81</c:v>
                </c:pt>
                <c:pt idx="3" formatCode="0.0%">
                  <c:v>0.52100000000000002</c:v>
                </c:pt>
                <c:pt idx="4">
                  <c:v>0.53</c:v>
                </c:pt>
                <c:pt idx="5">
                  <c:v>0.04</c:v>
                </c:pt>
              </c:numCache>
            </c:numRef>
          </c:val>
          <c:extLst>
            <c:ext xmlns:c16="http://schemas.microsoft.com/office/drawing/2014/chart" uri="{C3380CC4-5D6E-409C-BE32-E72D297353CC}">
              <c16:uniqueId val="{00000000-A723-429A-B3C4-5F4D93F0278E}"/>
            </c:ext>
          </c:extLst>
        </c:ser>
        <c:ser>
          <c:idx val="1"/>
          <c:order val="1"/>
          <c:tx>
            <c:strRef>
              <c:f>'Q12 graphs'!$A$12</c:f>
              <c:strCache>
                <c:ptCount val="1"/>
                <c:pt idx="0">
                  <c:v>Agree</c:v>
                </c:pt>
              </c:strCache>
            </c:strRef>
          </c:tx>
          <c:spPr>
            <a:solidFill>
              <a:schemeClr val="accent2"/>
            </a:solidFill>
            <a:ln>
              <a:noFill/>
            </a:ln>
            <a:effectLst/>
          </c:spPr>
          <c:invertIfNegative val="0"/>
          <c:cat>
            <c:strRef>
              <c:f>'Q12 graphs'!$B$10:$G$10</c:f>
              <c:strCache>
                <c:ptCount val="6"/>
                <c:pt idx="0">
                  <c:v>To verify site information</c:v>
                </c:pt>
                <c:pt idx="1">
                  <c:v>To verify surrounding uses</c:v>
                </c:pt>
                <c:pt idx="2">
                  <c:v>To visualise the location</c:v>
                </c:pt>
                <c:pt idx="3">
                  <c:v>To locate proposed developments</c:v>
                </c:pt>
                <c:pt idx="4">
                  <c:v>To measure trends of developments on the location</c:v>
                </c:pt>
                <c:pt idx="5">
                  <c:v>To make informed decisions</c:v>
                </c:pt>
              </c:strCache>
            </c:strRef>
          </c:cat>
          <c:val>
            <c:numRef>
              <c:f>'Q12 graphs'!$B$12:$G$12</c:f>
              <c:numCache>
                <c:formatCode>0%</c:formatCode>
                <c:ptCount val="6"/>
                <c:pt idx="0">
                  <c:v>0.18</c:v>
                </c:pt>
                <c:pt idx="1">
                  <c:v>0.22</c:v>
                </c:pt>
                <c:pt idx="2">
                  <c:v>0.14000000000000001</c:v>
                </c:pt>
                <c:pt idx="3" formatCode="0.0%">
                  <c:v>0.35099999999999998</c:v>
                </c:pt>
                <c:pt idx="4">
                  <c:v>0.35</c:v>
                </c:pt>
                <c:pt idx="5">
                  <c:v>0.36</c:v>
                </c:pt>
              </c:numCache>
            </c:numRef>
          </c:val>
          <c:extLst>
            <c:ext xmlns:c16="http://schemas.microsoft.com/office/drawing/2014/chart" uri="{C3380CC4-5D6E-409C-BE32-E72D297353CC}">
              <c16:uniqueId val="{00000001-A723-429A-B3C4-5F4D93F0278E}"/>
            </c:ext>
          </c:extLst>
        </c:ser>
        <c:ser>
          <c:idx val="2"/>
          <c:order val="2"/>
          <c:tx>
            <c:strRef>
              <c:f>'Q12 graphs'!$A$13</c:f>
              <c:strCache>
                <c:ptCount val="1"/>
                <c:pt idx="0">
                  <c:v>Neither agree nor disagree</c:v>
                </c:pt>
              </c:strCache>
            </c:strRef>
          </c:tx>
          <c:spPr>
            <a:solidFill>
              <a:schemeClr val="accent3"/>
            </a:solidFill>
            <a:ln>
              <a:noFill/>
            </a:ln>
            <a:effectLst/>
          </c:spPr>
          <c:invertIfNegative val="0"/>
          <c:cat>
            <c:strRef>
              <c:f>'Q12 graphs'!$B$10:$G$10</c:f>
              <c:strCache>
                <c:ptCount val="6"/>
                <c:pt idx="0">
                  <c:v>To verify site information</c:v>
                </c:pt>
                <c:pt idx="1">
                  <c:v>To verify surrounding uses</c:v>
                </c:pt>
                <c:pt idx="2">
                  <c:v>To visualise the location</c:v>
                </c:pt>
                <c:pt idx="3">
                  <c:v>To locate proposed developments</c:v>
                </c:pt>
                <c:pt idx="4">
                  <c:v>To measure trends of developments on the location</c:v>
                </c:pt>
                <c:pt idx="5">
                  <c:v>To make informed decisions</c:v>
                </c:pt>
              </c:strCache>
            </c:strRef>
          </c:cat>
          <c:val>
            <c:numRef>
              <c:f>'Q12 graphs'!$B$13:$G$13</c:f>
              <c:numCache>
                <c:formatCode>0%</c:formatCode>
                <c:ptCount val="6"/>
                <c:pt idx="0">
                  <c:v>0.03</c:v>
                </c:pt>
                <c:pt idx="1">
                  <c:v>0</c:v>
                </c:pt>
                <c:pt idx="2">
                  <c:v>0</c:v>
                </c:pt>
                <c:pt idx="3" formatCode="0.0%">
                  <c:v>7.3999999999999996E-2</c:v>
                </c:pt>
                <c:pt idx="4">
                  <c:v>0.1</c:v>
                </c:pt>
                <c:pt idx="5">
                  <c:v>0.03</c:v>
                </c:pt>
              </c:numCache>
            </c:numRef>
          </c:val>
          <c:extLst>
            <c:ext xmlns:c16="http://schemas.microsoft.com/office/drawing/2014/chart" uri="{C3380CC4-5D6E-409C-BE32-E72D297353CC}">
              <c16:uniqueId val="{00000002-A723-429A-B3C4-5F4D93F0278E}"/>
            </c:ext>
          </c:extLst>
        </c:ser>
        <c:ser>
          <c:idx val="3"/>
          <c:order val="3"/>
          <c:tx>
            <c:strRef>
              <c:f>'Q12 graphs'!$A$14</c:f>
              <c:strCache>
                <c:ptCount val="1"/>
                <c:pt idx="0">
                  <c:v>Disagree</c:v>
                </c:pt>
              </c:strCache>
            </c:strRef>
          </c:tx>
          <c:spPr>
            <a:solidFill>
              <a:schemeClr val="accent4"/>
            </a:solidFill>
            <a:ln>
              <a:noFill/>
            </a:ln>
            <a:effectLst/>
          </c:spPr>
          <c:invertIfNegative val="0"/>
          <c:cat>
            <c:strRef>
              <c:f>'Q12 graphs'!$B$10:$G$10</c:f>
              <c:strCache>
                <c:ptCount val="6"/>
                <c:pt idx="0">
                  <c:v>To verify site information</c:v>
                </c:pt>
                <c:pt idx="1">
                  <c:v>To verify surrounding uses</c:v>
                </c:pt>
                <c:pt idx="2">
                  <c:v>To visualise the location</c:v>
                </c:pt>
                <c:pt idx="3">
                  <c:v>To locate proposed developments</c:v>
                </c:pt>
                <c:pt idx="4">
                  <c:v>To measure trends of developments on the location</c:v>
                </c:pt>
                <c:pt idx="5">
                  <c:v>To make informed decisions</c:v>
                </c:pt>
              </c:strCache>
            </c:strRef>
          </c:cat>
          <c:val>
            <c:numRef>
              <c:f>'Q12 graphs'!$B$14:$G$14</c:f>
              <c:numCache>
                <c:formatCode>0%</c:formatCode>
                <c:ptCount val="6"/>
                <c:pt idx="0">
                  <c:v>0.02</c:v>
                </c:pt>
                <c:pt idx="1">
                  <c:v>0.01</c:v>
                </c:pt>
                <c:pt idx="2">
                  <c:v>0.01</c:v>
                </c:pt>
                <c:pt idx="3" formatCode="0.0%">
                  <c:v>3.2000000000000001E-2</c:v>
                </c:pt>
                <c:pt idx="4">
                  <c:v>0.01</c:v>
                </c:pt>
                <c:pt idx="5">
                  <c:v>0.01</c:v>
                </c:pt>
              </c:numCache>
            </c:numRef>
          </c:val>
          <c:extLst>
            <c:ext xmlns:c16="http://schemas.microsoft.com/office/drawing/2014/chart" uri="{C3380CC4-5D6E-409C-BE32-E72D297353CC}">
              <c16:uniqueId val="{00000003-A723-429A-B3C4-5F4D93F0278E}"/>
            </c:ext>
          </c:extLst>
        </c:ser>
        <c:ser>
          <c:idx val="4"/>
          <c:order val="4"/>
          <c:tx>
            <c:strRef>
              <c:f>'Q12 graphs'!$A$15</c:f>
              <c:strCache>
                <c:ptCount val="1"/>
                <c:pt idx="0">
                  <c:v>Strongly disagree</c:v>
                </c:pt>
              </c:strCache>
            </c:strRef>
          </c:tx>
          <c:spPr>
            <a:solidFill>
              <a:schemeClr val="accent5"/>
            </a:solidFill>
            <a:ln>
              <a:noFill/>
            </a:ln>
            <a:effectLst/>
          </c:spPr>
          <c:invertIfNegative val="0"/>
          <c:cat>
            <c:strRef>
              <c:f>'Q12 graphs'!$B$10:$G$10</c:f>
              <c:strCache>
                <c:ptCount val="6"/>
                <c:pt idx="0">
                  <c:v>To verify site information</c:v>
                </c:pt>
                <c:pt idx="1">
                  <c:v>To verify surrounding uses</c:v>
                </c:pt>
                <c:pt idx="2">
                  <c:v>To visualise the location</c:v>
                </c:pt>
                <c:pt idx="3">
                  <c:v>To locate proposed developments</c:v>
                </c:pt>
                <c:pt idx="4">
                  <c:v>To measure trends of developments on the location</c:v>
                </c:pt>
                <c:pt idx="5">
                  <c:v>To make informed decisions</c:v>
                </c:pt>
              </c:strCache>
            </c:strRef>
          </c:cat>
          <c:val>
            <c:numRef>
              <c:f>'Q12 graphs'!$B$15:$G$15</c:f>
              <c:numCache>
                <c:formatCode>0%</c:formatCode>
                <c:ptCount val="6"/>
                <c:pt idx="0">
                  <c:v>0.01</c:v>
                </c:pt>
                <c:pt idx="1">
                  <c:v>0.03</c:v>
                </c:pt>
                <c:pt idx="2">
                  <c:v>0.03</c:v>
                </c:pt>
                <c:pt idx="3" formatCode="0.0%">
                  <c:v>2.1000000000000001E-2</c:v>
                </c:pt>
                <c:pt idx="4">
                  <c:v>0.03</c:v>
                </c:pt>
                <c:pt idx="5">
                  <c:v>0.02</c:v>
                </c:pt>
              </c:numCache>
            </c:numRef>
          </c:val>
          <c:extLst>
            <c:ext xmlns:c16="http://schemas.microsoft.com/office/drawing/2014/chart" uri="{C3380CC4-5D6E-409C-BE32-E72D297353CC}">
              <c16:uniqueId val="{00000004-A723-429A-B3C4-5F4D93F0278E}"/>
            </c:ext>
          </c:extLst>
        </c:ser>
        <c:ser>
          <c:idx val="5"/>
          <c:order val="5"/>
          <c:tx>
            <c:strRef>
              <c:f>'Q12 graphs'!$A$16</c:f>
              <c:strCache>
                <c:ptCount val="1"/>
                <c:pt idx="0">
                  <c:v>No answer</c:v>
                </c:pt>
              </c:strCache>
            </c:strRef>
          </c:tx>
          <c:spPr>
            <a:solidFill>
              <a:schemeClr val="accent6"/>
            </a:solidFill>
            <a:ln>
              <a:noFill/>
            </a:ln>
            <a:effectLst/>
          </c:spPr>
          <c:invertIfNegative val="0"/>
          <c:cat>
            <c:strRef>
              <c:f>'Q12 graphs'!$B$10:$G$10</c:f>
              <c:strCache>
                <c:ptCount val="6"/>
                <c:pt idx="0">
                  <c:v>To verify site information</c:v>
                </c:pt>
                <c:pt idx="1">
                  <c:v>To verify surrounding uses</c:v>
                </c:pt>
                <c:pt idx="2">
                  <c:v>To visualise the location</c:v>
                </c:pt>
                <c:pt idx="3">
                  <c:v>To locate proposed developments</c:v>
                </c:pt>
                <c:pt idx="4">
                  <c:v>To measure trends of developments on the location</c:v>
                </c:pt>
                <c:pt idx="5">
                  <c:v>To make informed decisions</c:v>
                </c:pt>
              </c:strCache>
            </c:strRef>
          </c:cat>
          <c:val>
            <c:numRef>
              <c:f>'Q12 graphs'!$B$16:$G$16</c:f>
              <c:numCache>
                <c:formatCode>0%</c:formatCode>
                <c:ptCount val="6"/>
                <c:pt idx="0">
                  <c:v>0</c:v>
                </c:pt>
                <c:pt idx="1">
                  <c:v>0</c:v>
                </c:pt>
                <c:pt idx="2">
                  <c:v>0.01</c:v>
                </c:pt>
                <c:pt idx="3" formatCode="0.0%">
                  <c:v>1.0999999999999999E-2</c:v>
                </c:pt>
                <c:pt idx="4">
                  <c:v>0</c:v>
                </c:pt>
                <c:pt idx="5">
                  <c:v>0</c:v>
                </c:pt>
              </c:numCache>
            </c:numRef>
          </c:val>
          <c:extLst>
            <c:ext xmlns:c16="http://schemas.microsoft.com/office/drawing/2014/chart" uri="{C3380CC4-5D6E-409C-BE32-E72D297353CC}">
              <c16:uniqueId val="{00000005-A723-429A-B3C4-5F4D93F0278E}"/>
            </c:ext>
          </c:extLst>
        </c:ser>
        <c:dLbls>
          <c:showLegendKey val="0"/>
          <c:showVal val="0"/>
          <c:showCatName val="0"/>
          <c:showSerName val="0"/>
          <c:showPercent val="0"/>
          <c:showBubbleSize val="0"/>
        </c:dLbls>
        <c:gapWidth val="219"/>
        <c:overlap val="-27"/>
        <c:axId val="1486524239"/>
        <c:axId val="1486530479"/>
      </c:barChart>
      <c:catAx>
        <c:axId val="14865242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86530479"/>
        <c:crosses val="autoZero"/>
        <c:auto val="1"/>
        <c:lblAlgn val="ctr"/>
        <c:lblOffset val="100"/>
        <c:noMultiLvlLbl val="0"/>
      </c:catAx>
      <c:valAx>
        <c:axId val="1486530479"/>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486524239"/>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To what extend do you agree with</a:t>
            </a:r>
            <a:r>
              <a:rPr lang="en-US" baseline="0"/>
              <a:t> the statements below?</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lineChart>
        <c:grouping val="standard"/>
        <c:varyColors val="0"/>
        <c:ser>
          <c:idx val="0"/>
          <c:order val="0"/>
          <c:tx>
            <c:strRef>
              <c:f>'Q11 grapht'!$B$1</c:f>
              <c:strCache>
                <c:ptCount val="1"/>
                <c:pt idx="0">
                  <c:v> Web and browsing at home</c:v>
                </c:pt>
              </c:strCache>
            </c:strRef>
          </c:tx>
          <c:spPr>
            <a:ln w="28575" cap="rnd">
              <a:solidFill>
                <a:schemeClr val="accent1"/>
              </a:solidFill>
              <a:round/>
            </a:ln>
            <a:effectLst/>
          </c:spPr>
          <c:marker>
            <c:symbol val="circle"/>
            <c:size val="5"/>
            <c:spPr>
              <a:solidFill>
                <a:schemeClr val="accent1"/>
              </a:solidFill>
              <a:ln w="9525">
                <a:solidFill>
                  <a:schemeClr val="accent1"/>
                </a:solidFill>
              </a:ln>
              <a:effectLst/>
            </c:spPr>
          </c:marker>
          <c:cat>
            <c:strRef>
              <c:f>'Q11 grapht'!$A$2:$A$6</c:f>
              <c:strCache>
                <c:ptCount val="5"/>
                <c:pt idx="0">
                  <c:v>Daily</c:v>
                </c:pt>
                <c:pt idx="1">
                  <c:v>Never</c:v>
                </c:pt>
                <c:pt idx="2">
                  <c:v>Often</c:v>
                </c:pt>
                <c:pt idx="3">
                  <c:v>Rarely</c:v>
                </c:pt>
                <c:pt idx="4">
                  <c:v>Sometimes</c:v>
                </c:pt>
              </c:strCache>
            </c:strRef>
          </c:cat>
          <c:val>
            <c:numRef>
              <c:f>'Q11 grapht'!$B$2:$B$6</c:f>
              <c:numCache>
                <c:formatCode>General</c:formatCode>
                <c:ptCount val="5"/>
                <c:pt idx="0">
                  <c:v>62</c:v>
                </c:pt>
                <c:pt idx="1">
                  <c:v>1</c:v>
                </c:pt>
                <c:pt idx="2">
                  <c:v>23</c:v>
                </c:pt>
                <c:pt idx="3">
                  <c:v>0</c:v>
                </c:pt>
                <c:pt idx="4">
                  <c:v>9</c:v>
                </c:pt>
              </c:numCache>
            </c:numRef>
          </c:val>
          <c:smooth val="0"/>
          <c:extLst>
            <c:ext xmlns:c16="http://schemas.microsoft.com/office/drawing/2014/chart" uri="{C3380CC4-5D6E-409C-BE32-E72D297353CC}">
              <c16:uniqueId val="{00000000-6AC9-458B-9B0B-250958D8AC40}"/>
            </c:ext>
          </c:extLst>
        </c:ser>
        <c:ser>
          <c:idx val="1"/>
          <c:order val="1"/>
          <c:tx>
            <c:strRef>
              <c:f>'Q11 grapht'!$C$1</c:f>
              <c:strCache>
                <c:ptCount val="1"/>
                <c:pt idx="0">
                  <c:v>Web and browsing at work</c:v>
                </c:pt>
              </c:strCache>
            </c:strRef>
          </c:tx>
          <c:spPr>
            <a:ln w="28575" cap="rnd">
              <a:solidFill>
                <a:schemeClr val="accent2"/>
              </a:solidFill>
              <a:round/>
            </a:ln>
            <a:effectLst/>
          </c:spPr>
          <c:marker>
            <c:symbol val="circle"/>
            <c:size val="5"/>
            <c:spPr>
              <a:solidFill>
                <a:schemeClr val="accent2"/>
              </a:solidFill>
              <a:ln w="9525">
                <a:solidFill>
                  <a:schemeClr val="accent2"/>
                </a:solidFill>
              </a:ln>
              <a:effectLst/>
            </c:spPr>
          </c:marker>
          <c:cat>
            <c:strRef>
              <c:f>'Q11 grapht'!$A$2:$A$6</c:f>
              <c:strCache>
                <c:ptCount val="5"/>
                <c:pt idx="0">
                  <c:v>Daily</c:v>
                </c:pt>
                <c:pt idx="1">
                  <c:v>Never</c:v>
                </c:pt>
                <c:pt idx="2">
                  <c:v>Often</c:v>
                </c:pt>
                <c:pt idx="3">
                  <c:v>Rarely</c:v>
                </c:pt>
                <c:pt idx="4">
                  <c:v>Sometimes</c:v>
                </c:pt>
              </c:strCache>
            </c:strRef>
          </c:cat>
          <c:val>
            <c:numRef>
              <c:f>'Q11 grapht'!$C$2:$C$6</c:f>
              <c:numCache>
                <c:formatCode>General</c:formatCode>
                <c:ptCount val="5"/>
                <c:pt idx="0">
                  <c:v>39</c:v>
                </c:pt>
                <c:pt idx="1">
                  <c:v>6</c:v>
                </c:pt>
                <c:pt idx="2">
                  <c:v>31</c:v>
                </c:pt>
                <c:pt idx="3">
                  <c:v>4</c:v>
                </c:pt>
                <c:pt idx="4">
                  <c:v>14</c:v>
                </c:pt>
              </c:numCache>
            </c:numRef>
          </c:val>
          <c:smooth val="0"/>
          <c:extLst>
            <c:ext xmlns:c16="http://schemas.microsoft.com/office/drawing/2014/chart" uri="{C3380CC4-5D6E-409C-BE32-E72D297353CC}">
              <c16:uniqueId val="{00000001-6AC9-458B-9B0B-250958D8AC40}"/>
            </c:ext>
          </c:extLst>
        </c:ser>
        <c:ser>
          <c:idx val="2"/>
          <c:order val="2"/>
          <c:tx>
            <c:strRef>
              <c:f>'Q11 grapht'!$D$1</c:f>
              <c:strCache>
                <c:ptCount val="1"/>
                <c:pt idx="0">
                  <c:v>Use in review of EIAs</c:v>
                </c:pt>
              </c:strCache>
            </c:strRef>
          </c:tx>
          <c:spPr>
            <a:ln w="28575" cap="rnd">
              <a:solidFill>
                <a:schemeClr val="accent3"/>
              </a:solidFill>
              <a:round/>
            </a:ln>
            <a:effectLst/>
          </c:spPr>
          <c:marker>
            <c:symbol val="circle"/>
            <c:size val="5"/>
            <c:spPr>
              <a:solidFill>
                <a:schemeClr val="accent3"/>
              </a:solidFill>
              <a:ln w="9525">
                <a:solidFill>
                  <a:schemeClr val="accent3"/>
                </a:solidFill>
              </a:ln>
              <a:effectLst/>
            </c:spPr>
          </c:marker>
          <c:cat>
            <c:strRef>
              <c:f>'Q11 grapht'!$A$2:$A$6</c:f>
              <c:strCache>
                <c:ptCount val="5"/>
                <c:pt idx="0">
                  <c:v>Daily</c:v>
                </c:pt>
                <c:pt idx="1">
                  <c:v>Never</c:v>
                </c:pt>
                <c:pt idx="2">
                  <c:v>Often</c:v>
                </c:pt>
                <c:pt idx="3">
                  <c:v>Rarely</c:v>
                </c:pt>
                <c:pt idx="4">
                  <c:v>Sometimes</c:v>
                </c:pt>
              </c:strCache>
            </c:strRef>
          </c:cat>
          <c:val>
            <c:numRef>
              <c:f>'Q11 grapht'!$D$2:$D$6</c:f>
              <c:numCache>
                <c:formatCode>General</c:formatCode>
                <c:ptCount val="5"/>
                <c:pt idx="0">
                  <c:v>27</c:v>
                </c:pt>
                <c:pt idx="1">
                  <c:v>6</c:v>
                </c:pt>
                <c:pt idx="2">
                  <c:v>31</c:v>
                </c:pt>
                <c:pt idx="3">
                  <c:v>5</c:v>
                </c:pt>
                <c:pt idx="4">
                  <c:v>26</c:v>
                </c:pt>
              </c:numCache>
            </c:numRef>
          </c:val>
          <c:smooth val="0"/>
          <c:extLst>
            <c:ext xmlns:c16="http://schemas.microsoft.com/office/drawing/2014/chart" uri="{C3380CC4-5D6E-409C-BE32-E72D297353CC}">
              <c16:uniqueId val="{00000002-6AC9-458B-9B0B-250958D8AC40}"/>
            </c:ext>
          </c:extLst>
        </c:ser>
        <c:ser>
          <c:idx val="3"/>
          <c:order val="3"/>
          <c:tx>
            <c:strRef>
              <c:f>'Q11 grapht'!$E$1</c:f>
              <c:strCache>
                <c:ptCount val="1"/>
                <c:pt idx="0">
                  <c:v>Access to geographic information</c:v>
                </c:pt>
              </c:strCache>
            </c:strRef>
          </c:tx>
          <c:spPr>
            <a:ln w="28575" cap="rnd">
              <a:solidFill>
                <a:schemeClr val="accent4"/>
              </a:solidFill>
              <a:round/>
            </a:ln>
            <a:effectLst/>
          </c:spPr>
          <c:marker>
            <c:symbol val="circle"/>
            <c:size val="5"/>
            <c:spPr>
              <a:solidFill>
                <a:schemeClr val="accent4"/>
              </a:solidFill>
              <a:ln w="9525">
                <a:solidFill>
                  <a:schemeClr val="accent4"/>
                </a:solidFill>
              </a:ln>
              <a:effectLst/>
            </c:spPr>
          </c:marker>
          <c:cat>
            <c:strRef>
              <c:f>'Q11 grapht'!$A$2:$A$6</c:f>
              <c:strCache>
                <c:ptCount val="5"/>
                <c:pt idx="0">
                  <c:v>Daily</c:v>
                </c:pt>
                <c:pt idx="1">
                  <c:v>Never</c:v>
                </c:pt>
                <c:pt idx="2">
                  <c:v>Often</c:v>
                </c:pt>
                <c:pt idx="3">
                  <c:v>Rarely</c:v>
                </c:pt>
                <c:pt idx="4">
                  <c:v>Sometimes</c:v>
                </c:pt>
              </c:strCache>
            </c:strRef>
          </c:cat>
          <c:val>
            <c:numRef>
              <c:f>'Q11 grapht'!$E$2:$E$6</c:f>
              <c:numCache>
                <c:formatCode>General</c:formatCode>
                <c:ptCount val="5"/>
                <c:pt idx="0">
                  <c:v>22</c:v>
                </c:pt>
                <c:pt idx="1">
                  <c:v>15</c:v>
                </c:pt>
                <c:pt idx="2">
                  <c:v>17</c:v>
                </c:pt>
                <c:pt idx="3">
                  <c:v>14</c:v>
                </c:pt>
                <c:pt idx="4">
                  <c:v>27</c:v>
                </c:pt>
              </c:numCache>
            </c:numRef>
          </c:val>
          <c:smooth val="0"/>
          <c:extLst>
            <c:ext xmlns:c16="http://schemas.microsoft.com/office/drawing/2014/chart" uri="{C3380CC4-5D6E-409C-BE32-E72D297353CC}">
              <c16:uniqueId val="{00000003-6AC9-458B-9B0B-250958D8AC40}"/>
            </c:ext>
          </c:extLst>
        </c:ser>
        <c:dLbls>
          <c:showLegendKey val="0"/>
          <c:showVal val="0"/>
          <c:showCatName val="0"/>
          <c:showSerName val="0"/>
          <c:showPercent val="0"/>
          <c:showBubbleSize val="0"/>
        </c:dLbls>
        <c:marker val="1"/>
        <c:smooth val="0"/>
        <c:axId val="342400432"/>
        <c:axId val="342401216"/>
      </c:lineChart>
      <c:catAx>
        <c:axId val="3424004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2401216"/>
        <c:crosses val="autoZero"/>
        <c:auto val="1"/>
        <c:lblAlgn val="ctr"/>
        <c:lblOffset val="100"/>
        <c:noMultiLvlLbl val="0"/>
      </c:catAx>
      <c:valAx>
        <c:axId val="34240121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240043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For your job do you need to do more courses in GIS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DDF-4EAE-8420-9F01D9C0D1C7}"/>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DDF-4EAE-8420-9F01D9C0D1C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'Q8'!$D$3:$D$4</c:f>
              <c:strCache>
                <c:ptCount val="2"/>
                <c:pt idx="0">
                  <c:v>Yes</c:v>
                </c:pt>
                <c:pt idx="1">
                  <c:v>No</c:v>
                </c:pt>
              </c:strCache>
            </c:strRef>
          </c:cat>
          <c:val>
            <c:numRef>
              <c:f>'Q8'!$F$3:$F$4</c:f>
              <c:numCache>
                <c:formatCode>0%</c:formatCode>
                <c:ptCount val="2"/>
                <c:pt idx="0">
                  <c:v>0.81914893617021278</c:v>
                </c:pt>
                <c:pt idx="1">
                  <c:v>0.18085106382978725</c:v>
                </c:pt>
              </c:numCache>
            </c:numRef>
          </c:val>
          <c:extLst>
            <c:ext xmlns:c16="http://schemas.microsoft.com/office/drawing/2014/chart" uri="{C3380CC4-5D6E-409C-BE32-E72D297353CC}">
              <c16:uniqueId val="{00000000-DA5B-468A-99B9-D2588E770FC0}"/>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Level of education in Remote Sensing</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'Q6'!$E$2</c:f>
              <c:strCache>
                <c:ptCount val="1"/>
                <c:pt idx="0">
                  <c:v>Count</c:v>
                </c:pt>
              </c:strCache>
            </c:strRef>
          </c:tx>
          <c:spPr>
            <a:solidFill>
              <a:schemeClr val="accent1"/>
            </a:solidFill>
            <a:ln>
              <a:noFill/>
            </a:ln>
            <a:effectLst/>
          </c:spPr>
          <c:invertIfNegative val="0"/>
          <c:cat>
            <c:strRef>
              <c:f>'Q6'!$D$3:$D$20</c:f>
              <c:strCache>
                <c:ptCount val="18"/>
                <c:pt idx="0">
                  <c:v>Missing</c:v>
                </c:pt>
                <c:pt idx="1">
                  <c:v>Bachelor's degree with remote sensing</c:v>
                </c:pt>
                <c:pt idx="2">
                  <c:v>Bachelor's degree with remote sensing courses</c:v>
                </c:pt>
                <c:pt idx="3">
                  <c:v>Honours degree with remote sensing courses</c:v>
                </c:pt>
                <c:pt idx="4">
                  <c:v>Master's r esearch project using remote sensing</c:v>
                </c:pt>
                <c:pt idx="5">
                  <c:v>Master's research project using remote sensing. Bachelor's degree with remote sensing courses. Honour's degree with remote sensing courses.</c:v>
                </c:pt>
                <c:pt idx="6">
                  <c:v>No remote sensing training</c:v>
                </c:pt>
                <c:pt idx="7">
                  <c:v>None</c:v>
                </c:pt>
                <c:pt idx="8">
                  <c:v>One or more semester in remote sensing</c:v>
                </c:pt>
                <c:pt idx="9">
                  <c:v>One or more semester modules in remote sensing</c:v>
                </c:pt>
                <c:pt idx="10">
                  <c:v>One or more semester modules in remote sensing,Bachelor's degree with remote sensing courses</c:v>
                </c:pt>
                <c:pt idx="11">
                  <c:v>One or more semester modules in remote sensing,Honours research project using remote sensing,Bachelor's degree with remote sensing courses,Honours degree with remote sensing courses</c:v>
                </c:pt>
                <c:pt idx="12">
                  <c:v>One or more semester modules in remote sensing.</c:v>
                </c:pt>
                <c:pt idx="13">
                  <c:v>One or more semester modules in remote sensing. </c:v>
                </c:pt>
                <c:pt idx="14">
                  <c:v>One or two semester modules in remote sensing</c:v>
                </c:pt>
                <c:pt idx="15">
                  <c:v>Two weeks or less of training in remote sensing</c:v>
                </c:pt>
                <c:pt idx="16">
                  <c:v>Two weeks or less of training in remote sensing,One or more semester modules in remote sensing</c:v>
                </c:pt>
                <c:pt idx="17">
                  <c:v>Two weeks or less training in remote sensing</c:v>
                </c:pt>
              </c:strCache>
            </c:strRef>
          </c:cat>
          <c:val>
            <c:numRef>
              <c:f>'Q6'!$E$3:$E$20</c:f>
              <c:numCache>
                <c:formatCode>General</c:formatCode>
                <c:ptCount val="18"/>
                <c:pt idx="0">
                  <c:v>1</c:v>
                </c:pt>
                <c:pt idx="1">
                  <c:v>2</c:v>
                </c:pt>
                <c:pt idx="2">
                  <c:v>2</c:v>
                </c:pt>
                <c:pt idx="3">
                  <c:v>2</c:v>
                </c:pt>
                <c:pt idx="4">
                  <c:v>1</c:v>
                </c:pt>
                <c:pt idx="5">
                  <c:v>1</c:v>
                </c:pt>
                <c:pt idx="6">
                  <c:v>21</c:v>
                </c:pt>
                <c:pt idx="7">
                  <c:v>1</c:v>
                </c:pt>
                <c:pt idx="8">
                  <c:v>1</c:v>
                </c:pt>
                <c:pt idx="9">
                  <c:v>26</c:v>
                </c:pt>
                <c:pt idx="10">
                  <c:v>2</c:v>
                </c:pt>
                <c:pt idx="11">
                  <c:v>1</c:v>
                </c:pt>
                <c:pt idx="12">
                  <c:v>1</c:v>
                </c:pt>
                <c:pt idx="13">
                  <c:v>1</c:v>
                </c:pt>
                <c:pt idx="14">
                  <c:v>1</c:v>
                </c:pt>
                <c:pt idx="15">
                  <c:v>24</c:v>
                </c:pt>
                <c:pt idx="16">
                  <c:v>1</c:v>
                </c:pt>
                <c:pt idx="17">
                  <c:v>5</c:v>
                </c:pt>
              </c:numCache>
            </c:numRef>
          </c:val>
          <c:extLst>
            <c:ext xmlns:c16="http://schemas.microsoft.com/office/drawing/2014/chart" uri="{C3380CC4-5D6E-409C-BE32-E72D297353CC}">
              <c16:uniqueId val="{00000000-726D-4755-8F0E-CF345BEA431F}"/>
            </c:ext>
          </c:extLst>
        </c:ser>
        <c:dLbls>
          <c:showLegendKey val="0"/>
          <c:showVal val="0"/>
          <c:showCatName val="0"/>
          <c:showSerName val="0"/>
          <c:showPercent val="0"/>
          <c:showBubbleSize val="0"/>
        </c:dLbls>
        <c:gapWidth val="219"/>
        <c:overlap val="-27"/>
        <c:axId val="342404352"/>
        <c:axId val="342405136"/>
      </c:barChart>
      <c:catAx>
        <c:axId val="34240435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2405136"/>
        <c:crosses val="autoZero"/>
        <c:auto val="1"/>
        <c:lblAlgn val="ctr"/>
        <c:lblOffset val="100"/>
        <c:noMultiLvlLbl val="0"/>
      </c:catAx>
      <c:valAx>
        <c:axId val="342405136"/>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240435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Percentage distribution of level of</a:t>
            </a:r>
            <a:r>
              <a:rPr lang="en-US" baseline="0"/>
              <a:t> education and training in GIS</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tx>
            <c:strRef>
              <c:f>'Q5'!$H$1</c:f>
              <c:strCache>
                <c:ptCount val="1"/>
                <c:pt idx="0">
                  <c:v>Percent</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'Q5'!$F$2:$F$21</c:f>
              <c:strCache>
                <c:ptCount val="20"/>
                <c:pt idx="0">
                  <c:v>Bachelor's degree with GIS courses</c:v>
                </c:pt>
                <c:pt idx="1">
                  <c:v>Honours degree in GIS. Master's degree in GIS. Honours research project in GIS. Master's  research project using GIS</c:v>
                </c:pt>
                <c:pt idx="2">
                  <c:v>Honours degree with GIS courses</c:v>
                </c:pt>
                <c:pt idx="3">
                  <c:v>Master's research project using GIS. Honour degree with GIS Courses. Master's degree with GIS courses</c:v>
                </c:pt>
                <c:pt idx="4">
                  <c:v>No GIS training</c:v>
                </c:pt>
                <c:pt idx="5">
                  <c:v>One or more semester modules in GIS</c:v>
                </c:pt>
                <c:pt idx="6">
                  <c:v>One or more semester modules in GIS </c:v>
                </c:pt>
                <c:pt idx="7">
                  <c:v>One or more semester modules in GIS,Bachelor's degree with GIS courses</c:v>
                </c:pt>
                <c:pt idx="8">
                  <c:v>One or more semester modules in GIS,Honours research project using GIS</c:v>
                </c:pt>
                <c:pt idx="9">
                  <c:v>One or more semester modules in GIS,Honours research project using GIS,Bachelor's degree with GIS courses,Honours degree with GIS courses</c:v>
                </c:pt>
                <c:pt idx="10">
                  <c:v>One or more semester modules in GIS. Master's degree with GIS courses</c:v>
                </c:pt>
                <c:pt idx="11">
                  <c:v>One or more semester modules in GIS.Honours research project using GIS.</c:v>
                </c:pt>
                <c:pt idx="12">
                  <c:v>Two weeks or less in GIS training</c:v>
                </c:pt>
                <c:pt idx="13">
                  <c:v>Two weeks or less in GIS training and One or more semester modules in GIS</c:v>
                </c:pt>
                <c:pt idx="14">
                  <c:v>Two weeks or less in GIS training. One or more semester modules in GIS. Bachelor's degree with GIS courses</c:v>
                </c:pt>
                <c:pt idx="15">
                  <c:v>Two weeks or less of training in GIS</c:v>
                </c:pt>
                <c:pt idx="16">
                  <c:v>Two weeks or less of training in GIS </c:v>
                </c:pt>
                <c:pt idx="17">
                  <c:v>Two weeks or less of training in GIS,Bachelor's degree with GIS courses</c:v>
                </c:pt>
                <c:pt idx="18">
                  <c:v>Two weeks or less of training in GIS,Master's degree with GIS courses</c:v>
                </c:pt>
                <c:pt idx="19">
                  <c:v>Two weeks or less of training in GIS,One or more semester modules in GIS</c:v>
                </c:pt>
              </c:strCache>
            </c:strRef>
          </c:cat>
          <c:val>
            <c:numRef>
              <c:f>'Q5'!$H$2:$H$21</c:f>
              <c:numCache>
                <c:formatCode>0%</c:formatCode>
                <c:ptCount val="20"/>
                <c:pt idx="0">
                  <c:v>6.3829787234042548E-2</c:v>
                </c:pt>
                <c:pt idx="1">
                  <c:v>1.0638297872340425E-2</c:v>
                </c:pt>
                <c:pt idx="2">
                  <c:v>5.3191489361702128E-2</c:v>
                </c:pt>
                <c:pt idx="3">
                  <c:v>1.0638297872340425E-2</c:v>
                </c:pt>
                <c:pt idx="4">
                  <c:v>4.2553191489361701E-2</c:v>
                </c:pt>
                <c:pt idx="5">
                  <c:v>0.31914893617021278</c:v>
                </c:pt>
                <c:pt idx="6">
                  <c:v>3.1914893617021274E-2</c:v>
                </c:pt>
                <c:pt idx="7">
                  <c:v>2.1276595744680851E-2</c:v>
                </c:pt>
                <c:pt idx="8">
                  <c:v>1.0638297872340425E-2</c:v>
                </c:pt>
                <c:pt idx="9">
                  <c:v>1.0638297872340425E-2</c:v>
                </c:pt>
                <c:pt idx="10">
                  <c:v>1.0638297872340425E-2</c:v>
                </c:pt>
                <c:pt idx="11">
                  <c:v>1.0638297872340425E-2</c:v>
                </c:pt>
                <c:pt idx="12">
                  <c:v>9.5744680851063829E-2</c:v>
                </c:pt>
                <c:pt idx="13">
                  <c:v>1.0638297872340425E-2</c:v>
                </c:pt>
                <c:pt idx="14">
                  <c:v>1.0638297872340425E-2</c:v>
                </c:pt>
                <c:pt idx="15">
                  <c:v>0.23404255319148937</c:v>
                </c:pt>
                <c:pt idx="16">
                  <c:v>1.0638297872340425E-2</c:v>
                </c:pt>
                <c:pt idx="17">
                  <c:v>1.0638297872340425E-2</c:v>
                </c:pt>
                <c:pt idx="18">
                  <c:v>1.0638297872340425E-2</c:v>
                </c:pt>
                <c:pt idx="19">
                  <c:v>2.1276595744680851E-2</c:v>
                </c:pt>
              </c:numCache>
            </c:numRef>
          </c:val>
          <c:extLst>
            <c:ext xmlns:c16="http://schemas.microsoft.com/office/drawing/2014/chart" uri="{C3380CC4-5D6E-409C-BE32-E72D297353CC}">
              <c16:uniqueId val="{00000000-E846-4251-BB06-467F2BADF1B2}"/>
            </c:ext>
          </c:extLst>
        </c:ser>
        <c:dLbls>
          <c:dLblPos val="outEnd"/>
          <c:showLegendKey val="0"/>
          <c:showVal val="1"/>
          <c:showCatName val="0"/>
          <c:showSerName val="0"/>
          <c:showPercent val="0"/>
          <c:showBubbleSize val="0"/>
        </c:dLbls>
        <c:gapWidth val="182"/>
        <c:axId val="343461144"/>
        <c:axId val="343465456"/>
      </c:barChart>
      <c:catAx>
        <c:axId val="34346114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3465456"/>
        <c:crosses val="autoZero"/>
        <c:auto val="1"/>
        <c:lblAlgn val="ctr"/>
        <c:lblOffset val="100"/>
        <c:noMultiLvlLbl val="0"/>
      </c:catAx>
      <c:valAx>
        <c:axId val="343465456"/>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34346114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Percent distribution of qualifications</a:t>
            </a:r>
          </a:p>
        </c:rich>
      </c:tx>
      <c:layout>
        <c:manualLayout>
          <c:xMode val="edge"/>
          <c:yMode val="edge"/>
          <c:x val="0.24490993969265293"/>
          <c:y val="4.7839506172839504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'Q3'!$J$1</c:f>
              <c:strCache>
                <c:ptCount val="1"/>
                <c:pt idx="0">
                  <c:v>Percent</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2C42-4997-BFB9-98B9F3B75EE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2C42-4997-BFB9-98B9F3B75EE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2C42-4997-BFB9-98B9F3B75EE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2C42-4997-BFB9-98B9F3B75EE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'Q3'!$I$2:$I$5</c:f>
              <c:strCache>
                <c:ptCount val="4"/>
                <c:pt idx="0">
                  <c:v>Honours</c:v>
                </c:pt>
                <c:pt idx="1">
                  <c:v>Bachelor's degree</c:v>
                </c:pt>
                <c:pt idx="2">
                  <c:v>Master's degree</c:v>
                </c:pt>
                <c:pt idx="3">
                  <c:v>Diploma</c:v>
                </c:pt>
              </c:strCache>
            </c:strRef>
          </c:cat>
          <c:val>
            <c:numRef>
              <c:f>'Q3'!$J$2:$J$5</c:f>
              <c:numCache>
                <c:formatCode>0%</c:formatCode>
                <c:ptCount val="4"/>
                <c:pt idx="0">
                  <c:v>0.51063829787234039</c:v>
                </c:pt>
                <c:pt idx="1">
                  <c:v>0.26595744680851063</c:v>
                </c:pt>
                <c:pt idx="2">
                  <c:v>0.19148936170212766</c:v>
                </c:pt>
                <c:pt idx="3">
                  <c:v>3.1914893617021274E-2</c:v>
                </c:pt>
              </c:numCache>
            </c:numRef>
          </c:val>
          <c:extLst>
            <c:ext xmlns:c16="http://schemas.microsoft.com/office/drawing/2014/chart" uri="{C3380CC4-5D6E-409C-BE32-E72D297353CC}">
              <c16:uniqueId val="{00000000-1279-4680-BF3D-4A1FA72F3F4E}"/>
            </c:ext>
          </c:extLst>
        </c:ser>
        <c:dLbls>
          <c:showLegendKey val="0"/>
          <c:showVal val="0"/>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'Q20'!$F$7</c:f>
              <c:strCache>
                <c:ptCount val="1"/>
                <c:pt idx="0">
                  <c:v>Would you be happy if you were to learn how to use it in the EIA
review?</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CBD2-486D-BEA2-7E14E7B5D58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CBD2-486D-BEA2-7E14E7B5D58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'Q20'!$E$8:$E$9</c:f>
              <c:strCache>
                <c:ptCount val="2"/>
                <c:pt idx="0">
                  <c:v>Yes</c:v>
                </c:pt>
                <c:pt idx="1">
                  <c:v>No</c:v>
                </c:pt>
              </c:strCache>
            </c:strRef>
          </c:cat>
          <c:val>
            <c:numRef>
              <c:f>'Q20'!$F$8:$F$9</c:f>
              <c:numCache>
                <c:formatCode>0%</c:formatCode>
                <c:ptCount val="2"/>
                <c:pt idx="0">
                  <c:v>0.956989247311828</c:v>
                </c:pt>
                <c:pt idx="1">
                  <c:v>4.3010752688172046E-2</c:v>
                </c:pt>
              </c:numCache>
            </c:numRef>
          </c:val>
          <c:extLst>
            <c:ext xmlns:c16="http://schemas.microsoft.com/office/drawing/2014/chart" uri="{C3380CC4-5D6E-409C-BE32-E72D297353CC}">
              <c16:uniqueId val="{00000000-4C69-45C7-AA36-A711C95E2D41}"/>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16316918136629568"/>
          <c:y val="2.5983667409057165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tx>
            <c:strRef>
              <c:f>'Q19 graph'!$E$7</c:f>
              <c:strCache>
                <c:ptCount val="1"/>
                <c:pt idx="0">
                  <c:v>Would
 you be interested in knowing more about geographic information?</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50B-48B5-A881-F821BDB013F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50B-48B5-A881-F821BDB013F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'Q19 graph'!$D$8:$D$9</c:f>
              <c:strCache>
                <c:ptCount val="2"/>
                <c:pt idx="0">
                  <c:v>Yes</c:v>
                </c:pt>
                <c:pt idx="1">
                  <c:v>NO</c:v>
                </c:pt>
              </c:strCache>
            </c:strRef>
          </c:cat>
          <c:val>
            <c:numRef>
              <c:f>'Q19 graph'!$E$8:$E$9</c:f>
              <c:numCache>
                <c:formatCode>0%</c:formatCode>
                <c:ptCount val="2"/>
                <c:pt idx="0">
                  <c:v>0.92553191489361697</c:v>
                </c:pt>
                <c:pt idx="1">
                  <c:v>6.3829787234042548E-2</c:v>
                </c:pt>
              </c:numCache>
            </c:numRef>
          </c:val>
          <c:extLst>
            <c:ext xmlns:c16="http://schemas.microsoft.com/office/drawing/2014/chart" uri="{C3380CC4-5D6E-409C-BE32-E72D297353CC}">
              <c16:uniqueId val="{00000000-4BEE-413D-B535-CE7F5601165E}"/>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'Q18 graph'!$C$11:$C$15</c:f>
              <c:strCache>
                <c:ptCount val="5"/>
                <c:pt idx="0">
                  <c:v>Very well</c:v>
                </c:pt>
                <c:pt idx="1">
                  <c:v>Adequately</c:v>
                </c:pt>
                <c:pt idx="2">
                  <c:v>Poorly</c:v>
                </c:pt>
                <c:pt idx="3">
                  <c:v>Does not mention use of geographic information at all</c:v>
                </c:pt>
                <c:pt idx="4">
                  <c:v>Don't know</c:v>
                </c:pt>
              </c:strCache>
            </c:strRef>
          </c:cat>
          <c:val>
            <c:numRef>
              <c:f>'Q18 graph'!$D$11:$D$15</c:f>
              <c:numCache>
                <c:formatCode>General</c:formatCode>
                <c:ptCount val="5"/>
                <c:pt idx="0">
                  <c:v>6</c:v>
                </c:pt>
                <c:pt idx="1">
                  <c:v>28</c:v>
                </c:pt>
                <c:pt idx="2">
                  <c:v>44</c:v>
                </c:pt>
                <c:pt idx="3">
                  <c:v>10</c:v>
                </c:pt>
                <c:pt idx="4">
                  <c:v>6</c:v>
                </c:pt>
              </c:numCache>
            </c:numRef>
          </c:val>
          <c:extLst>
            <c:ext xmlns:c16="http://schemas.microsoft.com/office/drawing/2014/chart" uri="{C3380CC4-5D6E-409C-BE32-E72D297353CC}">
              <c16:uniqueId val="{00000000-03DA-4FA9-8BCB-02DE396335BE}"/>
            </c:ext>
          </c:extLst>
        </c:ser>
        <c:dLbls>
          <c:dLblPos val="outEnd"/>
          <c:showLegendKey val="0"/>
          <c:showVal val="1"/>
          <c:showCatName val="0"/>
          <c:showSerName val="0"/>
          <c:showPercent val="0"/>
          <c:showBubbleSize val="0"/>
        </c:dLbls>
        <c:gapWidth val="182"/>
        <c:axId val="415519936"/>
        <c:axId val="415520768"/>
        <c:extLst>
          <c:ext xmlns:c15="http://schemas.microsoft.com/office/drawing/2012/chart" uri="{02D57815-91ED-43cb-92C2-25804820EDAC}">
            <c15:filteredBarSeries>
              <c15:ser>
                <c:idx val="1"/>
                <c:order val="1"/>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cap="flat" cmpd="sng" algn="ctr">
                            <a:solidFill>
                              <a:schemeClr val="tx1">
                                <a:lumMod val="35000"/>
                                <a:lumOff val="65000"/>
                              </a:schemeClr>
                            </a:solidFill>
                            <a:round/>
                          </a:ln>
                          <a:effectLst/>
                        </c:spPr>
                      </c15:leaderLines>
                    </c:ext>
                  </c:extLst>
                </c:dLbls>
                <c:cat>
                  <c:strRef>
                    <c:extLst>
                      <c:ext uri="{02D57815-91ED-43cb-92C2-25804820EDAC}">
                        <c15:formulaRef>
                          <c15:sqref>'Q18 graph'!$C$11:$C$15</c15:sqref>
                        </c15:formulaRef>
                      </c:ext>
                    </c:extLst>
                    <c:strCache>
                      <c:ptCount val="5"/>
                      <c:pt idx="0">
                        <c:v>Very well</c:v>
                      </c:pt>
                      <c:pt idx="1">
                        <c:v>Adequately</c:v>
                      </c:pt>
                      <c:pt idx="2">
                        <c:v>Poorly</c:v>
                      </c:pt>
                      <c:pt idx="3">
                        <c:v>Does not mention use of geographic information at all</c:v>
                      </c:pt>
                      <c:pt idx="4">
                        <c:v>Don't know</c:v>
                      </c:pt>
                    </c:strCache>
                  </c:strRef>
                </c:cat>
                <c:val>
                  <c:numRef>
                    <c:extLst>
                      <c:ext uri="{02D57815-91ED-43cb-92C2-25804820EDAC}">
                        <c15:formulaRef>
                          <c15:sqref>'Q18 graph'!$E$11:$E$15</c15:sqref>
                        </c15:formulaRef>
                      </c:ext>
                    </c:extLst>
                    <c:numCache>
                      <c:formatCode>0%</c:formatCode>
                      <c:ptCount val="5"/>
                      <c:pt idx="0">
                        <c:v>6.3829787234042548E-2</c:v>
                      </c:pt>
                      <c:pt idx="1">
                        <c:v>0.2978723404255319</c:v>
                      </c:pt>
                      <c:pt idx="2">
                        <c:v>0.46808510638297873</c:v>
                      </c:pt>
                      <c:pt idx="3">
                        <c:v>0.10638297872340426</c:v>
                      </c:pt>
                      <c:pt idx="4">
                        <c:v>6.3829787234042548E-2</c:v>
                      </c:pt>
                    </c:numCache>
                  </c:numRef>
                </c:val>
                <c:extLst>
                  <c:ext xmlns:c16="http://schemas.microsoft.com/office/drawing/2014/chart" uri="{C3380CC4-5D6E-409C-BE32-E72D297353CC}">
                    <c16:uniqueId val="{00000001-03DA-4FA9-8BCB-02DE396335BE}"/>
                  </c:ext>
                </c:extLst>
              </c15:ser>
            </c15:filteredBarSeries>
          </c:ext>
        </c:extLst>
      </c:barChart>
      <c:catAx>
        <c:axId val="415519936"/>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520768"/>
        <c:crosses val="autoZero"/>
        <c:auto val="1"/>
        <c:lblAlgn val="ctr"/>
        <c:lblOffset val="100"/>
        <c:noMultiLvlLbl val="0"/>
      </c:catAx>
      <c:valAx>
        <c:axId val="415520768"/>
        <c:scaling>
          <c:orientation val="minMax"/>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15519936"/>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How</a:t>
            </a:r>
            <a:r>
              <a:rPr lang="en-ZA" baseline="0"/>
              <a:t> well do you think the legislation deals with the use of geographic information by officials in the EIA review?</a:t>
            </a:r>
            <a:endParaRPr lang="en-Z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'Q18 graph'!$C$59:$C$63</c:f>
              <c:strCache>
                <c:ptCount val="5"/>
                <c:pt idx="0">
                  <c:v>Don't know</c:v>
                </c:pt>
                <c:pt idx="1">
                  <c:v>Does not mention use of geographic information at all</c:v>
                </c:pt>
                <c:pt idx="2">
                  <c:v>Poorly</c:v>
                </c:pt>
                <c:pt idx="3">
                  <c:v>Adequately</c:v>
                </c:pt>
                <c:pt idx="4">
                  <c:v>Very well</c:v>
                </c:pt>
              </c:strCache>
            </c:strRef>
          </c:cat>
          <c:val>
            <c:numRef>
              <c:f>'Q18 graph'!$D$59:$D$63</c:f>
              <c:numCache>
                <c:formatCode>0%</c:formatCode>
                <c:ptCount val="5"/>
                <c:pt idx="0">
                  <c:v>0.06</c:v>
                </c:pt>
                <c:pt idx="1">
                  <c:v>0.11</c:v>
                </c:pt>
                <c:pt idx="2">
                  <c:v>0.47</c:v>
                </c:pt>
                <c:pt idx="3">
                  <c:v>0.3</c:v>
                </c:pt>
                <c:pt idx="4">
                  <c:v>0.06</c:v>
                </c:pt>
              </c:numCache>
            </c:numRef>
          </c:val>
          <c:extLst>
            <c:ext xmlns:c16="http://schemas.microsoft.com/office/drawing/2014/chart" uri="{C3380CC4-5D6E-409C-BE32-E72D297353CC}">
              <c16:uniqueId val="{00000000-8E1A-4803-A85A-F83F8E14B3F8}"/>
            </c:ext>
          </c:extLst>
        </c:ser>
        <c:dLbls>
          <c:dLblPos val="outEnd"/>
          <c:showLegendKey val="0"/>
          <c:showVal val="1"/>
          <c:showCatName val="0"/>
          <c:showSerName val="0"/>
          <c:showPercent val="0"/>
          <c:showBubbleSize val="0"/>
        </c:dLbls>
        <c:gapWidth val="182"/>
        <c:axId val="1228950863"/>
        <c:axId val="1228966255"/>
      </c:barChart>
      <c:catAx>
        <c:axId val="1228950863"/>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8966255"/>
        <c:crosses val="autoZero"/>
        <c:auto val="1"/>
        <c:lblAlgn val="ctr"/>
        <c:lblOffset val="100"/>
        <c:noMultiLvlLbl val="0"/>
      </c:catAx>
      <c:valAx>
        <c:axId val="1228966255"/>
        <c:scaling>
          <c:orientation val="minMax"/>
        </c:scaling>
        <c:delete val="0"/>
        <c:axPos val="b"/>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228950863"/>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What</a:t>
            </a:r>
            <a:r>
              <a:rPr lang="en-ZA" baseline="0"/>
              <a:t> can be done to encourage the use of geographic information in EIAs?</a:t>
            </a:r>
            <a:endParaRPr lang="en-Z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'Q17 graphs'!$A$10</c:f>
              <c:strCache>
                <c:ptCount val="1"/>
                <c:pt idx="0">
                  <c:v>Not important</c:v>
                </c:pt>
              </c:strCache>
            </c:strRef>
          </c:tx>
          <c:spPr>
            <a:solidFill>
              <a:schemeClr val="accent1"/>
            </a:solidFill>
            <a:ln>
              <a:noFill/>
            </a:ln>
            <a:effectLst/>
          </c:spPr>
          <c:invertIfNegative val="0"/>
          <c:cat>
            <c:strRef>
              <c:f>'Q17 graphs'!$B$9:$G$9</c:f>
              <c:strCache>
                <c:ptCount val="6"/>
                <c:pt idx="0">
                  <c:v>  Training of EIA reviewers</c:v>
                </c:pt>
                <c:pt idx="1">
                  <c:v>Exposure of officials to benefits of geographic information</c:v>
                </c:pt>
                <c:pt idx="2">
                  <c:v>Case studies</c:v>
                </c:pt>
                <c:pt idx="3">
                  <c:v>Each office should have a GIS station</c:v>
                </c:pt>
                <c:pt idx="4">
                  <c:v>Training manuals</c:v>
                </c:pt>
                <c:pt idx="5">
                  <c:v> Information sharing conferences and seminars</c:v>
                </c:pt>
              </c:strCache>
            </c:strRef>
          </c:cat>
          <c:val>
            <c:numRef>
              <c:f>'Q17 graphs'!$B$10:$G$10</c:f>
              <c:numCache>
                <c:formatCode>0%</c:formatCode>
                <c:ptCount val="6"/>
                <c:pt idx="0">
                  <c:v>0</c:v>
                </c:pt>
                <c:pt idx="1">
                  <c:v>0</c:v>
                </c:pt>
                <c:pt idx="2">
                  <c:v>3.1914893617021274E-2</c:v>
                </c:pt>
                <c:pt idx="3">
                  <c:v>2.1276595744680851E-2</c:v>
                </c:pt>
                <c:pt idx="4">
                  <c:v>3.1914893617021274E-2</c:v>
                </c:pt>
                <c:pt idx="5">
                  <c:v>2.1276595744680851E-2</c:v>
                </c:pt>
              </c:numCache>
            </c:numRef>
          </c:val>
          <c:extLst>
            <c:ext xmlns:c16="http://schemas.microsoft.com/office/drawing/2014/chart" uri="{C3380CC4-5D6E-409C-BE32-E72D297353CC}">
              <c16:uniqueId val="{00000000-352F-4327-9FF5-00B3556C8158}"/>
            </c:ext>
          </c:extLst>
        </c:ser>
        <c:ser>
          <c:idx val="1"/>
          <c:order val="1"/>
          <c:tx>
            <c:strRef>
              <c:f>'Q17 graphs'!$A$11</c:f>
              <c:strCache>
                <c:ptCount val="1"/>
                <c:pt idx="0">
                  <c:v>Slightly important</c:v>
                </c:pt>
              </c:strCache>
            </c:strRef>
          </c:tx>
          <c:spPr>
            <a:solidFill>
              <a:schemeClr val="accent2"/>
            </a:solidFill>
            <a:ln>
              <a:noFill/>
            </a:ln>
            <a:effectLst/>
          </c:spPr>
          <c:invertIfNegative val="0"/>
          <c:cat>
            <c:strRef>
              <c:f>'Q17 graphs'!$B$9:$G$9</c:f>
              <c:strCache>
                <c:ptCount val="6"/>
                <c:pt idx="0">
                  <c:v>  Training of EIA reviewers</c:v>
                </c:pt>
                <c:pt idx="1">
                  <c:v>Exposure of officials to benefits of geographic information</c:v>
                </c:pt>
                <c:pt idx="2">
                  <c:v>Case studies</c:v>
                </c:pt>
                <c:pt idx="3">
                  <c:v>Each office should have a GIS station</c:v>
                </c:pt>
                <c:pt idx="4">
                  <c:v>Training manuals</c:v>
                </c:pt>
                <c:pt idx="5">
                  <c:v> Information sharing conferences and seminars</c:v>
                </c:pt>
              </c:strCache>
            </c:strRef>
          </c:cat>
          <c:val>
            <c:numRef>
              <c:f>'Q17 graphs'!$B$11:$G$11</c:f>
              <c:numCache>
                <c:formatCode>0%</c:formatCode>
                <c:ptCount val="6"/>
                <c:pt idx="0">
                  <c:v>0</c:v>
                </c:pt>
                <c:pt idx="1">
                  <c:v>1.0638297872340425E-2</c:v>
                </c:pt>
                <c:pt idx="2">
                  <c:v>6.3829787234042548E-2</c:v>
                </c:pt>
                <c:pt idx="3">
                  <c:v>1.0638297872340425E-2</c:v>
                </c:pt>
                <c:pt idx="4">
                  <c:v>1.0638297872340425E-2</c:v>
                </c:pt>
                <c:pt idx="5">
                  <c:v>5.3191489361702128E-2</c:v>
                </c:pt>
              </c:numCache>
            </c:numRef>
          </c:val>
          <c:extLst>
            <c:ext xmlns:c16="http://schemas.microsoft.com/office/drawing/2014/chart" uri="{C3380CC4-5D6E-409C-BE32-E72D297353CC}">
              <c16:uniqueId val="{00000001-352F-4327-9FF5-00B3556C8158}"/>
            </c:ext>
          </c:extLst>
        </c:ser>
        <c:ser>
          <c:idx val="2"/>
          <c:order val="2"/>
          <c:tx>
            <c:strRef>
              <c:f>'Q17 graphs'!$A$12</c:f>
              <c:strCache>
                <c:ptCount val="1"/>
                <c:pt idx="0">
                  <c:v>Important</c:v>
                </c:pt>
              </c:strCache>
            </c:strRef>
          </c:tx>
          <c:spPr>
            <a:solidFill>
              <a:schemeClr val="accent3"/>
            </a:solidFill>
            <a:ln>
              <a:noFill/>
            </a:ln>
            <a:effectLst/>
          </c:spPr>
          <c:invertIfNegative val="0"/>
          <c:cat>
            <c:strRef>
              <c:f>'Q17 graphs'!$B$9:$G$9</c:f>
              <c:strCache>
                <c:ptCount val="6"/>
                <c:pt idx="0">
                  <c:v>  Training of EIA reviewers</c:v>
                </c:pt>
                <c:pt idx="1">
                  <c:v>Exposure of officials to benefits of geographic information</c:v>
                </c:pt>
                <c:pt idx="2">
                  <c:v>Case studies</c:v>
                </c:pt>
                <c:pt idx="3">
                  <c:v>Each office should have a GIS station</c:v>
                </c:pt>
                <c:pt idx="4">
                  <c:v>Training manuals</c:v>
                </c:pt>
                <c:pt idx="5">
                  <c:v> Information sharing conferences and seminars</c:v>
                </c:pt>
              </c:strCache>
            </c:strRef>
          </c:cat>
          <c:val>
            <c:numRef>
              <c:f>'Q17 graphs'!$B$12:$G$12</c:f>
              <c:numCache>
                <c:formatCode>0%</c:formatCode>
                <c:ptCount val="6"/>
                <c:pt idx="0">
                  <c:v>0.1702127659574468</c:v>
                </c:pt>
                <c:pt idx="1">
                  <c:v>0.26595744680851063</c:v>
                </c:pt>
                <c:pt idx="2">
                  <c:v>0.41489361702127658</c:v>
                </c:pt>
                <c:pt idx="3">
                  <c:v>0.21276595744680851</c:v>
                </c:pt>
                <c:pt idx="4">
                  <c:v>0.36170212765957449</c:v>
                </c:pt>
                <c:pt idx="5">
                  <c:v>0.27659574468085107</c:v>
                </c:pt>
              </c:numCache>
            </c:numRef>
          </c:val>
          <c:extLst>
            <c:ext xmlns:c16="http://schemas.microsoft.com/office/drawing/2014/chart" uri="{C3380CC4-5D6E-409C-BE32-E72D297353CC}">
              <c16:uniqueId val="{00000002-352F-4327-9FF5-00B3556C8158}"/>
            </c:ext>
          </c:extLst>
        </c:ser>
        <c:ser>
          <c:idx val="3"/>
          <c:order val="3"/>
          <c:tx>
            <c:strRef>
              <c:f>'Q17 graphs'!$A$13</c:f>
              <c:strCache>
                <c:ptCount val="1"/>
                <c:pt idx="0">
                  <c:v>Fairly important</c:v>
                </c:pt>
              </c:strCache>
            </c:strRef>
          </c:tx>
          <c:spPr>
            <a:solidFill>
              <a:schemeClr val="accent4"/>
            </a:solidFill>
            <a:ln>
              <a:noFill/>
            </a:ln>
            <a:effectLst/>
          </c:spPr>
          <c:invertIfNegative val="0"/>
          <c:cat>
            <c:strRef>
              <c:f>'Q17 graphs'!$B$9:$G$9</c:f>
              <c:strCache>
                <c:ptCount val="6"/>
                <c:pt idx="0">
                  <c:v>  Training of EIA reviewers</c:v>
                </c:pt>
                <c:pt idx="1">
                  <c:v>Exposure of officials to benefits of geographic information</c:v>
                </c:pt>
                <c:pt idx="2">
                  <c:v>Case studies</c:v>
                </c:pt>
                <c:pt idx="3">
                  <c:v>Each office should have a GIS station</c:v>
                </c:pt>
                <c:pt idx="4">
                  <c:v>Training manuals</c:v>
                </c:pt>
                <c:pt idx="5">
                  <c:v> Information sharing conferences and seminars</c:v>
                </c:pt>
              </c:strCache>
            </c:strRef>
          </c:cat>
          <c:val>
            <c:numRef>
              <c:f>'Q17 graphs'!$B$13:$G$13</c:f>
              <c:numCache>
                <c:formatCode>0%</c:formatCode>
                <c:ptCount val="6"/>
                <c:pt idx="0">
                  <c:v>2.1276595744680851E-2</c:v>
                </c:pt>
                <c:pt idx="1">
                  <c:v>3.1914893617021274E-2</c:v>
                </c:pt>
                <c:pt idx="2">
                  <c:v>0.18085106382978725</c:v>
                </c:pt>
                <c:pt idx="3">
                  <c:v>6.3829787234042548E-2</c:v>
                </c:pt>
                <c:pt idx="4">
                  <c:v>0.1702127659574468</c:v>
                </c:pt>
                <c:pt idx="5">
                  <c:v>0.22340425531914893</c:v>
                </c:pt>
              </c:numCache>
            </c:numRef>
          </c:val>
          <c:extLst>
            <c:ext xmlns:c16="http://schemas.microsoft.com/office/drawing/2014/chart" uri="{C3380CC4-5D6E-409C-BE32-E72D297353CC}">
              <c16:uniqueId val="{00000003-352F-4327-9FF5-00B3556C8158}"/>
            </c:ext>
          </c:extLst>
        </c:ser>
        <c:ser>
          <c:idx val="4"/>
          <c:order val="4"/>
          <c:tx>
            <c:strRef>
              <c:f>'Q17 graphs'!$A$14</c:f>
              <c:strCache>
                <c:ptCount val="1"/>
                <c:pt idx="0">
                  <c:v>Very important</c:v>
                </c:pt>
              </c:strCache>
            </c:strRef>
          </c:tx>
          <c:spPr>
            <a:solidFill>
              <a:schemeClr val="accent5"/>
            </a:solidFill>
            <a:ln>
              <a:noFill/>
            </a:ln>
            <a:effectLst/>
          </c:spPr>
          <c:invertIfNegative val="0"/>
          <c:cat>
            <c:strRef>
              <c:f>'Q17 graphs'!$B$9:$G$9</c:f>
              <c:strCache>
                <c:ptCount val="6"/>
                <c:pt idx="0">
                  <c:v>  Training of EIA reviewers</c:v>
                </c:pt>
                <c:pt idx="1">
                  <c:v>Exposure of officials to benefits of geographic information</c:v>
                </c:pt>
                <c:pt idx="2">
                  <c:v>Case studies</c:v>
                </c:pt>
                <c:pt idx="3">
                  <c:v>Each office should have a GIS station</c:v>
                </c:pt>
                <c:pt idx="4">
                  <c:v>Training manuals</c:v>
                </c:pt>
                <c:pt idx="5">
                  <c:v> Information sharing conferences and seminars</c:v>
                </c:pt>
              </c:strCache>
            </c:strRef>
          </c:cat>
          <c:val>
            <c:numRef>
              <c:f>'Q17 graphs'!$B$14:$G$14</c:f>
              <c:numCache>
                <c:formatCode>0%</c:formatCode>
                <c:ptCount val="6"/>
                <c:pt idx="0">
                  <c:v>0.7978723404255319</c:v>
                </c:pt>
                <c:pt idx="1">
                  <c:v>0.69148936170212771</c:v>
                </c:pt>
                <c:pt idx="2">
                  <c:v>0.30851063829787234</c:v>
                </c:pt>
                <c:pt idx="3">
                  <c:v>0.68085106382978722</c:v>
                </c:pt>
                <c:pt idx="4">
                  <c:v>0.41489361702127658</c:v>
                </c:pt>
                <c:pt idx="5">
                  <c:v>0.40425531914893614</c:v>
                </c:pt>
              </c:numCache>
            </c:numRef>
          </c:val>
          <c:extLst>
            <c:ext xmlns:c16="http://schemas.microsoft.com/office/drawing/2014/chart" uri="{C3380CC4-5D6E-409C-BE32-E72D297353CC}">
              <c16:uniqueId val="{00000004-352F-4327-9FF5-00B3556C8158}"/>
            </c:ext>
          </c:extLst>
        </c:ser>
        <c:ser>
          <c:idx val="5"/>
          <c:order val="5"/>
          <c:tx>
            <c:strRef>
              <c:f>'Q17 graphs'!$A$15</c:f>
              <c:strCache>
                <c:ptCount val="1"/>
                <c:pt idx="0">
                  <c:v>No answer</c:v>
                </c:pt>
              </c:strCache>
            </c:strRef>
          </c:tx>
          <c:spPr>
            <a:solidFill>
              <a:schemeClr val="accent6"/>
            </a:solidFill>
            <a:ln>
              <a:noFill/>
            </a:ln>
            <a:effectLst/>
          </c:spPr>
          <c:invertIfNegative val="0"/>
          <c:cat>
            <c:strRef>
              <c:f>'Q17 graphs'!$B$9:$G$9</c:f>
              <c:strCache>
                <c:ptCount val="6"/>
                <c:pt idx="0">
                  <c:v>  Training of EIA reviewers</c:v>
                </c:pt>
                <c:pt idx="1">
                  <c:v>Exposure of officials to benefits of geographic information</c:v>
                </c:pt>
                <c:pt idx="2">
                  <c:v>Case studies</c:v>
                </c:pt>
                <c:pt idx="3">
                  <c:v>Each office should have a GIS station</c:v>
                </c:pt>
                <c:pt idx="4">
                  <c:v>Training manuals</c:v>
                </c:pt>
                <c:pt idx="5">
                  <c:v> Information sharing conferences and seminars</c:v>
                </c:pt>
              </c:strCache>
            </c:strRef>
          </c:cat>
          <c:val>
            <c:numRef>
              <c:f>'Q17 graphs'!$B$15:$G$15</c:f>
              <c:numCache>
                <c:formatCode>0%</c:formatCode>
                <c:ptCount val="6"/>
                <c:pt idx="0">
                  <c:v>1.0638297872340425E-2</c:v>
                </c:pt>
                <c:pt idx="1">
                  <c:v>0</c:v>
                </c:pt>
                <c:pt idx="2">
                  <c:v>0</c:v>
                </c:pt>
                <c:pt idx="3">
                  <c:v>1.0638297872340425E-2</c:v>
                </c:pt>
                <c:pt idx="4">
                  <c:v>0</c:v>
                </c:pt>
                <c:pt idx="5">
                  <c:v>2.1276595744680851E-2</c:v>
                </c:pt>
              </c:numCache>
            </c:numRef>
          </c:val>
          <c:extLst>
            <c:ext xmlns:c16="http://schemas.microsoft.com/office/drawing/2014/chart" uri="{C3380CC4-5D6E-409C-BE32-E72D297353CC}">
              <c16:uniqueId val="{00000005-352F-4327-9FF5-00B3556C8158}"/>
            </c:ext>
          </c:extLst>
        </c:ser>
        <c:dLbls>
          <c:showLegendKey val="0"/>
          <c:showVal val="0"/>
          <c:showCatName val="0"/>
          <c:showSerName val="0"/>
          <c:showPercent val="0"/>
          <c:showBubbleSize val="0"/>
        </c:dLbls>
        <c:gapWidth val="219"/>
        <c:overlap val="-27"/>
        <c:axId val="1668503680"/>
        <c:axId val="1668502432"/>
      </c:barChart>
      <c:catAx>
        <c:axId val="16685036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68502432"/>
        <c:crosses val="autoZero"/>
        <c:auto val="1"/>
        <c:lblAlgn val="ctr"/>
        <c:lblOffset val="100"/>
        <c:noMultiLvlLbl val="0"/>
      </c:catAx>
      <c:valAx>
        <c:axId val="166850243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668503680"/>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ZA"/>
              <a:t>Geographic</a:t>
            </a:r>
            <a:r>
              <a:rPr lang="en-ZA" baseline="0"/>
              <a:t> information competencies required to review EIAs</a:t>
            </a:r>
            <a:endParaRPr lang="en-Z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'Q16 graphs'!$B$9</c:f>
              <c:strCache>
                <c:ptCount val="1"/>
                <c:pt idx="0">
                  <c:v>Not important</c:v>
                </c:pt>
              </c:strCache>
            </c:strRef>
          </c:tx>
          <c:spPr>
            <a:solidFill>
              <a:schemeClr val="accent1"/>
            </a:solidFill>
            <a:ln>
              <a:noFill/>
            </a:ln>
            <a:effectLst/>
          </c:spPr>
          <c:invertIfNegative val="0"/>
          <c:cat>
            <c:strRef>
              <c:f>'Q16 graphs'!$A$10:$A$16</c:f>
              <c:strCache>
                <c:ptCount val="7"/>
                <c:pt idx="0">
                  <c:v>Understanding and interpretation</c:v>
                </c:pt>
                <c:pt idx="1">
                  <c:v>Basic training</c:v>
                </c:pt>
                <c:pt idx="2">
                  <c:v>Map reading</c:v>
                </c:pt>
                <c:pt idx="3">
                  <c:v>Critical thinking</c:v>
                </c:pt>
                <c:pt idx="4">
                  <c:v>Familiar with GIS tool</c:v>
                </c:pt>
                <c:pt idx="5">
                  <c:v>Analytical thinking</c:v>
                </c:pt>
                <c:pt idx="6">
                  <c:v>Processing</c:v>
                </c:pt>
              </c:strCache>
            </c:strRef>
          </c:cat>
          <c:val>
            <c:numRef>
              <c:f>'Q16 graphs'!$B$10:$B$16</c:f>
              <c:numCache>
                <c:formatCode>0%</c:formatCode>
                <c:ptCount val="7"/>
                <c:pt idx="0">
                  <c:v>0</c:v>
                </c:pt>
                <c:pt idx="1">
                  <c:v>0</c:v>
                </c:pt>
                <c:pt idx="2">
                  <c:v>0</c:v>
                </c:pt>
                <c:pt idx="3">
                  <c:v>0</c:v>
                </c:pt>
                <c:pt idx="4">
                  <c:v>0</c:v>
                </c:pt>
                <c:pt idx="5">
                  <c:v>0</c:v>
                </c:pt>
                <c:pt idx="6">
                  <c:v>0</c:v>
                </c:pt>
              </c:numCache>
            </c:numRef>
          </c:val>
          <c:extLst>
            <c:ext xmlns:c16="http://schemas.microsoft.com/office/drawing/2014/chart" uri="{C3380CC4-5D6E-409C-BE32-E72D297353CC}">
              <c16:uniqueId val="{00000000-3083-4EB3-B966-445716BF40EA}"/>
            </c:ext>
          </c:extLst>
        </c:ser>
        <c:ser>
          <c:idx val="1"/>
          <c:order val="1"/>
          <c:tx>
            <c:strRef>
              <c:f>'Q16 graphs'!$C$9</c:f>
              <c:strCache>
                <c:ptCount val="1"/>
                <c:pt idx="0">
                  <c:v>Slightly important</c:v>
                </c:pt>
              </c:strCache>
            </c:strRef>
          </c:tx>
          <c:spPr>
            <a:solidFill>
              <a:schemeClr val="accent2"/>
            </a:solidFill>
            <a:ln>
              <a:noFill/>
            </a:ln>
            <a:effectLst/>
          </c:spPr>
          <c:invertIfNegative val="0"/>
          <c:cat>
            <c:strRef>
              <c:f>'Q16 graphs'!$A$10:$A$16</c:f>
              <c:strCache>
                <c:ptCount val="7"/>
                <c:pt idx="0">
                  <c:v>Understanding and interpretation</c:v>
                </c:pt>
                <c:pt idx="1">
                  <c:v>Basic training</c:v>
                </c:pt>
                <c:pt idx="2">
                  <c:v>Map reading</c:v>
                </c:pt>
                <c:pt idx="3">
                  <c:v>Critical thinking</c:v>
                </c:pt>
                <c:pt idx="4">
                  <c:v>Familiar with GIS tool</c:v>
                </c:pt>
                <c:pt idx="5">
                  <c:v>Analytical thinking</c:v>
                </c:pt>
                <c:pt idx="6">
                  <c:v>Processing</c:v>
                </c:pt>
              </c:strCache>
            </c:strRef>
          </c:cat>
          <c:val>
            <c:numRef>
              <c:f>'Q16 graphs'!$C$10:$C$16</c:f>
              <c:numCache>
                <c:formatCode>0%</c:formatCode>
                <c:ptCount val="7"/>
                <c:pt idx="0">
                  <c:v>0.02</c:v>
                </c:pt>
                <c:pt idx="1">
                  <c:v>1.0638297872340425E-2</c:v>
                </c:pt>
                <c:pt idx="2">
                  <c:v>0</c:v>
                </c:pt>
                <c:pt idx="3">
                  <c:v>0</c:v>
                </c:pt>
                <c:pt idx="4">
                  <c:v>0.01</c:v>
                </c:pt>
                <c:pt idx="5">
                  <c:v>0.03</c:v>
                </c:pt>
                <c:pt idx="6">
                  <c:v>0</c:v>
                </c:pt>
              </c:numCache>
            </c:numRef>
          </c:val>
          <c:extLst>
            <c:ext xmlns:c16="http://schemas.microsoft.com/office/drawing/2014/chart" uri="{C3380CC4-5D6E-409C-BE32-E72D297353CC}">
              <c16:uniqueId val="{00000001-3083-4EB3-B966-445716BF40EA}"/>
            </c:ext>
          </c:extLst>
        </c:ser>
        <c:ser>
          <c:idx val="2"/>
          <c:order val="2"/>
          <c:tx>
            <c:strRef>
              <c:f>'Q16 graphs'!$D$9</c:f>
              <c:strCache>
                <c:ptCount val="1"/>
                <c:pt idx="0">
                  <c:v>Important</c:v>
                </c:pt>
              </c:strCache>
            </c:strRef>
          </c:tx>
          <c:spPr>
            <a:solidFill>
              <a:schemeClr val="accent3"/>
            </a:solidFill>
            <a:ln>
              <a:noFill/>
            </a:ln>
            <a:effectLst/>
          </c:spPr>
          <c:invertIfNegative val="0"/>
          <c:cat>
            <c:strRef>
              <c:f>'Q16 graphs'!$A$10:$A$16</c:f>
              <c:strCache>
                <c:ptCount val="7"/>
                <c:pt idx="0">
                  <c:v>Understanding and interpretation</c:v>
                </c:pt>
                <c:pt idx="1">
                  <c:v>Basic training</c:v>
                </c:pt>
                <c:pt idx="2">
                  <c:v>Map reading</c:v>
                </c:pt>
                <c:pt idx="3">
                  <c:v>Critical thinking</c:v>
                </c:pt>
                <c:pt idx="4">
                  <c:v>Familiar with GIS tool</c:v>
                </c:pt>
                <c:pt idx="5">
                  <c:v>Analytical thinking</c:v>
                </c:pt>
                <c:pt idx="6">
                  <c:v>Processing</c:v>
                </c:pt>
              </c:strCache>
            </c:strRef>
          </c:cat>
          <c:val>
            <c:numRef>
              <c:f>'Q16 graphs'!$D$10:$D$16</c:f>
              <c:numCache>
                <c:formatCode>0%</c:formatCode>
                <c:ptCount val="7"/>
                <c:pt idx="0">
                  <c:v>0.15</c:v>
                </c:pt>
                <c:pt idx="1">
                  <c:v>0.28000000000000003</c:v>
                </c:pt>
                <c:pt idx="2">
                  <c:v>0.27659574468085107</c:v>
                </c:pt>
                <c:pt idx="3">
                  <c:v>0.38</c:v>
                </c:pt>
                <c:pt idx="4">
                  <c:v>0.33</c:v>
                </c:pt>
                <c:pt idx="5">
                  <c:v>0.3</c:v>
                </c:pt>
                <c:pt idx="6">
                  <c:v>0.19</c:v>
                </c:pt>
              </c:numCache>
            </c:numRef>
          </c:val>
          <c:extLst>
            <c:ext xmlns:c16="http://schemas.microsoft.com/office/drawing/2014/chart" uri="{C3380CC4-5D6E-409C-BE32-E72D297353CC}">
              <c16:uniqueId val="{00000002-3083-4EB3-B966-445716BF40EA}"/>
            </c:ext>
          </c:extLst>
        </c:ser>
        <c:ser>
          <c:idx val="3"/>
          <c:order val="3"/>
          <c:tx>
            <c:strRef>
              <c:f>'Q16 graphs'!$E$9</c:f>
              <c:strCache>
                <c:ptCount val="1"/>
                <c:pt idx="0">
                  <c:v>Fairly important</c:v>
                </c:pt>
              </c:strCache>
            </c:strRef>
          </c:tx>
          <c:spPr>
            <a:solidFill>
              <a:schemeClr val="accent4"/>
            </a:solidFill>
            <a:ln>
              <a:noFill/>
            </a:ln>
            <a:effectLst/>
          </c:spPr>
          <c:invertIfNegative val="0"/>
          <c:cat>
            <c:strRef>
              <c:f>'Q16 graphs'!$A$10:$A$16</c:f>
              <c:strCache>
                <c:ptCount val="7"/>
                <c:pt idx="0">
                  <c:v>Understanding and interpretation</c:v>
                </c:pt>
                <c:pt idx="1">
                  <c:v>Basic training</c:v>
                </c:pt>
                <c:pt idx="2">
                  <c:v>Map reading</c:v>
                </c:pt>
                <c:pt idx="3">
                  <c:v>Critical thinking</c:v>
                </c:pt>
                <c:pt idx="4">
                  <c:v>Familiar with GIS tool</c:v>
                </c:pt>
                <c:pt idx="5">
                  <c:v>Analytical thinking</c:v>
                </c:pt>
                <c:pt idx="6">
                  <c:v>Processing</c:v>
                </c:pt>
              </c:strCache>
            </c:strRef>
          </c:cat>
          <c:val>
            <c:numRef>
              <c:f>'Q16 graphs'!$E$10:$E$16</c:f>
              <c:numCache>
                <c:formatCode>0%</c:formatCode>
                <c:ptCount val="7"/>
                <c:pt idx="0">
                  <c:v>0.01</c:v>
                </c:pt>
                <c:pt idx="1">
                  <c:v>0.14000000000000001</c:v>
                </c:pt>
                <c:pt idx="2">
                  <c:v>0.03</c:v>
                </c:pt>
                <c:pt idx="3">
                  <c:v>0.05</c:v>
                </c:pt>
                <c:pt idx="4">
                  <c:v>0.11</c:v>
                </c:pt>
                <c:pt idx="5">
                  <c:v>0.01</c:v>
                </c:pt>
                <c:pt idx="6">
                  <c:v>0.11</c:v>
                </c:pt>
              </c:numCache>
            </c:numRef>
          </c:val>
          <c:extLst>
            <c:ext xmlns:c16="http://schemas.microsoft.com/office/drawing/2014/chart" uri="{C3380CC4-5D6E-409C-BE32-E72D297353CC}">
              <c16:uniqueId val="{00000003-3083-4EB3-B966-445716BF40EA}"/>
            </c:ext>
          </c:extLst>
        </c:ser>
        <c:ser>
          <c:idx val="4"/>
          <c:order val="4"/>
          <c:tx>
            <c:strRef>
              <c:f>'Q16 graphs'!$F$9</c:f>
              <c:strCache>
                <c:ptCount val="1"/>
                <c:pt idx="0">
                  <c:v>Very important</c:v>
                </c:pt>
              </c:strCache>
            </c:strRef>
          </c:tx>
          <c:spPr>
            <a:solidFill>
              <a:schemeClr val="accent5"/>
            </a:solidFill>
            <a:ln>
              <a:noFill/>
            </a:ln>
            <a:effectLst/>
          </c:spPr>
          <c:invertIfNegative val="0"/>
          <c:cat>
            <c:strRef>
              <c:f>'Q16 graphs'!$A$10:$A$16</c:f>
              <c:strCache>
                <c:ptCount val="7"/>
                <c:pt idx="0">
                  <c:v>Understanding and interpretation</c:v>
                </c:pt>
                <c:pt idx="1">
                  <c:v>Basic training</c:v>
                </c:pt>
                <c:pt idx="2">
                  <c:v>Map reading</c:v>
                </c:pt>
                <c:pt idx="3">
                  <c:v>Critical thinking</c:v>
                </c:pt>
                <c:pt idx="4">
                  <c:v>Familiar with GIS tool</c:v>
                </c:pt>
                <c:pt idx="5">
                  <c:v>Analytical thinking</c:v>
                </c:pt>
                <c:pt idx="6">
                  <c:v>Processing</c:v>
                </c:pt>
              </c:strCache>
            </c:strRef>
          </c:cat>
          <c:val>
            <c:numRef>
              <c:f>'Q16 graphs'!$F$10:$F$16</c:f>
              <c:numCache>
                <c:formatCode>0%</c:formatCode>
                <c:ptCount val="7"/>
                <c:pt idx="0">
                  <c:v>0.81</c:v>
                </c:pt>
                <c:pt idx="1">
                  <c:v>0.56999999999999995</c:v>
                </c:pt>
                <c:pt idx="2">
                  <c:v>0.69</c:v>
                </c:pt>
                <c:pt idx="3">
                  <c:v>0.56000000000000005</c:v>
                </c:pt>
                <c:pt idx="4">
                  <c:v>0.55000000000000004</c:v>
                </c:pt>
                <c:pt idx="5">
                  <c:v>0.52</c:v>
                </c:pt>
                <c:pt idx="6">
                  <c:v>0.3</c:v>
                </c:pt>
              </c:numCache>
            </c:numRef>
          </c:val>
          <c:extLst>
            <c:ext xmlns:c16="http://schemas.microsoft.com/office/drawing/2014/chart" uri="{C3380CC4-5D6E-409C-BE32-E72D297353CC}">
              <c16:uniqueId val="{00000004-3083-4EB3-B966-445716BF40EA}"/>
            </c:ext>
          </c:extLst>
        </c:ser>
        <c:ser>
          <c:idx val="5"/>
          <c:order val="5"/>
          <c:tx>
            <c:strRef>
              <c:f>'Q16 graphs'!$G$9</c:f>
              <c:strCache>
                <c:ptCount val="1"/>
                <c:pt idx="0">
                  <c:v>No answer</c:v>
                </c:pt>
              </c:strCache>
            </c:strRef>
          </c:tx>
          <c:spPr>
            <a:solidFill>
              <a:schemeClr val="accent6"/>
            </a:solidFill>
            <a:ln>
              <a:noFill/>
            </a:ln>
            <a:effectLst/>
          </c:spPr>
          <c:invertIfNegative val="0"/>
          <c:cat>
            <c:strRef>
              <c:f>'Q16 graphs'!$A$10:$A$16</c:f>
              <c:strCache>
                <c:ptCount val="7"/>
                <c:pt idx="0">
                  <c:v>Understanding and interpretation</c:v>
                </c:pt>
                <c:pt idx="1">
                  <c:v>Basic training</c:v>
                </c:pt>
                <c:pt idx="2">
                  <c:v>Map reading</c:v>
                </c:pt>
                <c:pt idx="3">
                  <c:v>Critical thinking</c:v>
                </c:pt>
                <c:pt idx="4">
                  <c:v>Familiar with GIS tool</c:v>
                </c:pt>
                <c:pt idx="5">
                  <c:v>Analytical thinking</c:v>
                </c:pt>
                <c:pt idx="6">
                  <c:v>Processing</c:v>
                </c:pt>
              </c:strCache>
            </c:strRef>
          </c:cat>
          <c:val>
            <c:numRef>
              <c:f>'Q16 graphs'!$G$10:$G$16</c:f>
              <c:numCache>
                <c:formatCode>0%</c:formatCode>
                <c:ptCount val="7"/>
                <c:pt idx="0">
                  <c:v>0</c:v>
                </c:pt>
                <c:pt idx="1">
                  <c:v>0</c:v>
                </c:pt>
                <c:pt idx="2">
                  <c:v>0</c:v>
                </c:pt>
                <c:pt idx="3">
                  <c:v>0</c:v>
                </c:pt>
                <c:pt idx="4">
                  <c:v>0</c:v>
                </c:pt>
                <c:pt idx="5">
                  <c:v>2.1276595744680851E-2</c:v>
                </c:pt>
                <c:pt idx="6">
                  <c:v>2.1276595744680851E-2</c:v>
                </c:pt>
              </c:numCache>
            </c:numRef>
          </c:val>
          <c:extLst>
            <c:ext xmlns:c16="http://schemas.microsoft.com/office/drawing/2014/chart" uri="{C3380CC4-5D6E-409C-BE32-E72D297353CC}">
              <c16:uniqueId val="{00000005-3083-4EB3-B966-445716BF40EA}"/>
            </c:ext>
          </c:extLst>
        </c:ser>
        <c:dLbls>
          <c:showLegendKey val="0"/>
          <c:showVal val="0"/>
          <c:showCatName val="0"/>
          <c:showSerName val="0"/>
          <c:showPercent val="0"/>
          <c:showBubbleSize val="0"/>
        </c:dLbls>
        <c:gapWidth val="219"/>
        <c:overlap val="-27"/>
        <c:axId val="2013461903"/>
        <c:axId val="2013465647"/>
      </c:barChart>
      <c:catAx>
        <c:axId val="2013461903"/>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13465647"/>
        <c:crosses val="autoZero"/>
        <c:auto val="1"/>
        <c:lblAlgn val="ctr"/>
        <c:lblOffset val="100"/>
        <c:noMultiLvlLbl val="0"/>
      </c:catAx>
      <c:valAx>
        <c:axId val="2013465647"/>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13461903"/>
        <c:crosses val="autoZero"/>
        <c:crossBetween val="between"/>
      </c:valAx>
      <c:dTable>
        <c:showHorzBorder val="1"/>
        <c:showVertBorder val="1"/>
        <c:showOutline val="1"/>
        <c:showKeys val="1"/>
        <c:spPr>
          <a:noFill/>
          <a:ln w="9525" cap="flat" cmpd="sng" algn="ctr">
            <a:solidFill>
              <a:schemeClr val="tx1">
                <a:lumMod val="15000"/>
                <a:lumOff val="85000"/>
              </a:schemeClr>
            </a:solidFill>
            <a:round/>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dTable>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chemeClr val="accent1"/>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1-2DA3-41B1-A4AC-5F866B0A32F0}"/>
              </c:ext>
            </c:extLst>
          </c:dPt>
          <c:dPt>
            <c:idx val="1"/>
            <c:bubble3D val="0"/>
            <c:spPr>
              <a:solidFill>
                <a:schemeClr val="accent2"/>
              </a:solidFill>
              <a:ln>
                <a:noFill/>
              </a:ln>
              <a:effectLst>
                <a:outerShdw blurRad="254000" sx="102000" sy="102000" algn="ctr" rotWithShape="0">
                  <a:prstClr val="black">
                    <a:alpha val="20000"/>
                  </a:prstClr>
                </a:outerShdw>
              </a:effectLst>
            </c:spPr>
            <c:extLst>
              <c:ext xmlns:c16="http://schemas.microsoft.com/office/drawing/2014/chart" uri="{C3380CC4-5D6E-409C-BE32-E72D297353CC}">
                <c16:uniqueId val="{00000003-2DA3-41B1-A4AC-5F866B0A32F0}"/>
              </c:ext>
            </c:extLst>
          </c:dPt>
          <c:dLbls>
            <c:spPr>
              <a:pattFill prst="pct75">
                <a:fgClr>
                  <a:sysClr val="windowText" lastClr="000000">
                    <a:lumMod val="75000"/>
                    <a:lumOff val="25000"/>
                  </a:sysClr>
                </a:fgClr>
                <a:bgClr>
                  <a:sysClr val="windowText" lastClr="000000">
                    <a:lumMod val="65000"/>
                    <a:lumOff val="35000"/>
                  </a:sysClr>
                </a:bgClr>
              </a:pattFill>
              <a:ln>
                <a:noFill/>
              </a:ln>
              <a:effectLst>
                <a:outerShdw blurRad="50800" dist="38100" dir="2700000" algn="tl" rotWithShape="0">
                  <a:prstClr val="black">
                    <a:alpha val="40000"/>
                  </a:prstClr>
                </a:outerShdw>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lt1"/>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a:solidFill>
                    <a:schemeClr val="dk1">
                      <a:lumMod val="50000"/>
                      <a:lumOff val="50000"/>
                    </a:schemeClr>
                  </a:solidFill>
                </a:ln>
                <a:effectLst/>
              </c:spPr>
            </c:leaderLines>
            <c:extLst>
              <c:ext xmlns:c15="http://schemas.microsoft.com/office/drawing/2012/chart" uri="{CE6537A1-D6FC-4f65-9D91-7224C49458BB}"/>
            </c:extLst>
          </c:dLbls>
          <c:cat>
            <c:strRef>
              <c:f>'Q16 graphs'!$A$58:$A$59</c:f>
              <c:strCache>
                <c:ptCount val="2"/>
                <c:pt idx="0">
                  <c:v>Use geographic information</c:v>
                </c:pt>
                <c:pt idx="1">
                  <c:v>Do not use geographic information</c:v>
                </c:pt>
              </c:strCache>
            </c:strRef>
          </c:cat>
          <c:val>
            <c:numRef>
              <c:f>'Q16 graphs'!$B$58:$B$59</c:f>
              <c:numCache>
                <c:formatCode>General</c:formatCode>
                <c:ptCount val="2"/>
                <c:pt idx="0">
                  <c:v>19</c:v>
                </c:pt>
                <c:pt idx="1">
                  <c:v>2</c:v>
                </c:pt>
              </c:numCache>
            </c:numRef>
          </c:val>
          <c:extLst>
            <c:ext xmlns:c16="http://schemas.microsoft.com/office/drawing/2014/chart" uri="{C3380CC4-5D6E-409C-BE32-E72D297353CC}">
              <c16:uniqueId val="{00000000-C74C-478B-A3C4-583F80C1A872}"/>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r"/>
      <c:overlay val="0"/>
      <c:spPr>
        <a:solidFill>
          <a:schemeClr val="lt1">
            <a:lumMod val="95000"/>
            <a:alpha val="39000"/>
          </a:schemeClr>
        </a:solidFill>
        <a:ln>
          <a:noFill/>
        </a:ln>
        <a:effectLst/>
      </c:spPr>
      <c:txPr>
        <a:bodyPr rot="0" spcFirstLastPara="1" vertOverflow="ellipsis" vert="horz" wrap="square" anchor="ctr" anchorCtr="1"/>
        <a:lstStyle/>
        <a:p>
          <a:pPr>
            <a:defRPr sz="900" b="0" i="0" u="none" strike="noStrike" kern="1200" baseline="0">
              <a:solidFill>
                <a:schemeClr val="dk1">
                  <a:lumMod val="75000"/>
                  <a:lumOff val="2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704-4DFC-B733-0ABD639CEA7C}"/>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704-4DFC-B733-0ABD639CEA7C}"/>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'Q16 graphs'!$A$70:$A$71</c:f>
              <c:strCache>
                <c:ptCount val="2"/>
                <c:pt idx="0">
                  <c:v>Nine respondents used geographic information from the first year of employment</c:v>
                </c:pt>
                <c:pt idx="1">
                  <c:v>Ten respondents used it a couple of years later</c:v>
                </c:pt>
              </c:strCache>
            </c:strRef>
          </c:cat>
          <c:val>
            <c:numRef>
              <c:f>'Q16 graphs'!$B$70:$B$71</c:f>
              <c:numCache>
                <c:formatCode>General</c:formatCode>
                <c:ptCount val="2"/>
                <c:pt idx="0">
                  <c:v>9</c:v>
                </c:pt>
                <c:pt idx="1">
                  <c:v>10</c:v>
                </c:pt>
              </c:numCache>
            </c:numRef>
          </c:val>
          <c:extLst>
            <c:ext xmlns:c16="http://schemas.microsoft.com/office/drawing/2014/chart" uri="{C3380CC4-5D6E-409C-BE32-E72D297353CC}">
              <c16:uniqueId val="{00000000-9D1A-44EE-B44C-D37F23D933C1}"/>
            </c:ext>
          </c:extLst>
        </c:ser>
        <c:dLbls>
          <c:dLblPos val="bestFit"/>
          <c:showLegendKey val="0"/>
          <c:showVal val="1"/>
          <c:showCatName val="0"/>
          <c:showSerName val="0"/>
          <c:showPercent val="0"/>
          <c:showBubbleSize val="0"/>
          <c:showLeaderLines val="1"/>
        </c:dLbls>
        <c:firstSliceAng val="0"/>
      </c:pieChart>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33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3">
  <cs:axisTitle>
    <cs:lnRef idx="0"/>
    <cs:fillRef idx="0"/>
    <cs:effectRef idx="0"/>
    <cs:fontRef idx="minor">
      <a:schemeClr val="dk1">
        <a:lumMod val="75000"/>
        <a:lumOff val="25000"/>
      </a:schemeClr>
    </cs:fontRef>
    <cs:defRPr sz="900" b="1" kern="1200"/>
  </cs:axisTitle>
  <cs:categoryAxis>
    <cs:lnRef idx="0"/>
    <cs:fillRef idx="0"/>
    <cs:effectRef idx="0"/>
    <cs:fontRef idx="minor">
      <a:schemeClr val="dk1">
        <a:lumMod val="75000"/>
        <a:lumOff val="25000"/>
      </a:schemeClr>
    </cs:fontRef>
    <cs:spPr>
      <a:ln w="19050" cap="flat" cmpd="sng" algn="ctr">
        <a:solidFill>
          <a:schemeClr val="dk1">
            <a:lumMod val="75000"/>
            <a:lumOff val="25000"/>
          </a:schemeClr>
        </a:solidFill>
        <a:round/>
      </a:ln>
    </cs:spPr>
    <cs:defRPr sz="900" kern="1200" cap="all" baseline="0"/>
  </cs:categoryAxis>
  <cs:chartArea>
    <cs:lnRef idx="0"/>
    <cs:fillRef idx="0"/>
    <cs:effectRef idx="0"/>
    <cs:fontRef idx="minor">
      <a:schemeClr val="dk1"/>
    </cs:fontRef>
    <cs:spPr>
      <a:gradFill flip="none" rotWithShape="1">
        <a:gsLst>
          <a:gs pos="0">
            <a:schemeClr val="lt1"/>
          </a:gs>
          <a:gs pos="39000">
            <a:schemeClr val="lt1"/>
          </a:gs>
          <a:gs pos="100000">
            <a:schemeClr val="lt1">
              <a:lumMod val="75000"/>
            </a:schemeClr>
          </a:gs>
        </a:gsLst>
        <a:path path="circle">
          <a:fillToRect l="50000" t="-80000" r="50000" b="180000"/>
        </a:path>
        <a:tileRect/>
      </a:gradFill>
      <a:ln w="9525" cap="flat" cmpd="sng" algn="ctr">
        <a:solidFill>
          <a:schemeClr val="dk1">
            <a:lumMod val="25000"/>
            <a:lumOff val="75000"/>
          </a:schemeClr>
        </a:solidFill>
        <a:round/>
      </a:ln>
    </cs:spPr>
    <cs:defRPr sz="900" kern="1200"/>
  </cs:chartArea>
  <cs:dataLabel>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dataLabel>
  <cs:dataLabelCallout>
    <cs:lnRef idx="0"/>
    <cs:fillRef idx="0"/>
    <cs:effectRef idx="0"/>
    <cs:fontRef idx="minor">
      <a:schemeClr val="lt1"/>
    </cs:fontRef>
    <cs:spPr>
      <a:pattFill prst="pct75">
        <a:fgClr>
          <a:schemeClr val="dk1">
            <a:lumMod val="75000"/>
            <a:lumOff val="25000"/>
          </a:schemeClr>
        </a:fgClr>
        <a:bgClr>
          <a:schemeClr val="dk1">
            <a:lumMod val="65000"/>
            <a:lumOff val="35000"/>
          </a:schemeClr>
        </a:bgClr>
      </a:pattFill>
      <a:effectLst>
        <a:outerShdw blurRad="50800" dist="38100" dir="2700000" algn="tl" rotWithShape="0">
          <a:prstClr val="black">
            <a:alpha val="40000"/>
          </a:prstClr>
        </a:outerShdw>
      </a:effectLst>
    </cs:spPr>
    <cs:defRPr sz="1000" b="1" i="0" u="none" strike="noStrike" kern="1200" baseline="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
  <cs:dataPoint3D>
    <cs:lnRef idx="0"/>
    <cs:fillRef idx="0">
      <cs:styleClr val="auto"/>
    </cs:fillRef>
    <cs:effectRef idx="0"/>
    <cs:fontRef idx="minor">
      <a:schemeClr val="dk1"/>
    </cs:fontRef>
    <cs:spPr>
      <a:solidFill>
        <a:schemeClr val="phClr"/>
      </a:solidFill>
      <a:effectLst>
        <a:outerShdw blurRad="254000" sx="102000" sy="102000" algn="ctr" rotWithShape="0">
          <a:prstClr val="black">
            <a:alpha val="20000"/>
          </a:prstClr>
        </a:outerShdw>
      </a:effectLst>
    </cs:spPr>
  </cs:dataPoint3D>
  <cs:dataPointLine>
    <cs:lnRef idx="0">
      <cs:styleClr val="auto"/>
    </cs:lnRef>
    <cs:fillRef idx="0"/>
    <cs:effectRef idx="0"/>
    <cs:fontRef idx="minor">
      <a:schemeClr val="dk1"/>
    </cs:fontRef>
    <cs:spPr>
      <a:ln w="31750" cap="rnd">
        <a:solidFill>
          <a:schemeClr val="phClr">
            <a:alpha val="85000"/>
          </a:schemeClr>
        </a:solidFill>
        <a:round/>
      </a:ln>
    </cs:spPr>
  </cs:dataPointLine>
  <cs:dataPointMarker>
    <cs:lnRef idx="0"/>
    <cs:fillRef idx="0">
      <cs:styleClr val="auto"/>
    </cs:fillRef>
    <cs:effectRef idx="0"/>
    <cs:fontRef idx="minor">
      <a:schemeClr val="dk1"/>
    </cs:fontRef>
    <cs:spPr>
      <a:solidFill>
        <a:schemeClr val="phClr">
          <a:alpha val="85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75000"/>
        <a:lumOff val="25000"/>
      </a:schemeClr>
    </cs:fontRef>
    <cs:spPr>
      <a:ln w="9525">
        <a:solidFill>
          <a:schemeClr val="dk1">
            <a:lumMod val="35000"/>
            <a:lumOff val="65000"/>
          </a:schemeClr>
        </a:solidFill>
      </a:ln>
    </cs:spPr>
    <cs:defRPr sz="900" kern="1200"/>
  </cs:dataTable>
  <cs:downBar>
    <cs:lnRef idx="0"/>
    <cs:fillRef idx="0"/>
    <cs:effectRef idx="0"/>
    <cs:fontRef idx="minor">
      <a:schemeClr val="dk1"/>
    </cs:fontRef>
    <cs:spPr>
      <a:solidFill>
        <a:schemeClr val="dk1">
          <a:lumMod val="50000"/>
          <a:lumOff val="50000"/>
        </a:schemeClr>
      </a:solidFill>
      <a:ln w="9525">
        <a:solidFill>
          <a:schemeClr val="dk1">
            <a:lumMod val="65000"/>
            <a:lumOff val="35000"/>
          </a:schemeClr>
        </a:solidFill>
      </a:ln>
    </cs:spPr>
  </cs:downBar>
  <cs:dropLine>
    <cs:lnRef idx="0"/>
    <cs:fillRef idx="0"/>
    <cs:effectRef idx="0"/>
    <cs:fontRef idx="minor">
      <a:schemeClr val="dk1"/>
    </cs:fontRef>
    <cs:spPr>
      <a:ln w="9525">
        <a:solidFill>
          <a:schemeClr val="dk1">
            <a:lumMod val="35000"/>
            <a:lumOff val="65000"/>
          </a:schemeClr>
        </a:solidFill>
        <a:prstDash val="dash"/>
      </a:ln>
    </cs:spPr>
  </cs:dropLine>
  <cs:errorBar>
    <cs:lnRef idx="0"/>
    <cs:fillRef idx="0"/>
    <cs:effectRef idx="0"/>
    <cs:fontRef idx="minor">
      <a:schemeClr val="dk1"/>
    </cs:fontRef>
    <cs:spPr>
      <a:ln w="9525">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gradFill>
          <a:gsLst>
            <a:gs pos="100000">
              <a:schemeClr val="dk1">
                <a:lumMod val="95000"/>
                <a:lumOff val="5000"/>
                <a:alpha val="42000"/>
              </a:schemeClr>
            </a:gs>
            <a:gs pos="0">
              <a:schemeClr val="lt1">
                <a:lumMod val="75000"/>
                <a:alpha val="36000"/>
              </a:schemeClr>
            </a:gs>
          </a:gsLst>
          <a:lin ang="5400000" scaled="0"/>
        </a:gradFill>
        <a:round/>
      </a:ln>
    </cs:spPr>
  </cs:gridlineMajor>
  <cs:gridlineMinor>
    <cs:lnRef idx="0"/>
    <cs:fillRef idx="0"/>
    <cs:effectRef idx="0"/>
    <cs:fontRef idx="minor">
      <a:schemeClr val="dk1"/>
    </cs:fontRef>
    <cs:spPr>
      <a:ln>
        <a:gradFill>
          <a:gsLst>
            <a:gs pos="100000">
              <a:schemeClr val="dk1">
                <a:lumMod val="95000"/>
                <a:lumOff val="5000"/>
                <a:alpha val="42000"/>
              </a:schemeClr>
            </a:gs>
            <a:gs pos="0">
              <a:schemeClr val="lt1">
                <a:lumMod val="75000"/>
                <a:alpha val="36000"/>
              </a:schemeClr>
            </a:gs>
          </a:gsLst>
          <a:lin ang="5400000" scaled="0"/>
        </a:gradFill>
      </a:ln>
    </cs:spPr>
  </cs:gridlineMinor>
  <cs:hiLoLine>
    <cs:lnRef idx="0"/>
    <cs:fillRef idx="0"/>
    <cs:effectRef idx="0"/>
    <cs:fontRef idx="minor">
      <a:schemeClr val="dk1"/>
    </cs:fontRef>
    <cs:spPr>
      <a:ln w="9525">
        <a:solidFill>
          <a:schemeClr val="dk1">
            <a:lumMod val="35000"/>
            <a:lumOff val="65000"/>
          </a:schemeClr>
        </a:solidFill>
        <a:prstDash val="dash"/>
      </a:ln>
    </cs:spPr>
  </cs:hiLoLine>
  <cs:leaderLine>
    <cs:lnRef idx="0"/>
    <cs:fillRef idx="0"/>
    <cs:effectRef idx="0"/>
    <cs:fontRef idx="minor">
      <a:schemeClr val="dk1"/>
    </cs:fontRef>
    <cs:spPr>
      <a:ln w="9525">
        <a:solidFill>
          <a:schemeClr val="dk1">
            <a:lumMod val="50000"/>
            <a:lumOff val="50000"/>
          </a:schemeClr>
        </a:solidFill>
      </a:ln>
    </cs:spPr>
  </cs:leaderLine>
  <cs:legend>
    <cs:lnRef idx="0"/>
    <cs:fillRef idx="0"/>
    <cs:effectRef idx="0"/>
    <cs:fontRef idx="minor">
      <a:schemeClr val="dk1">
        <a:lumMod val="75000"/>
        <a:lumOff val="25000"/>
      </a:schemeClr>
    </cs:fontRef>
    <cs:spPr>
      <a:solidFill>
        <a:schemeClr val="lt1">
          <a:lumMod val="95000"/>
          <a:alpha val="39000"/>
        </a:schemeClr>
      </a:solidFill>
    </cs:spPr>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dk1">
        <a:lumMod val="75000"/>
        <a:lumOff val="25000"/>
      </a:schemeClr>
    </cs:fontRef>
    <cs:spPr>
      <a:ln w="31750" cap="flat" cmpd="sng" algn="ctr">
        <a:solidFill>
          <a:schemeClr val="dk1">
            <a:lumMod val="75000"/>
            <a:lumOff val="25000"/>
          </a:schemeClr>
        </a:solidFill>
        <a:round/>
      </a:ln>
    </cs:spPr>
    <cs:defRPr sz="900" kern="1200"/>
  </cs:seriesAxis>
  <cs:seriesLine>
    <cs:lnRef idx="0"/>
    <cs:fillRef idx="0"/>
    <cs:effectRef idx="0"/>
    <cs:fontRef idx="minor">
      <a:schemeClr val="dk1"/>
    </cs:fontRef>
    <cs:spPr>
      <a:ln w="9525">
        <a:solidFill>
          <a:schemeClr val="dk1">
            <a:lumMod val="50000"/>
            <a:lumOff val="50000"/>
          </a:schemeClr>
        </a:solidFill>
        <a:round/>
      </a:ln>
    </cs:spPr>
  </cs:seriesLine>
  <cs:title>
    <cs:lnRef idx="0"/>
    <cs:fillRef idx="0"/>
    <cs:effectRef idx="0"/>
    <cs:fontRef idx="minor">
      <a:schemeClr val="dk1">
        <a:lumMod val="75000"/>
        <a:lumOff val="25000"/>
      </a:schemeClr>
    </cs:fontRef>
    <cs:defRPr sz="1800" b="1" kern="120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dk1">
        <a:lumMod val="75000"/>
        <a:lumOff val="25000"/>
      </a:schemeClr>
    </cs:fontRef>
    <cs:defRPr sz="900" kern="1200"/>
  </cs:trendlineLabel>
  <cs:upBar>
    <cs:lnRef idx="0"/>
    <cs:fillRef idx="0"/>
    <cs:effectRef idx="0"/>
    <cs:fontRef idx="minor">
      <a:schemeClr val="dk1"/>
    </cs:fontRef>
    <cs:spPr>
      <a:solidFill>
        <a:schemeClr val="lt1"/>
      </a:solidFill>
      <a:ln w="9525">
        <a:solidFill>
          <a:schemeClr val="dk1">
            <a:lumMod val="65000"/>
            <a:lumOff val="35000"/>
          </a:schemeClr>
        </a:solidFill>
      </a:ln>
    </cs:spPr>
  </cs:upBar>
  <cs:valueAxis>
    <cs:lnRef idx="0"/>
    <cs:fillRef idx="0"/>
    <cs:effectRef idx="0"/>
    <cs:fontRef idx="minor">
      <a:schemeClr val="dk1">
        <a:lumMod val="75000"/>
        <a:lumOff val="25000"/>
      </a:schemeClr>
    </cs:fontRef>
    <cs:spPr>
      <a:ln>
        <a:noFill/>
      </a:ln>
    </cs:spPr>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8.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3" Type="http://schemas.openxmlformats.org/officeDocument/2006/relationships/chart" Target="../charts/chart9.xml"/><Relationship Id="rId2" Type="http://schemas.openxmlformats.org/officeDocument/2006/relationships/chart" Target="../charts/chart8.xml"/><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8.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5</xdr:col>
      <xdr:colOff>297180</xdr:colOff>
      <xdr:row>15</xdr:row>
      <xdr:rowOff>144780</xdr:rowOff>
    </xdr:from>
    <xdr:to>
      <xdr:col>13</xdr:col>
      <xdr:colOff>190500</xdr:colOff>
      <xdr:row>32</xdr:row>
      <xdr:rowOff>175260</xdr:rowOff>
    </xdr:to>
    <xdr:graphicFrame macro="">
      <xdr:nvGraphicFramePr>
        <xdr:cNvPr id="4" name="Chart 3">
          <a:extLst>
            <a:ext uri="{FF2B5EF4-FFF2-40B4-BE49-F238E27FC236}">
              <a16:creationId xmlns:a16="http://schemas.microsoft.com/office/drawing/2014/main" id="{C421D6BD-F76E-4EF0-8464-58E53D07A76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3</xdr:col>
      <xdr:colOff>345723</xdr:colOff>
      <xdr:row>17</xdr:row>
      <xdr:rowOff>35981</xdr:rowOff>
    </xdr:from>
    <xdr:to>
      <xdr:col>6</xdr:col>
      <xdr:colOff>388057</xdr:colOff>
      <xdr:row>35</xdr:row>
      <xdr:rowOff>176388</xdr:rowOff>
    </xdr:to>
    <xdr:graphicFrame macro="">
      <xdr:nvGraphicFramePr>
        <xdr:cNvPr id="3" name="Chart 2">
          <a:extLst>
            <a:ext uri="{FF2B5EF4-FFF2-40B4-BE49-F238E27FC236}">
              <a16:creationId xmlns:a16="http://schemas.microsoft.com/office/drawing/2014/main" id="{85A4159A-765F-4A11-BD20-5BE0EC09259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4</xdr:col>
      <xdr:colOff>22860</xdr:colOff>
      <xdr:row>8</xdr:row>
      <xdr:rowOff>137160</xdr:rowOff>
    </xdr:from>
    <xdr:to>
      <xdr:col>10</xdr:col>
      <xdr:colOff>106680</xdr:colOff>
      <xdr:row>26</xdr:row>
      <xdr:rowOff>15240</xdr:rowOff>
    </xdr:to>
    <xdr:graphicFrame macro="">
      <xdr:nvGraphicFramePr>
        <xdr:cNvPr id="3" name="Chart 2">
          <a:extLst>
            <a:ext uri="{FF2B5EF4-FFF2-40B4-BE49-F238E27FC236}">
              <a16:creationId xmlns:a16="http://schemas.microsoft.com/office/drawing/2014/main" id="{28E8A34E-2CAE-488A-8D73-7C55547DC9F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3444240</xdr:colOff>
      <xdr:row>5</xdr:row>
      <xdr:rowOff>30480</xdr:rowOff>
    </xdr:from>
    <xdr:to>
      <xdr:col>4</xdr:col>
      <xdr:colOff>205740</xdr:colOff>
      <xdr:row>22</xdr:row>
      <xdr:rowOff>121920</xdr:rowOff>
    </xdr:to>
    <xdr:graphicFrame macro="">
      <xdr:nvGraphicFramePr>
        <xdr:cNvPr id="4" name="Chart 3">
          <a:extLst>
            <a:ext uri="{FF2B5EF4-FFF2-40B4-BE49-F238E27FC236}">
              <a16:creationId xmlns:a16="http://schemas.microsoft.com/office/drawing/2014/main" id="{8D2B04E5-16EE-4991-912D-1C096EAD36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3</xdr:col>
      <xdr:colOff>0</xdr:colOff>
      <xdr:row>23</xdr:row>
      <xdr:rowOff>0</xdr:rowOff>
    </xdr:from>
    <xdr:to>
      <xdr:col>8</xdr:col>
      <xdr:colOff>426720</xdr:colOff>
      <xdr:row>40</xdr:row>
      <xdr:rowOff>0</xdr:rowOff>
    </xdr:to>
    <xdr:graphicFrame macro="">
      <xdr:nvGraphicFramePr>
        <xdr:cNvPr id="4" name="Chart 3">
          <a:extLst>
            <a:ext uri="{FF2B5EF4-FFF2-40B4-BE49-F238E27FC236}">
              <a16:creationId xmlns:a16="http://schemas.microsoft.com/office/drawing/2014/main" id="{EB2D32AE-41DD-4C30-BF4B-3C99A88CA6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5</xdr:col>
      <xdr:colOff>2423160</xdr:colOff>
      <xdr:row>23</xdr:row>
      <xdr:rowOff>7620</xdr:rowOff>
    </xdr:from>
    <xdr:to>
      <xdr:col>7</xdr:col>
      <xdr:colOff>335280</xdr:colOff>
      <xdr:row>47</xdr:row>
      <xdr:rowOff>144780</xdr:rowOff>
    </xdr:to>
    <xdr:graphicFrame macro="">
      <xdr:nvGraphicFramePr>
        <xdr:cNvPr id="2" name="Chart 1">
          <a:extLst>
            <a:ext uri="{FF2B5EF4-FFF2-40B4-BE49-F238E27FC236}">
              <a16:creationId xmlns:a16="http://schemas.microsoft.com/office/drawing/2014/main" id="{BF157862-95F6-488D-A544-AA80F7746D6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3</xdr:col>
      <xdr:colOff>213360</xdr:colOff>
      <xdr:row>5</xdr:row>
      <xdr:rowOff>129540</xdr:rowOff>
    </xdr:from>
    <xdr:to>
      <xdr:col>7</xdr:col>
      <xdr:colOff>1783080</xdr:colOff>
      <xdr:row>23</xdr:row>
      <xdr:rowOff>129540</xdr:rowOff>
    </xdr:to>
    <xdr:graphicFrame macro="">
      <xdr:nvGraphicFramePr>
        <xdr:cNvPr id="3" name="Chart 2">
          <a:extLst>
            <a:ext uri="{FF2B5EF4-FFF2-40B4-BE49-F238E27FC236}">
              <a16:creationId xmlns:a16="http://schemas.microsoft.com/office/drawing/2014/main" id="{989E02A9-351C-4DF5-A830-4780D539608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2</xdr:col>
      <xdr:colOff>533400</xdr:colOff>
      <xdr:row>13</xdr:row>
      <xdr:rowOff>22860</xdr:rowOff>
    </xdr:from>
    <xdr:to>
      <xdr:col>5</xdr:col>
      <xdr:colOff>3055620</xdr:colOff>
      <xdr:row>28</xdr:row>
      <xdr:rowOff>22860</xdr:rowOff>
    </xdr:to>
    <xdr:graphicFrame macro="">
      <xdr:nvGraphicFramePr>
        <xdr:cNvPr id="2" name="Chart 1">
          <a:extLst>
            <a:ext uri="{FF2B5EF4-FFF2-40B4-BE49-F238E27FC236}">
              <a16:creationId xmlns:a16="http://schemas.microsoft.com/office/drawing/2014/main" id="{1D6C031A-CDF7-4882-B836-3152FD9AE2F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3002280</xdr:colOff>
      <xdr:row>9</xdr:row>
      <xdr:rowOff>144780</xdr:rowOff>
    </xdr:from>
    <xdr:to>
      <xdr:col>4</xdr:col>
      <xdr:colOff>2286000</xdr:colOff>
      <xdr:row>28</xdr:row>
      <xdr:rowOff>91440</xdr:rowOff>
    </xdr:to>
    <xdr:graphicFrame macro="">
      <xdr:nvGraphicFramePr>
        <xdr:cNvPr id="2" name="Chart 1">
          <a:extLst>
            <a:ext uri="{FF2B5EF4-FFF2-40B4-BE49-F238E27FC236}">
              <a16:creationId xmlns:a16="http://schemas.microsoft.com/office/drawing/2014/main" id="{E9E88AA5-B84E-459D-B946-17871F882C7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6</xdr:col>
      <xdr:colOff>53975</xdr:colOff>
      <xdr:row>1</xdr:row>
      <xdr:rowOff>76200</xdr:rowOff>
    </xdr:from>
    <xdr:to>
      <xdr:col>13</xdr:col>
      <xdr:colOff>358775</xdr:colOff>
      <xdr:row>16</xdr:row>
      <xdr:rowOff>57150</xdr:rowOff>
    </xdr:to>
    <xdr:graphicFrame macro="">
      <xdr:nvGraphicFramePr>
        <xdr:cNvPr id="4" name="Chart 3">
          <a:extLst>
            <a:ext uri="{FF2B5EF4-FFF2-40B4-BE49-F238E27FC236}">
              <a16:creationId xmlns:a16="http://schemas.microsoft.com/office/drawing/2014/main" id="{CC97836A-1DF1-4186-BBA5-0239F54C9AB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346074</xdr:colOff>
      <xdr:row>58</xdr:row>
      <xdr:rowOff>114300</xdr:rowOff>
    </xdr:from>
    <xdr:to>
      <xdr:col>13</xdr:col>
      <xdr:colOff>38099</xdr:colOff>
      <xdr:row>73</xdr:row>
      <xdr:rowOff>95250</xdr:rowOff>
    </xdr:to>
    <xdr:graphicFrame macro="">
      <xdr:nvGraphicFramePr>
        <xdr:cNvPr id="7" name="Chart 6">
          <a:extLst>
            <a:ext uri="{FF2B5EF4-FFF2-40B4-BE49-F238E27FC236}">
              <a16:creationId xmlns:a16="http://schemas.microsoft.com/office/drawing/2014/main" id="{A7496620-9AB7-4E90-99A7-4A19B6CEDB5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4</xdr:col>
      <xdr:colOff>1924050</xdr:colOff>
      <xdr:row>15</xdr:row>
      <xdr:rowOff>63500</xdr:rowOff>
    </xdr:from>
    <xdr:to>
      <xdr:col>11</xdr:col>
      <xdr:colOff>177801</xdr:colOff>
      <xdr:row>35</xdr:row>
      <xdr:rowOff>0</xdr:rowOff>
    </xdr:to>
    <xdr:graphicFrame macro="">
      <xdr:nvGraphicFramePr>
        <xdr:cNvPr id="3" name="Chart 2">
          <a:extLst>
            <a:ext uri="{FF2B5EF4-FFF2-40B4-BE49-F238E27FC236}">
              <a16:creationId xmlns:a16="http://schemas.microsoft.com/office/drawing/2014/main" id="{A9AB5E6D-A5C3-43FF-BA75-53B4FD288B8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2</xdr:col>
      <xdr:colOff>12700</xdr:colOff>
      <xdr:row>19</xdr:row>
      <xdr:rowOff>152400</xdr:rowOff>
    </xdr:from>
    <xdr:to>
      <xdr:col>10</xdr:col>
      <xdr:colOff>31749</xdr:colOff>
      <xdr:row>50</xdr:row>
      <xdr:rowOff>127000</xdr:rowOff>
    </xdr:to>
    <xdr:graphicFrame macro="">
      <xdr:nvGraphicFramePr>
        <xdr:cNvPr id="2" name="Chart 1">
          <a:extLst>
            <a:ext uri="{FF2B5EF4-FFF2-40B4-BE49-F238E27FC236}">
              <a16:creationId xmlns:a16="http://schemas.microsoft.com/office/drawing/2014/main" id="{3B23A400-52A4-4D60-BA72-D772A7E8A63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238125</xdr:colOff>
      <xdr:row>52</xdr:row>
      <xdr:rowOff>69850</xdr:rowOff>
    </xdr:from>
    <xdr:to>
      <xdr:col>8</xdr:col>
      <xdr:colOff>517525</xdr:colOff>
      <xdr:row>67</xdr:row>
      <xdr:rowOff>50800</xdr:rowOff>
    </xdr:to>
    <xdr:graphicFrame macro="">
      <xdr:nvGraphicFramePr>
        <xdr:cNvPr id="3" name="Chart 2">
          <a:extLst>
            <a:ext uri="{FF2B5EF4-FFF2-40B4-BE49-F238E27FC236}">
              <a16:creationId xmlns:a16="http://schemas.microsoft.com/office/drawing/2014/main" id="{D0EAA567-C22D-43D2-9457-4E4D5E71435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390525</xdr:colOff>
      <xdr:row>69</xdr:row>
      <xdr:rowOff>88900</xdr:rowOff>
    </xdr:from>
    <xdr:to>
      <xdr:col>7</xdr:col>
      <xdr:colOff>695325</xdr:colOff>
      <xdr:row>84</xdr:row>
      <xdr:rowOff>69850</xdr:rowOff>
    </xdr:to>
    <xdr:graphicFrame macro="">
      <xdr:nvGraphicFramePr>
        <xdr:cNvPr id="6" name="Chart 5">
          <a:extLst>
            <a:ext uri="{FF2B5EF4-FFF2-40B4-BE49-F238E27FC236}">
              <a16:creationId xmlns:a16="http://schemas.microsoft.com/office/drawing/2014/main" id="{BCFB80E0-B4A5-40D9-B1CD-142F52446FA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4</xdr:col>
      <xdr:colOff>384174</xdr:colOff>
      <xdr:row>3</xdr:row>
      <xdr:rowOff>139700</xdr:rowOff>
    </xdr:from>
    <xdr:to>
      <xdr:col>13</xdr:col>
      <xdr:colOff>31749</xdr:colOff>
      <xdr:row>20</xdr:row>
      <xdr:rowOff>6350</xdr:rowOff>
    </xdr:to>
    <xdr:graphicFrame macro="">
      <xdr:nvGraphicFramePr>
        <xdr:cNvPr id="5" name="Chart 4">
          <a:extLst>
            <a:ext uri="{FF2B5EF4-FFF2-40B4-BE49-F238E27FC236}">
              <a16:creationId xmlns:a16="http://schemas.microsoft.com/office/drawing/2014/main" id="{321E3314-A88F-4218-A47C-6709324F878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5</xdr:col>
      <xdr:colOff>137160</xdr:colOff>
      <xdr:row>5</xdr:row>
      <xdr:rowOff>144780</xdr:rowOff>
    </xdr:from>
    <xdr:to>
      <xdr:col>14</xdr:col>
      <xdr:colOff>579120</xdr:colOff>
      <xdr:row>24</xdr:row>
      <xdr:rowOff>144780</xdr:rowOff>
    </xdr:to>
    <xdr:graphicFrame macro="">
      <xdr:nvGraphicFramePr>
        <xdr:cNvPr id="2" name="Chart 1">
          <a:extLst>
            <a:ext uri="{FF2B5EF4-FFF2-40B4-BE49-F238E27FC236}">
              <a16:creationId xmlns:a16="http://schemas.microsoft.com/office/drawing/2014/main" id="{76938F3E-2CDB-4E86-8A42-579977EB02D8}"/>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6</xdr:col>
      <xdr:colOff>678180</xdr:colOff>
      <xdr:row>8</xdr:row>
      <xdr:rowOff>160020</xdr:rowOff>
    </xdr:from>
    <xdr:to>
      <xdr:col>11</xdr:col>
      <xdr:colOff>518160</xdr:colOff>
      <xdr:row>23</xdr:row>
      <xdr:rowOff>160020</xdr:rowOff>
    </xdr:to>
    <xdr:graphicFrame macro="">
      <xdr:nvGraphicFramePr>
        <xdr:cNvPr id="2" name="Chart 1">
          <a:extLst>
            <a:ext uri="{FF2B5EF4-FFF2-40B4-BE49-F238E27FC236}">
              <a16:creationId xmlns:a16="http://schemas.microsoft.com/office/drawing/2014/main" id="{1CD53ED8-B88B-4623-BCD3-A35578331B0A}"/>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_rels/pivotCacheDefinition3.xml.rels><?xml version="1.0" encoding="UTF-8" standalone="yes"?>
<Relationships xmlns="http://schemas.openxmlformats.org/package/2006/relationships"><Relationship Id="rId1" Type="http://schemas.openxmlformats.org/officeDocument/2006/relationships/pivotCacheRecords" Target="pivotCacheRecords3.xml"/></Relationships>
</file>

<file path=xl/pivotCache/_rels/pivotCacheDefinition4.xml.rels><?xml version="1.0" encoding="UTF-8" standalone="yes"?>
<Relationships xmlns="http://schemas.openxmlformats.org/package/2006/relationships"><Relationship Id="rId1" Type="http://schemas.openxmlformats.org/officeDocument/2006/relationships/pivotCacheRecords" Target="pivotCacheRecords4.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lebo Makunyane" refreshedDate="43965.250822800925" createdVersion="6" refreshedVersion="6" minRefreshableVersion="3" recordCount="94" xr:uid="{00000000-000A-0000-FFFF-FFFF00000000}">
  <cacheSource type="worksheet">
    <worksheetSource ref="A1:A95" sheet="Q5"/>
  </cacheSource>
  <cacheFields count="1">
    <cacheField name="To ascertain how much education and training you have in GIS, please select all of the boxes below that apply to you" numFmtId="0">
      <sharedItems count="20">
        <s v="One or more semester modules in GIS"/>
        <s v="Two weeks or less of training in GIS"/>
        <s v="Honours degree with GIS courses"/>
        <s v="Bachelor's degree with GIS courses"/>
        <s v="Two weeks or less of training in GIS,Bachelor's degree with GIS courses"/>
        <s v="One or more semester modules in GIS,Bachelor's degree with GIS courses"/>
        <s v="Two weeks or less of training in GIS,One or more semester modules in GIS"/>
        <s v="Two weeks or less of training in GIS,Master's degree with GIS courses"/>
        <s v="One or more semester modules in GIS,Honours research project using GIS"/>
        <s v="One or more semester modules in GIS,Honours research project using GIS,Bachelor's degree with GIS courses,Honours degree with GIS courses"/>
        <s v="No GIS training"/>
        <s v="Two weeks or less of training in GIS "/>
        <s v="One or more semester modules in GIS "/>
        <s v="Master's research project using GIS. Honour degree with GIS Courses. Master's degree with GIS courses"/>
        <s v="One or more semester modules in GIS.Honours research project using GIS."/>
        <s v="Two weeks or less in GIS training"/>
        <s v="Two weeks or less in GIS training. One or more semester modules in GIS. Bachelor's degree with GIS courses"/>
        <s v="Two weeks or less in GIS training and One or more semester modules in GIS"/>
        <s v="Honours degree in GIS. Master's degree in GIS. Honours research project in GIS. Master's  research project using GIS"/>
        <s v="One or more semester modules in GIS. Master's degree with GIS courses"/>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lebo Makunyane" refreshedDate="43965.259012731483" createdVersion="6" refreshedVersion="6" minRefreshableVersion="3" recordCount="94" xr:uid="{00000000-000A-0000-FFFF-FFFF01000000}">
  <cacheSource type="worksheet">
    <worksheetSource ref="A1:A95" sheet="Q6"/>
  </cacheSource>
  <cacheFields count="1">
    <cacheField name="To ascertain how much education and training you have in remote sensing, please select all  the appropriate boxes below" numFmtId="0">
      <sharedItems count="18">
        <s v="One or more semester modules in remote sensing"/>
        <s v="Two weeks or less of training in remote sensing"/>
        <s v="Bachelor's degree with remote sensing courses"/>
        <s v="One or more semester modules in remote sensing,Bachelor's degree with remote sensing courses"/>
        <s v="Two weeks or less of training in remote sensing,One or more semester modules in remote sensing"/>
        <s v="Honours degree with remote sensing courses"/>
        <s v="One or more semester modules in remote sensing,Honours research project using remote sensing,Bachelor's degree with remote sensing courses,Honours degree with remote sensing courses"/>
        <s v=""/>
        <s v="No remote sensing training"/>
        <s v="Master's research project using remote sensing. Bachelor's degree with remote sensing courses. Honour's degree with remote sensing courses."/>
        <s v="Two weeks or less training in remote sensing"/>
        <s v="One or more semester modules in remote sensing. "/>
        <s v="None"/>
        <s v="Bachelor's degree with remote sensing"/>
        <s v="One or more semester in remote sensing"/>
        <s v="One or two semester modules in remote sensing"/>
        <s v="One or more semester modules in remote sensing."/>
        <s v="Master's r esearch project using remote sensing"/>
      </sharedItems>
    </cacheField>
  </cacheFields>
  <extLst>
    <ext xmlns:x14="http://schemas.microsoft.com/office/spreadsheetml/2009/9/main" uri="{725AE2AE-9491-48be-B2B4-4EB974FC3084}">
      <x14:pivotCacheDefinition/>
    </ext>
  </extLst>
</pivotCacheDefinition>
</file>

<file path=xl/pivotCache/pivotCacheDefinition3.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lebo Makunyane" refreshedDate="43987.090120486107" createdVersion="6" refreshedVersion="6" minRefreshableVersion="3" recordCount="94" xr:uid="{00000000-000A-0000-FFFF-FFFF02000000}">
  <cacheSource type="worksheet">
    <worksheetSource ref="A1:D95" sheet="Q15 dat"/>
  </cacheSource>
  <cacheFields count="4">
    <cacheField name="Understanding and interpretation" numFmtId="0">
      <sharedItems/>
    </cacheField>
    <cacheField name="Some of training" numFmtId="0">
      <sharedItems/>
    </cacheField>
    <cacheField name="Training and experience" numFmtId="0">
      <sharedItems/>
    </cacheField>
    <cacheField name="Experience only" numFmtId="0">
      <sharedItems count="7">
        <s v="Neutral"/>
        <s v="Disagree"/>
        <s v="Strongly agree"/>
        <s v="Agree"/>
        <s v="Strongly disagree"/>
        <s v=""/>
        <s v="No answer"/>
      </sharedItems>
    </cacheField>
  </cacheFields>
  <extLst>
    <ext xmlns:x14="http://schemas.microsoft.com/office/spreadsheetml/2009/9/main" uri="{725AE2AE-9491-48be-B2B4-4EB974FC3084}">
      <x14:pivotCacheDefinition/>
    </ext>
  </extLst>
</pivotCacheDefinition>
</file>

<file path=xl/pivotCache/pivotCacheDefinition4.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Malebo Makunyane" refreshedDate="43987.091884374997" createdVersion="6" refreshedVersion="6" minRefreshableVersion="3" recordCount="94" xr:uid="{00000000-000A-0000-FFFF-FFFF03000000}">
  <cacheSource type="worksheet">
    <worksheetSource ref="A1:D95" sheet="Q15 dat"/>
  </cacheSource>
  <cacheFields count="4">
    <cacheField name="Understanding and interpretation" numFmtId="0">
      <sharedItems/>
    </cacheField>
    <cacheField name="Some of training" numFmtId="0">
      <sharedItems/>
    </cacheField>
    <cacheField name="Training and experience" numFmtId="0">
      <sharedItems/>
    </cacheField>
    <cacheField name="Experience only" numFmtId="0">
      <sharedItems count="7">
        <s v="Neutral"/>
        <s v="Disagree"/>
        <s v="Strongly agree"/>
        <s v="Agree"/>
        <s v="Strongly disagree"/>
        <s v=""/>
        <s v="No answer"/>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4">
  <r>
    <x v="0"/>
  </r>
  <r>
    <x v="0"/>
  </r>
  <r>
    <x v="1"/>
  </r>
  <r>
    <x v="0"/>
  </r>
  <r>
    <x v="2"/>
  </r>
  <r>
    <x v="0"/>
  </r>
  <r>
    <x v="3"/>
  </r>
  <r>
    <x v="4"/>
  </r>
  <r>
    <x v="5"/>
  </r>
  <r>
    <x v="1"/>
  </r>
  <r>
    <x v="1"/>
  </r>
  <r>
    <x v="1"/>
  </r>
  <r>
    <x v="0"/>
  </r>
  <r>
    <x v="6"/>
  </r>
  <r>
    <x v="2"/>
  </r>
  <r>
    <x v="0"/>
  </r>
  <r>
    <x v="1"/>
  </r>
  <r>
    <x v="1"/>
  </r>
  <r>
    <x v="1"/>
  </r>
  <r>
    <x v="2"/>
  </r>
  <r>
    <x v="5"/>
  </r>
  <r>
    <x v="7"/>
  </r>
  <r>
    <x v="0"/>
  </r>
  <r>
    <x v="0"/>
  </r>
  <r>
    <x v="1"/>
  </r>
  <r>
    <x v="0"/>
  </r>
  <r>
    <x v="0"/>
  </r>
  <r>
    <x v="1"/>
  </r>
  <r>
    <x v="1"/>
  </r>
  <r>
    <x v="1"/>
  </r>
  <r>
    <x v="6"/>
  </r>
  <r>
    <x v="2"/>
  </r>
  <r>
    <x v="0"/>
  </r>
  <r>
    <x v="1"/>
  </r>
  <r>
    <x v="0"/>
  </r>
  <r>
    <x v="0"/>
  </r>
  <r>
    <x v="1"/>
  </r>
  <r>
    <x v="0"/>
  </r>
  <r>
    <x v="8"/>
  </r>
  <r>
    <x v="1"/>
  </r>
  <r>
    <x v="0"/>
  </r>
  <r>
    <x v="9"/>
  </r>
  <r>
    <x v="1"/>
  </r>
  <r>
    <x v="1"/>
  </r>
  <r>
    <x v="0"/>
  </r>
  <r>
    <x v="1"/>
  </r>
  <r>
    <x v="2"/>
  </r>
  <r>
    <x v="1"/>
  </r>
  <r>
    <x v="10"/>
  </r>
  <r>
    <x v="0"/>
  </r>
  <r>
    <x v="11"/>
  </r>
  <r>
    <x v="1"/>
  </r>
  <r>
    <x v="0"/>
  </r>
  <r>
    <x v="12"/>
  </r>
  <r>
    <x v="12"/>
  </r>
  <r>
    <x v="1"/>
  </r>
  <r>
    <x v="13"/>
  </r>
  <r>
    <x v="10"/>
  </r>
  <r>
    <x v="0"/>
  </r>
  <r>
    <x v="0"/>
  </r>
  <r>
    <x v="14"/>
  </r>
  <r>
    <x v="15"/>
  </r>
  <r>
    <x v="15"/>
  </r>
  <r>
    <x v="15"/>
  </r>
  <r>
    <x v="16"/>
  </r>
  <r>
    <x v="15"/>
  </r>
  <r>
    <x v="0"/>
  </r>
  <r>
    <x v="3"/>
  </r>
  <r>
    <x v="15"/>
  </r>
  <r>
    <x v="0"/>
  </r>
  <r>
    <x v="0"/>
  </r>
  <r>
    <x v="0"/>
  </r>
  <r>
    <x v="15"/>
  </r>
  <r>
    <x v="3"/>
  </r>
  <r>
    <x v="3"/>
  </r>
  <r>
    <x v="15"/>
  </r>
  <r>
    <x v="17"/>
  </r>
  <r>
    <x v="15"/>
  </r>
  <r>
    <x v="12"/>
  </r>
  <r>
    <x v="0"/>
  </r>
  <r>
    <x v="0"/>
  </r>
  <r>
    <x v="0"/>
  </r>
  <r>
    <x v="0"/>
  </r>
  <r>
    <x v="15"/>
  </r>
  <r>
    <x v="3"/>
  </r>
  <r>
    <x v="10"/>
  </r>
  <r>
    <x v="3"/>
  </r>
  <r>
    <x v="0"/>
  </r>
  <r>
    <x v="0"/>
  </r>
  <r>
    <x v="10"/>
  </r>
  <r>
    <x v="18"/>
  </r>
  <r>
    <x v="1"/>
  </r>
  <r>
    <x v="19"/>
  </r>
  <r>
    <x v="1"/>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4">
  <r>
    <x v="0"/>
  </r>
  <r>
    <x v="0"/>
  </r>
  <r>
    <x v="1"/>
  </r>
  <r>
    <x v="0"/>
  </r>
  <r>
    <x v="2"/>
  </r>
  <r>
    <x v="1"/>
  </r>
  <r>
    <x v="2"/>
  </r>
  <r>
    <x v="1"/>
  </r>
  <r>
    <x v="3"/>
  </r>
  <r>
    <x v="1"/>
  </r>
  <r>
    <x v="1"/>
  </r>
  <r>
    <x v="1"/>
  </r>
  <r>
    <x v="0"/>
  </r>
  <r>
    <x v="4"/>
  </r>
  <r>
    <x v="1"/>
  </r>
  <r>
    <x v="0"/>
  </r>
  <r>
    <x v="1"/>
  </r>
  <r>
    <x v="1"/>
  </r>
  <r>
    <x v="0"/>
  </r>
  <r>
    <x v="5"/>
  </r>
  <r>
    <x v="3"/>
  </r>
  <r>
    <x v="1"/>
  </r>
  <r>
    <x v="1"/>
  </r>
  <r>
    <x v="0"/>
  </r>
  <r>
    <x v="1"/>
  </r>
  <r>
    <x v="1"/>
  </r>
  <r>
    <x v="0"/>
  </r>
  <r>
    <x v="1"/>
  </r>
  <r>
    <x v="1"/>
  </r>
  <r>
    <x v="0"/>
  </r>
  <r>
    <x v="0"/>
  </r>
  <r>
    <x v="1"/>
  </r>
  <r>
    <x v="0"/>
  </r>
  <r>
    <x v="1"/>
  </r>
  <r>
    <x v="0"/>
  </r>
  <r>
    <x v="1"/>
  </r>
  <r>
    <x v="1"/>
  </r>
  <r>
    <x v="1"/>
  </r>
  <r>
    <x v="0"/>
  </r>
  <r>
    <x v="1"/>
  </r>
  <r>
    <x v="0"/>
  </r>
  <r>
    <x v="6"/>
  </r>
  <r>
    <x v="0"/>
  </r>
  <r>
    <x v="1"/>
  </r>
  <r>
    <x v="0"/>
  </r>
  <r>
    <x v="1"/>
  </r>
  <r>
    <x v="5"/>
  </r>
  <r>
    <x v="7"/>
  </r>
  <r>
    <x v="0"/>
  </r>
  <r>
    <x v="0"/>
  </r>
  <r>
    <x v="8"/>
  </r>
  <r>
    <x v="1"/>
  </r>
  <r>
    <x v="8"/>
  </r>
  <r>
    <x v="8"/>
  </r>
  <r>
    <x v="8"/>
  </r>
  <r>
    <x v="8"/>
  </r>
  <r>
    <x v="9"/>
  </r>
  <r>
    <x v="8"/>
  </r>
  <r>
    <x v="10"/>
  </r>
  <r>
    <x v="11"/>
  </r>
  <r>
    <x v="0"/>
  </r>
  <r>
    <x v="10"/>
  </r>
  <r>
    <x v="12"/>
  </r>
  <r>
    <x v="8"/>
  </r>
  <r>
    <x v="0"/>
  </r>
  <r>
    <x v="8"/>
  </r>
  <r>
    <x v="8"/>
  </r>
  <r>
    <x v="0"/>
  </r>
  <r>
    <x v="8"/>
  </r>
  <r>
    <x v="0"/>
  </r>
  <r>
    <x v="10"/>
  </r>
  <r>
    <x v="0"/>
  </r>
  <r>
    <x v="8"/>
  </r>
  <r>
    <x v="13"/>
  </r>
  <r>
    <x v="8"/>
  </r>
  <r>
    <x v="8"/>
  </r>
  <r>
    <x v="8"/>
  </r>
  <r>
    <x v="8"/>
  </r>
  <r>
    <x v="0"/>
  </r>
  <r>
    <x v="14"/>
  </r>
  <r>
    <x v="8"/>
  </r>
  <r>
    <x v="10"/>
  </r>
  <r>
    <x v="8"/>
  </r>
  <r>
    <x v="8"/>
  </r>
  <r>
    <x v="15"/>
  </r>
  <r>
    <x v="8"/>
  </r>
  <r>
    <x v="13"/>
  </r>
  <r>
    <x v="0"/>
  </r>
  <r>
    <x v="16"/>
  </r>
  <r>
    <x v="8"/>
  </r>
  <r>
    <x v="17"/>
  </r>
  <r>
    <x v="0"/>
  </r>
  <r>
    <x v="8"/>
  </r>
  <r>
    <x v="10"/>
  </r>
</pivotCacheRecords>
</file>

<file path=xl/pivotCache/pivotCacheRecords3.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4">
  <r>
    <s v="Strongly agree"/>
    <s v="Agree"/>
    <s v="Agree"/>
    <x v="0"/>
  </r>
  <r>
    <s v="Strongly agree"/>
    <s v="Agree"/>
    <s v="Agree"/>
    <x v="0"/>
  </r>
  <r>
    <s v="Agree"/>
    <s v="Strongly agree"/>
    <s v="Agree"/>
    <x v="1"/>
  </r>
  <r>
    <s v="Strongly agree"/>
    <s v="Agree"/>
    <s v="Agree"/>
    <x v="1"/>
  </r>
  <r>
    <s v="Neutral"/>
    <s v="Strongly agree"/>
    <s v="Neutral"/>
    <x v="1"/>
  </r>
  <r>
    <s v="Strongly agree"/>
    <s v="Strongly agree"/>
    <s v="Agree"/>
    <x v="0"/>
  </r>
  <r>
    <s v="Strongly agree"/>
    <s v="Strongly agree"/>
    <s v="Strongly agree"/>
    <x v="0"/>
  </r>
  <r>
    <s v="Neutral"/>
    <s v="Agree"/>
    <s v="Strongly agree"/>
    <x v="0"/>
  </r>
  <r>
    <s v="Strongly agree"/>
    <s v="Neutral"/>
    <s v="Agree"/>
    <x v="0"/>
  </r>
  <r>
    <s v="Strongly agree"/>
    <s v="Agree"/>
    <s v="Agree"/>
    <x v="2"/>
  </r>
  <r>
    <s v="Neutral"/>
    <s v="Strongly agree"/>
    <s v="Agree"/>
    <x v="1"/>
  </r>
  <r>
    <s v="Strongly agree"/>
    <s v="Disagree"/>
    <s v="Disagree"/>
    <x v="1"/>
  </r>
  <r>
    <s v="Strongly agree"/>
    <s v="Strongly agree"/>
    <s v="Strongly agree"/>
    <x v="2"/>
  </r>
  <r>
    <s v="Strongly agree"/>
    <s v="Strongly agree"/>
    <s v="Strongly agree"/>
    <x v="0"/>
  </r>
  <r>
    <s v="Strongly agree"/>
    <s v=""/>
    <s v="Neutral"/>
    <x v="0"/>
  </r>
  <r>
    <s v="Strongly agree"/>
    <s v="Strongly agree"/>
    <s v="Strongly agree"/>
    <x v="0"/>
  </r>
  <r>
    <s v="Disagree"/>
    <s v="Agree"/>
    <s v="Agree"/>
    <x v="3"/>
  </r>
  <r>
    <s v="Strongly agree"/>
    <s v="Strongly agree"/>
    <s v="Strongly agree"/>
    <x v="0"/>
  </r>
  <r>
    <s v="Strongly agree"/>
    <s v="Disagree"/>
    <s v="Agree"/>
    <x v="4"/>
  </r>
  <r>
    <s v="Agree"/>
    <s v="Agree"/>
    <s v="Agree"/>
    <x v="0"/>
  </r>
  <r>
    <s v="Agree"/>
    <s v="Strongly agree"/>
    <s v="Agree"/>
    <x v="0"/>
  </r>
  <r>
    <s v="Strongly agree"/>
    <s v="Agree"/>
    <s v="Agree"/>
    <x v="0"/>
  </r>
  <r>
    <s v="Strongly agree"/>
    <s v="Strongly disagree"/>
    <s v="Strongly agree"/>
    <x v="0"/>
  </r>
  <r>
    <s v="Agree"/>
    <s v="Agree"/>
    <s v="Agree"/>
    <x v="0"/>
  </r>
  <r>
    <s v="Agree"/>
    <s v="Strongly agree"/>
    <s v="Agree"/>
    <x v="1"/>
  </r>
  <r>
    <s v="Strongly agree"/>
    <s v="Strongly agree"/>
    <s v="Strongly agree"/>
    <x v="4"/>
  </r>
  <r>
    <s v="Strongly agree"/>
    <s v="Disagree"/>
    <s v="Disagree"/>
    <x v="1"/>
  </r>
  <r>
    <s v="Disagree"/>
    <s v="Agree"/>
    <s v="Disagree"/>
    <x v="0"/>
  </r>
  <r>
    <s v="Strongly agree"/>
    <s v="Disagree"/>
    <s v="Neutral"/>
    <x v="4"/>
  </r>
  <r>
    <s v="Agree"/>
    <s v="Neutral"/>
    <s v="Agree"/>
    <x v="0"/>
  </r>
  <r>
    <s v="Strongly agree"/>
    <s v="Strongly agree"/>
    <s v="Strongly agree"/>
    <x v="2"/>
  </r>
  <r>
    <s v="Neutral"/>
    <s v="Agree"/>
    <s v="Agree"/>
    <x v="1"/>
  </r>
  <r>
    <s v="Agree"/>
    <s v="Agree"/>
    <s v="Agree"/>
    <x v="3"/>
  </r>
  <r>
    <s v="Agree"/>
    <s v="Agree"/>
    <s v="Agree"/>
    <x v="0"/>
  </r>
  <r>
    <s v="Agree"/>
    <s v="Agree"/>
    <s v="Agree"/>
    <x v="0"/>
  </r>
  <r>
    <s v="Strongly agree"/>
    <s v="Agree"/>
    <s v="Agree"/>
    <x v="0"/>
  </r>
  <r>
    <s v="Strongly agree"/>
    <s v="Strongly agree"/>
    <s v="Strongly agree"/>
    <x v="0"/>
  </r>
  <r>
    <s v="Agree"/>
    <s v="Strongly agree"/>
    <s v="Agree"/>
    <x v="0"/>
  </r>
  <r>
    <s v="Strongly agree"/>
    <s v="Strongly agree"/>
    <s v="Strongly agree"/>
    <x v="0"/>
  </r>
  <r>
    <s v="Agree"/>
    <s v="Agree"/>
    <s v="Strongly agree"/>
    <x v="0"/>
  </r>
  <r>
    <s v="Strongly agree"/>
    <s v="Neutral"/>
    <s v="Agree"/>
    <x v="4"/>
  </r>
  <r>
    <s v="Agree"/>
    <s v="Neutral"/>
    <s v="Agree"/>
    <x v="4"/>
  </r>
  <r>
    <s v="Agree"/>
    <s v="Agree"/>
    <s v="Agree"/>
    <x v="1"/>
  </r>
  <r>
    <s v="Neutral"/>
    <s v="Strongly agree"/>
    <s v="Agree"/>
    <x v="1"/>
  </r>
  <r>
    <s v="Strongly agree"/>
    <s v="Agree"/>
    <s v="Agree"/>
    <x v="0"/>
  </r>
  <r>
    <s v="Strongly agree"/>
    <s v=""/>
    <s v=""/>
    <x v="5"/>
  </r>
  <r>
    <s v="Neutral"/>
    <s v="Agree"/>
    <s v="Strongly agree"/>
    <x v="3"/>
  </r>
  <r>
    <s v="Agree"/>
    <s v="Strongly agree"/>
    <s v="Neutral"/>
    <x v="0"/>
  </r>
  <r>
    <s v="No answer"/>
    <s v="No answer"/>
    <s v="Strongly agree"/>
    <x v="6"/>
  </r>
  <r>
    <s v="Agree"/>
    <s v="Agree"/>
    <s v="Agree"/>
    <x v="4"/>
  </r>
  <r>
    <s v="Agree"/>
    <s v="Agree"/>
    <s v="Agree"/>
    <x v="1"/>
  </r>
  <r>
    <s v="Agree"/>
    <s v="Agree"/>
    <s v="Agree"/>
    <x v="1"/>
  </r>
  <r>
    <s v="Strongly agree"/>
    <s v="Agree"/>
    <s v="Agree"/>
    <x v="1"/>
  </r>
  <r>
    <s v="Strongly agree"/>
    <s v="Neutral"/>
    <s v="Agree"/>
    <x v="1"/>
  </r>
  <r>
    <s v="Strongly agree"/>
    <s v="Neutral"/>
    <s v="Agree"/>
    <x v="1"/>
  </r>
  <r>
    <s v="Agree"/>
    <s v="Disagree"/>
    <s v="Agree"/>
    <x v="1"/>
  </r>
  <r>
    <s v="Disagree"/>
    <s v="Agree"/>
    <s v="Strongly agree"/>
    <x v="1"/>
  </r>
  <r>
    <s v="Neutral"/>
    <s v="Agree"/>
    <s v="Agree"/>
    <x v="1"/>
  </r>
  <r>
    <s v="Strongly agree"/>
    <s v="Disagree"/>
    <s v="Agree"/>
    <x v="1"/>
  </r>
  <r>
    <s v="Neutral"/>
    <s v="Strongly agree"/>
    <s v="Agree"/>
    <x v="3"/>
  </r>
  <r>
    <s v="Strongly agree"/>
    <s v="Strongly agree"/>
    <s v="Agree"/>
    <x v="3"/>
  </r>
  <r>
    <s v="Strongly agree"/>
    <s v="Agree"/>
    <s v="Strongly agree"/>
    <x v="1"/>
  </r>
  <r>
    <s v="No answer"/>
    <s v="No answer"/>
    <s v="Strongly agree"/>
    <x v="6"/>
  </r>
  <r>
    <s v="Agree"/>
    <s v="Agree"/>
    <s v="Agree"/>
    <x v="1"/>
  </r>
  <r>
    <s v="Strongly agree"/>
    <s v="Strongly disagree"/>
    <s v="Disagree"/>
    <x v="4"/>
  </r>
  <r>
    <s v="Agree"/>
    <s v="Agree"/>
    <s v="Agree"/>
    <x v="0"/>
  </r>
  <r>
    <s v="Strongly agree"/>
    <s v="Agree"/>
    <s v="Agree"/>
    <x v="1"/>
  </r>
  <r>
    <s v="Strongly agree"/>
    <s v="Agree"/>
    <s v="Agree"/>
    <x v="1"/>
  </r>
  <r>
    <s v="Agree"/>
    <s v="Neutral"/>
    <s v="Agree"/>
    <x v="1"/>
  </r>
  <r>
    <s v="Strongly agree"/>
    <s v="Neutral"/>
    <s v="Agree"/>
    <x v="1"/>
  </r>
  <r>
    <s v="Strongly agree"/>
    <s v="Strongly agree"/>
    <s v="Strongly agree"/>
    <x v="4"/>
  </r>
  <r>
    <s v="Strongly agree"/>
    <s v="Neutral"/>
    <s v="Neutral"/>
    <x v="4"/>
  </r>
  <r>
    <s v="Strongly agree"/>
    <s v="Strongly agree"/>
    <s v="Strongly agree"/>
    <x v="4"/>
  </r>
  <r>
    <s v="Agree"/>
    <s v="Strongly agree"/>
    <s v="Disagree"/>
    <x v="1"/>
  </r>
  <r>
    <s v="Strongly agree"/>
    <s v="Strongly agree"/>
    <s v="Strongly agree"/>
    <x v="4"/>
  </r>
  <r>
    <s v="Agree"/>
    <s v="Strongly agree"/>
    <s v="Strongly agree"/>
    <x v="1"/>
  </r>
  <r>
    <s v="Strongly agree"/>
    <s v="Neutral"/>
    <s v="Agree"/>
    <x v="1"/>
  </r>
  <r>
    <s v="Strongly agree"/>
    <s v="Disagree"/>
    <s v="Agree"/>
    <x v="3"/>
  </r>
  <r>
    <s v="Strongly agree"/>
    <s v="No answer"/>
    <s v="No answer"/>
    <x v="6"/>
  </r>
  <r>
    <s v="Agree"/>
    <s v="Agree"/>
    <s v="Agree"/>
    <x v="0"/>
  </r>
  <r>
    <s v="Agree"/>
    <s v="Agree"/>
    <s v="Strongly agree"/>
    <x v="1"/>
  </r>
  <r>
    <s v="Agree"/>
    <s v="Agree"/>
    <s v="Agree"/>
    <x v="0"/>
  </r>
  <r>
    <s v="Agree"/>
    <s v="Agree"/>
    <s v="Agree"/>
    <x v="1"/>
  </r>
  <r>
    <s v="Strongly agree"/>
    <s v="Neutral"/>
    <s v="Neutral"/>
    <x v="0"/>
  </r>
  <r>
    <s v="Agree"/>
    <s v="Agree"/>
    <s v="Neutral"/>
    <x v="1"/>
  </r>
  <r>
    <s v="Agree"/>
    <s v="Agree"/>
    <s v="Neutral"/>
    <x v="0"/>
  </r>
  <r>
    <s v="Strongly agree"/>
    <s v="Agree"/>
    <s v="Disagree"/>
    <x v="0"/>
  </r>
  <r>
    <s v="Strongly agree"/>
    <s v="Strongly agree"/>
    <s v="Agree"/>
    <x v="0"/>
  </r>
  <r>
    <s v="Neutral"/>
    <s v="Agree"/>
    <s v="Agree"/>
    <x v="0"/>
  </r>
  <r>
    <s v="Agree"/>
    <s v="Agree"/>
    <s v="Agree"/>
    <x v="3"/>
  </r>
  <r>
    <s v="Disagree"/>
    <s v="Strongly agree"/>
    <s v="Disagree"/>
    <x v="1"/>
  </r>
  <r>
    <s v="Strongly agree"/>
    <s v="Agree"/>
    <s v="Agree"/>
    <x v="1"/>
  </r>
  <r>
    <s v="Neutral"/>
    <s v="Agree"/>
    <s v="Agree"/>
    <x v="1"/>
  </r>
  <r>
    <s v="Agree"/>
    <s v="Strongly agree"/>
    <s v="Strongly agree"/>
    <x v="1"/>
  </r>
</pivotCacheRecords>
</file>

<file path=xl/pivotCache/pivotCacheRecords4.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94">
  <r>
    <s v="Strongly agree"/>
    <s v="Agree"/>
    <s v="Agree"/>
    <x v="0"/>
  </r>
  <r>
    <s v="Strongly agree"/>
    <s v="Agree"/>
    <s v="Agree"/>
    <x v="0"/>
  </r>
  <r>
    <s v="Agree"/>
    <s v="Strongly agree"/>
    <s v="Agree"/>
    <x v="1"/>
  </r>
  <r>
    <s v="Strongly agree"/>
    <s v="Agree"/>
    <s v="Agree"/>
    <x v="1"/>
  </r>
  <r>
    <s v="Neutral"/>
    <s v="Strongly agree"/>
    <s v="Neutral"/>
    <x v="1"/>
  </r>
  <r>
    <s v="Strongly agree"/>
    <s v="Strongly agree"/>
    <s v="Agree"/>
    <x v="0"/>
  </r>
  <r>
    <s v="Strongly agree"/>
    <s v="Strongly agree"/>
    <s v="Strongly agree"/>
    <x v="0"/>
  </r>
  <r>
    <s v="Neutral"/>
    <s v="Agree"/>
    <s v="Strongly agree"/>
    <x v="0"/>
  </r>
  <r>
    <s v="Strongly agree"/>
    <s v="Neutral"/>
    <s v="Agree"/>
    <x v="0"/>
  </r>
  <r>
    <s v="Strongly agree"/>
    <s v="Agree"/>
    <s v="Agree"/>
    <x v="2"/>
  </r>
  <r>
    <s v="Neutral"/>
    <s v="Strongly agree"/>
    <s v="Agree"/>
    <x v="1"/>
  </r>
  <r>
    <s v="Strongly agree"/>
    <s v="Disagree"/>
    <s v="Disagree"/>
    <x v="1"/>
  </r>
  <r>
    <s v="Strongly agree"/>
    <s v="Strongly agree"/>
    <s v="Strongly agree"/>
    <x v="2"/>
  </r>
  <r>
    <s v="Strongly agree"/>
    <s v="Strongly agree"/>
    <s v="Strongly agree"/>
    <x v="0"/>
  </r>
  <r>
    <s v="Strongly agree"/>
    <s v=""/>
    <s v="Neutral"/>
    <x v="0"/>
  </r>
  <r>
    <s v="Strongly agree"/>
    <s v="Strongly agree"/>
    <s v="Strongly agree"/>
    <x v="0"/>
  </r>
  <r>
    <s v="Disagree"/>
    <s v="Agree"/>
    <s v="Agree"/>
    <x v="3"/>
  </r>
  <r>
    <s v="Strongly agree"/>
    <s v="Strongly agree"/>
    <s v="Strongly agree"/>
    <x v="0"/>
  </r>
  <r>
    <s v="Strongly agree"/>
    <s v="Disagree"/>
    <s v="Agree"/>
    <x v="4"/>
  </r>
  <r>
    <s v="Agree"/>
    <s v="Agree"/>
    <s v="Agree"/>
    <x v="0"/>
  </r>
  <r>
    <s v="Agree"/>
    <s v="Strongly agree"/>
    <s v="Agree"/>
    <x v="0"/>
  </r>
  <r>
    <s v="Strongly agree"/>
    <s v="Agree"/>
    <s v="Agree"/>
    <x v="0"/>
  </r>
  <r>
    <s v="Strongly agree"/>
    <s v="Strongly disagree"/>
    <s v="Strongly agree"/>
    <x v="0"/>
  </r>
  <r>
    <s v="Agree"/>
    <s v="Agree"/>
    <s v="Agree"/>
    <x v="0"/>
  </r>
  <r>
    <s v="Agree"/>
    <s v="Strongly agree"/>
    <s v="Agree"/>
    <x v="1"/>
  </r>
  <r>
    <s v="Strongly agree"/>
    <s v="Strongly agree"/>
    <s v="Strongly agree"/>
    <x v="4"/>
  </r>
  <r>
    <s v="Strongly agree"/>
    <s v="Disagree"/>
    <s v="Disagree"/>
    <x v="1"/>
  </r>
  <r>
    <s v="Disagree"/>
    <s v="Agree"/>
    <s v="Disagree"/>
    <x v="0"/>
  </r>
  <r>
    <s v="Strongly agree"/>
    <s v="Disagree"/>
    <s v="Neutral"/>
    <x v="4"/>
  </r>
  <r>
    <s v="Agree"/>
    <s v="Neutral"/>
    <s v="Agree"/>
    <x v="0"/>
  </r>
  <r>
    <s v="Strongly agree"/>
    <s v="Strongly agree"/>
    <s v="Strongly agree"/>
    <x v="2"/>
  </r>
  <r>
    <s v="Neutral"/>
    <s v="Agree"/>
    <s v="Agree"/>
    <x v="1"/>
  </r>
  <r>
    <s v="Agree"/>
    <s v="Agree"/>
    <s v="Agree"/>
    <x v="3"/>
  </r>
  <r>
    <s v="Agree"/>
    <s v="Agree"/>
    <s v="Agree"/>
    <x v="0"/>
  </r>
  <r>
    <s v="Agree"/>
    <s v="Agree"/>
    <s v="Agree"/>
    <x v="0"/>
  </r>
  <r>
    <s v="Strongly agree"/>
    <s v="Agree"/>
    <s v="Agree"/>
    <x v="0"/>
  </r>
  <r>
    <s v="Strongly agree"/>
    <s v="Strongly agree"/>
    <s v="Strongly agree"/>
    <x v="0"/>
  </r>
  <r>
    <s v="Agree"/>
    <s v="Strongly agree"/>
    <s v="Agree"/>
    <x v="0"/>
  </r>
  <r>
    <s v="Strongly agree"/>
    <s v="Strongly agree"/>
    <s v="Strongly agree"/>
    <x v="0"/>
  </r>
  <r>
    <s v="Agree"/>
    <s v="Agree"/>
    <s v="Strongly agree"/>
    <x v="0"/>
  </r>
  <r>
    <s v="Strongly agree"/>
    <s v="Neutral"/>
    <s v="Agree"/>
    <x v="4"/>
  </r>
  <r>
    <s v="Agree"/>
    <s v="Neutral"/>
    <s v="Agree"/>
    <x v="4"/>
  </r>
  <r>
    <s v="Agree"/>
    <s v="Agree"/>
    <s v="Agree"/>
    <x v="1"/>
  </r>
  <r>
    <s v="Neutral"/>
    <s v="Strongly agree"/>
    <s v="Agree"/>
    <x v="1"/>
  </r>
  <r>
    <s v="Strongly agree"/>
    <s v="Agree"/>
    <s v="Agree"/>
    <x v="0"/>
  </r>
  <r>
    <s v="Strongly agree"/>
    <s v=""/>
    <s v=""/>
    <x v="5"/>
  </r>
  <r>
    <s v="Neutral"/>
    <s v="Agree"/>
    <s v="Strongly agree"/>
    <x v="3"/>
  </r>
  <r>
    <s v="Agree"/>
    <s v="Strongly agree"/>
    <s v="Neutral"/>
    <x v="0"/>
  </r>
  <r>
    <s v="No answer"/>
    <s v="No answer"/>
    <s v="Strongly agree"/>
    <x v="6"/>
  </r>
  <r>
    <s v="Agree"/>
    <s v="Agree"/>
    <s v="Agree"/>
    <x v="4"/>
  </r>
  <r>
    <s v="Agree"/>
    <s v="Agree"/>
    <s v="Agree"/>
    <x v="1"/>
  </r>
  <r>
    <s v="Agree"/>
    <s v="Agree"/>
    <s v="Agree"/>
    <x v="1"/>
  </r>
  <r>
    <s v="Strongly agree"/>
    <s v="Agree"/>
    <s v="Agree"/>
    <x v="1"/>
  </r>
  <r>
    <s v="Strongly agree"/>
    <s v="Neutral"/>
    <s v="Agree"/>
    <x v="1"/>
  </r>
  <r>
    <s v="Strongly agree"/>
    <s v="Neutral"/>
    <s v="Agree"/>
    <x v="1"/>
  </r>
  <r>
    <s v="Agree"/>
    <s v="Disagree"/>
    <s v="Agree"/>
    <x v="1"/>
  </r>
  <r>
    <s v="Disagree"/>
    <s v="Agree"/>
    <s v="Strongly agree"/>
    <x v="1"/>
  </r>
  <r>
    <s v="Neutral"/>
    <s v="Agree"/>
    <s v="Agree"/>
    <x v="1"/>
  </r>
  <r>
    <s v="Strongly agree"/>
    <s v="Disagree"/>
    <s v="Agree"/>
    <x v="1"/>
  </r>
  <r>
    <s v="Neutral"/>
    <s v="Strongly agree"/>
    <s v="Agree"/>
    <x v="3"/>
  </r>
  <r>
    <s v="Strongly agree"/>
    <s v="Strongly agree"/>
    <s v="Agree"/>
    <x v="3"/>
  </r>
  <r>
    <s v="Strongly agree"/>
    <s v="Agree"/>
    <s v="Strongly agree"/>
    <x v="1"/>
  </r>
  <r>
    <s v="No answer"/>
    <s v="No answer"/>
    <s v="Strongly agree"/>
    <x v="6"/>
  </r>
  <r>
    <s v="Agree"/>
    <s v="Agree"/>
    <s v="Agree"/>
    <x v="1"/>
  </r>
  <r>
    <s v="Strongly agree"/>
    <s v="Strongly disagree"/>
    <s v="Disagree"/>
    <x v="4"/>
  </r>
  <r>
    <s v="Agree"/>
    <s v="Agree"/>
    <s v="Agree"/>
    <x v="0"/>
  </r>
  <r>
    <s v="Strongly agree"/>
    <s v="Agree"/>
    <s v="Agree"/>
    <x v="1"/>
  </r>
  <r>
    <s v="Strongly agree"/>
    <s v="Agree"/>
    <s v="Agree"/>
    <x v="1"/>
  </r>
  <r>
    <s v="Agree"/>
    <s v="Neutral"/>
    <s v="Agree"/>
    <x v="1"/>
  </r>
  <r>
    <s v="Strongly agree"/>
    <s v="Neutral"/>
    <s v="Agree"/>
    <x v="1"/>
  </r>
  <r>
    <s v="Strongly agree"/>
    <s v="Strongly agree"/>
    <s v="Strongly agree"/>
    <x v="4"/>
  </r>
  <r>
    <s v="Strongly agree"/>
    <s v="Neutral"/>
    <s v="Neutral"/>
    <x v="4"/>
  </r>
  <r>
    <s v="Strongly agree"/>
    <s v="Strongly agree"/>
    <s v="Strongly agree"/>
    <x v="4"/>
  </r>
  <r>
    <s v="Agree"/>
    <s v="Strongly agree"/>
    <s v="Disagree"/>
    <x v="1"/>
  </r>
  <r>
    <s v="Strongly agree"/>
    <s v="Strongly agree"/>
    <s v="Strongly agree"/>
    <x v="4"/>
  </r>
  <r>
    <s v="Agree"/>
    <s v="Strongly agree"/>
    <s v="Strongly agree"/>
    <x v="1"/>
  </r>
  <r>
    <s v="Strongly agree"/>
    <s v="Neutral"/>
    <s v="Agree"/>
    <x v="1"/>
  </r>
  <r>
    <s v="Strongly agree"/>
    <s v="Disagree"/>
    <s v="Agree"/>
    <x v="3"/>
  </r>
  <r>
    <s v="Strongly agree"/>
    <s v="No answer"/>
    <s v="No answer"/>
    <x v="6"/>
  </r>
  <r>
    <s v="Agree"/>
    <s v="Agree"/>
    <s v="Agree"/>
    <x v="0"/>
  </r>
  <r>
    <s v="Agree"/>
    <s v="Agree"/>
    <s v="Strongly agree"/>
    <x v="1"/>
  </r>
  <r>
    <s v="Agree"/>
    <s v="Agree"/>
    <s v="Agree"/>
    <x v="0"/>
  </r>
  <r>
    <s v="Agree"/>
    <s v="Agree"/>
    <s v="Agree"/>
    <x v="1"/>
  </r>
  <r>
    <s v="Strongly agree"/>
    <s v="Neutral"/>
    <s v="Neutral"/>
    <x v="0"/>
  </r>
  <r>
    <s v="Agree"/>
    <s v="Agree"/>
    <s v="Neutral"/>
    <x v="1"/>
  </r>
  <r>
    <s v="Agree"/>
    <s v="Agree"/>
    <s v="Neutral"/>
    <x v="0"/>
  </r>
  <r>
    <s v="Strongly agree"/>
    <s v="Agree"/>
    <s v="Disagree"/>
    <x v="0"/>
  </r>
  <r>
    <s v="Strongly agree"/>
    <s v="Strongly agree"/>
    <s v="Agree"/>
    <x v="0"/>
  </r>
  <r>
    <s v="Neutral"/>
    <s v="Agree"/>
    <s v="Agree"/>
    <x v="0"/>
  </r>
  <r>
    <s v="Agree"/>
    <s v="Agree"/>
    <s v="Agree"/>
    <x v="3"/>
  </r>
  <r>
    <s v="Disagree"/>
    <s v="Strongly agree"/>
    <s v="Disagree"/>
    <x v="1"/>
  </r>
  <r>
    <s v="Strongly agree"/>
    <s v="Agree"/>
    <s v="Agree"/>
    <x v="1"/>
  </r>
  <r>
    <s v="Neutral"/>
    <s v="Agree"/>
    <s v="Agree"/>
    <x v="1"/>
  </r>
  <r>
    <s v="Agree"/>
    <s v="Strongly agree"/>
    <s v="Strongly agree"/>
    <x v="1"/>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3.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4.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A00-000000000000}" name="PivotTable18" cacheId="2"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B11" firstHeaderRow="1" firstDataRow="1" firstDataCol="1"/>
  <pivotFields count="4">
    <pivotField showAll="0"/>
    <pivotField showAll="0"/>
    <pivotField showAll="0"/>
    <pivotField axis="axisRow" dataField="1" showAll="0">
      <items count="8">
        <item x="5"/>
        <item x="3"/>
        <item x="1"/>
        <item x="0"/>
        <item x="6"/>
        <item x="2"/>
        <item x="4"/>
        <item t="default"/>
      </items>
    </pivotField>
  </pivotFields>
  <rowFields count="1">
    <field x="3"/>
  </rowFields>
  <rowItems count="8">
    <i>
      <x/>
    </i>
    <i>
      <x v="1"/>
    </i>
    <i>
      <x v="2"/>
    </i>
    <i>
      <x v="3"/>
    </i>
    <i>
      <x v="4"/>
    </i>
    <i>
      <x v="5"/>
    </i>
    <i>
      <x v="6"/>
    </i>
    <i t="grand">
      <x/>
    </i>
  </rowItems>
  <colItems count="1">
    <i/>
  </colItems>
  <dataFields count="1">
    <dataField name="Count of Experience only" fld="3"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B00-000000000000}" name="PivotTable20" cacheId="3"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B11" firstHeaderRow="1" firstDataRow="1" firstDataCol="1"/>
  <pivotFields count="4">
    <pivotField showAll="0"/>
    <pivotField showAll="0"/>
    <pivotField showAll="0"/>
    <pivotField axis="axisRow" dataField="1" showAll="0">
      <items count="8">
        <item x="5"/>
        <item x="3"/>
        <item x="1"/>
        <item x="0"/>
        <item x="6"/>
        <item x="2"/>
        <item x="4"/>
        <item t="default"/>
      </items>
    </pivotField>
  </pivotFields>
  <rowFields count="1">
    <field x="3"/>
  </rowFields>
  <rowItems count="8">
    <i>
      <x/>
    </i>
    <i>
      <x v="1"/>
    </i>
    <i>
      <x v="2"/>
    </i>
    <i>
      <x v="3"/>
    </i>
    <i>
      <x v="4"/>
    </i>
    <i>
      <x v="5"/>
    </i>
    <i>
      <x v="6"/>
    </i>
    <i t="grand">
      <x/>
    </i>
  </rowItems>
  <colItems count="1">
    <i/>
  </colItems>
  <dataFields count="1">
    <dataField name="Count of Experience only" fld="3"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00000000-0007-0000-1500-000000000000}" name="PivotTable13" cacheId="1"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B22" firstHeaderRow="1" firstDataRow="1" firstDataCol="1"/>
  <pivotFields count="1">
    <pivotField axis="axisRow" dataField="1" showAll="0">
      <items count="19">
        <item x="7"/>
        <item x="13"/>
        <item x="2"/>
        <item x="5"/>
        <item x="17"/>
        <item x="9"/>
        <item x="8"/>
        <item x="12"/>
        <item x="14"/>
        <item x="0"/>
        <item x="3"/>
        <item x="6"/>
        <item x="16"/>
        <item x="11"/>
        <item x="15"/>
        <item x="1"/>
        <item x="4"/>
        <item x="10"/>
        <item t="default"/>
      </items>
    </pivotField>
  </pivotFields>
  <rowFields count="1">
    <field x="0"/>
  </rowFields>
  <rowItems count="19">
    <i>
      <x/>
    </i>
    <i>
      <x v="1"/>
    </i>
    <i>
      <x v="2"/>
    </i>
    <i>
      <x v="3"/>
    </i>
    <i>
      <x v="4"/>
    </i>
    <i>
      <x v="5"/>
    </i>
    <i>
      <x v="6"/>
    </i>
    <i>
      <x v="7"/>
    </i>
    <i>
      <x v="8"/>
    </i>
    <i>
      <x v="9"/>
    </i>
    <i>
      <x v="10"/>
    </i>
    <i>
      <x v="11"/>
    </i>
    <i>
      <x v="12"/>
    </i>
    <i>
      <x v="13"/>
    </i>
    <i>
      <x v="14"/>
    </i>
    <i>
      <x v="15"/>
    </i>
    <i>
      <x v="16"/>
    </i>
    <i>
      <x v="17"/>
    </i>
    <i t="grand">
      <x/>
    </i>
  </rowItems>
  <colItems count="1">
    <i/>
  </colItems>
  <dataFields count="1">
    <dataField name="Count of To ascertain how much education and training you have in remote sensing, please select all  the appropriate boxes below"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00000000-0007-0000-1700-000000000000}" name="PivotTable9"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chartFormat="1">
  <location ref="A3:B24" firstHeaderRow="1" firstDataRow="1" firstDataCol="1"/>
  <pivotFields count="1">
    <pivotField axis="axisRow" dataField="1" showAll="0">
      <items count="21">
        <item x="3"/>
        <item x="18"/>
        <item x="2"/>
        <item x="13"/>
        <item x="10"/>
        <item x="0"/>
        <item x="12"/>
        <item x="5"/>
        <item x="8"/>
        <item x="9"/>
        <item x="19"/>
        <item x="14"/>
        <item x="15"/>
        <item x="17"/>
        <item x="16"/>
        <item x="1"/>
        <item x="11"/>
        <item x="4"/>
        <item x="7"/>
        <item x="6"/>
        <item t="default"/>
      </items>
    </pivotField>
  </pivotFields>
  <rowFields count="1">
    <field x="0"/>
  </rowFields>
  <rowItems count="21">
    <i>
      <x/>
    </i>
    <i>
      <x v="1"/>
    </i>
    <i>
      <x v="2"/>
    </i>
    <i>
      <x v="3"/>
    </i>
    <i>
      <x v="4"/>
    </i>
    <i>
      <x v="5"/>
    </i>
    <i>
      <x v="6"/>
    </i>
    <i>
      <x v="7"/>
    </i>
    <i>
      <x v="8"/>
    </i>
    <i>
      <x v="9"/>
    </i>
    <i>
      <x v="10"/>
    </i>
    <i>
      <x v="11"/>
    </i>
    <i>
      <x v="12"/>
    </i>
    <i>
      <x v="13"/>
    </i>
    <i>
      <x v="14"/>
    </i>
    <i>
      <x v="15"/>
    </i>
    <i>
      <x v="16"/>
    </i>
    <i>
      <x v="17"/>
    </i>
    <i>
      <x v="18"/>
    </i>
    <i>
      <x v="19"/>
    </i>
    <i t="grand">
      <x/>
    </i>
  </rowItems>
  <colItems count="1">
    <i/>
  </colItems>
  <dataFields count="1">
    <dataField name="Count of To ascertain how much education and training you have in GIS, please select all of the boxes below that apply to you"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mailto:Tumelolekone4@gmail.com" TargetMode="External"/><Relationship Id="rId18" Type="http://schemas.openxmlformats.org/officeDocument/2006/relationships/hyperlink" Target="mailto:Mapule.Mdletshe@kznedtea.gov.za" TargetMode="External"/><Relationship Id="rId26" Type="http://schemas.openxmlformats.org/officeDocument/2006/relationships/hyperlink" Target="mailto:Siza.Zungu@kznedtea.gov.za" TargetMode="External"/><Relationship Id="rId39" Type="http://schemas.openxmlformats.org/officeDocument/2006/relationships/hyperlink" Target="mailto:oletlalo@environment.gov.za" TargetMode="External"/><Relationship Id="rId21" Type="http://schemas.openxmlformats.org/officeDocument/2006/relationships/hyperlink" Target="mailto:Mbokazimelusi@gmail.com" TargetMode="External"/><Relationship Id="rId34" Type="http://schemas.openxmlformats.org/officeDocument/2006/relationships/hyperlink" Target="mailto:Shireen.pullen@westerncape.gov.za" TargetMode="External"/><Relationship Id="rId7" Type="http://schemas.openxmlformats.org/officeDocument/2006/relationships/hyperlink" Target="mailto:Erick.Moletsane@gauteng.gov.za" TargetMode="External"/><Relationship Id="rId12" Type="http://schemas.openxmlformats.org/officeDocument/2006/relationships/hyperlink" Target="mailto:Thabisile.nkosi1@gmail.com" TargetMode="External"/><Relationship Id="rId17" Type="http://schemas.openxmlformats.org/officeDocument/2006/relationships/hyperlink" Target="mailto:Lungile.Langa@kznedtea.gov.za" TargetMode="External"/><Relationship Id="rId25" Type="http://schemas.openxmlformats.org/officeDocument/2006/relationships/hyperlink" Target="mailto:Simphiwe.Mbiko@kznedtea.gov.za" TargetMode="External"/><Relationship Id="rId33" Type="http://schemas.openxmlformats.org/officeDocument/2006/relationships/hyperlink" Target="mailto:Natasha.Bieding@westerncape.gov.za" TargetMode="External"/><Relationship Id="rId38" Type="http://schemas.openxmlformats.org/officeDocument/2006/relationships/hyperlink" Target="mailto:mkabasa@environment.gov.za" TargetMode="External"/><Relationship Id="rId2" Type="http://schemas.openxmlformats.org/officeDocument/2006/relationships/hyperlink" Target="mailto:cagenbach@environment.gov.za" TargetMode="External"/><Relationship Id="rId16" Type="http://schemas.openxmlformats.org/officeDocument/2006/relationships/hyperlink" Target="mailto:Bongiwe.Msomi@kznedtea.gov.za" TargetMode="External"/><Relationship Id="rId20" Type="http://schemas.openxmlformats.org/officeDocument/2006/relationships/hyperlink" Target="mailto:Mbalizethu75@gmail.com" TargetMode="External"/><Relationship Id="rId29" Type="http://schemas.openxmlformats.org/officeDocument/2006/relationships/hyperlink" Target="mailto:Nmokotedi@nwpg.gov.za" TargetMode="External"/><Relationship Id="rId1" Type="http://schemas.openxmlformats.org/officeDocument/2006/relationships/hyperlink" Target="mailto:Sdlomo@environment.gov.za" TargetMode="External"/><Relationship Id="rId6" Type="http://schemas.openxmlformats.org/officeDocument/2006/relationships/hyperlink" Target="mailto:Mokutu.Ngetu2@gauteng.gov.za" TargetMode="External"/><Relationship Id="rId11" Type="http://schemas.openxmlformats.org/officeDocument/2006/relationships/hyperlink" Target="mailto:Thabane.sibeko@gauteng.gov.za" TargetMode="External"/><Relationship Id="rId24" Type="http://schemas.openxmlformats.org/officeDocument/2006/relationships/hyperlink" Target="mailto:Nqoh13@gmail.com" TargetMode="External"/><Relationship Id="rId32" Type="http://schemas.openxmlformats.org/officeDocument/2006/relationships/hyperlink" Target="mailto:thenthetsa@yahoo.com" TargetMode="External"/><Relationship Id="rId37" Type="http://schemas.openxmlformats.org/officeDocument/2006/relationships/hyperlink" Target="mailto:vchauke@environment.gov.za" TargetMode="External"/><Relationship Id="rId40" Type="http://schemas.openxmlformats.org/officeDocument/2006/relationships/printerSettings" Target="../printerSettings/printerSettings1.bin"/><Relationship Id="rId5" Type="http://schemas.openxmlformats.org/officeDocument/2006/relationships/hyperlink" Target="mailto:Aristotelis.Kapsosideris@gauteng.gov.za" TargetMode="External"/><Relationship Id="rId15" Type="http://schemas.openxmlformats.org/officeDocument/2006/relationships/hyperlink" Target="mailto:Ayanda.Nxele@kznedtea.gov.za" TargetMode="External"/><Relationship Id="rId23" Type="http://schemas.openxmlformats.org/officeDocument/2006/relationships/hyperlink" Target="mailto:Nonto.mvelase@kznedtea.gov.za" TargetMode="External"/><Relationship Id="rId28" Type="http://schemas.openxmlformats.org/officeDocument/2006/relationships/hyperlink" Target="mailto:gthebe@nwpg.gov.za" TargetMode="External"/><Relationship Id="rId36" Type="http://schemas.openxmlformats.org/officeDocument/2006/relationships/hyperlink" Target="mailto:mpho.rab@gmail.com" TargetMode="External"/><Relationship Id="rId10" Type="http://schemas.openxmlformats.org/officeDocument/2006/relationships/hyperlink" Target="mailto:Kwanele.Mdletshe@gauteng.gov.za" TargetMode="External"/><Relationship Id="rId19" Type="http://schemas.openxmlformats.org/officeDocument/2006/relationships/hyperlink" Target="mailto:Mavis.Padayachee@kznedtea.gov.za" TargetMode="External"/><Relationship Id="rId31" Type="http://schemas.openxmlformats.org/officeDocument/2006/relationships/hyperlink" Target="mailto:Luxolo.Kula@westerncape.gov.za" TargetMode="External"/><Relationship Id="rId4" Type="http://schemas.openxmlformats.org/officeDocument/2006/relationships/hyperlink" Target="mailto:vakaliswa.Nyawira@gmail.com" TargetMode="External"/><Relationship Id="rId9" Type="http://schemas.openxmlformats.org/officeDocument/2006/relationships/hyperlink" Target="mailto:Tjatja.Mosia@gauteng.gov.za" TargetMode="External"/><Relationship Id="rId14" Type="http://schemas.openxmlformats.org/officeDocument/2006/relationships/hyperlink" Target="mailto:Ayanda.mnguni@kznedtea.gov.za" TargetMode="External"/><Relationship Id="rId22" Type="http://schemas.openxmlformats.org/officeDocument/2006/relationships/hyperlink" Target="mailto:Natasha.Brijlal@kznedtea.gov.za" TargetMode="External"/><Relationship Id="rId27" Type="http://schemas.openxmlformats.org/officeDocument/2006/relationships/hyperlink" Target="mailto:Sphelele.Makhwasa@kznedtea.gov.za" TargetMode="External"/><Relationship Id="rId30" Type="http://schemas.openxmlformats.org/officeDocument/2006/relationships/hyperlink" Target="mailto:Asisipho.Tsako@westerncape.gov.za" TargetMode="External"/><Relationship Id="rId35" Type="http://schemas.openxmlformats.org/officeDocument/2006/relationships/hyperlink" Target="mailto:bongani.mabunda@yahoo.com" TargetMode="External"/><Relationship Id="rId8" Type="http://schemas.openxmlformats.org/officeDocument/2006/relationships/hyperlink" Target="mailto:Thivhadini.Netshiozwi@gauteng.gov.za" TargetMode="External"/><Relationship Id="rId3" Type="http://schemas.openxmlformats.org/officeDocument/2006/relationships/hyperlink" Target="mailto:cecilia.gyan@dedea.gov.za" TargetMode="Externa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1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5.bin"/></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2.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5.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7.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S97"/>
  <sheetViews>
    <sheetView workbookViewId="0">
      <pane ySplit="2" topLeftCell="A3" activePane="bottomLeft" state="frozen"/>
      <selection pane="bottomLeft" activeCell="J3" sqref="J3"/>
    </sheetView>
  </sheetViews>
  <sheetFormatPr defaultRowHeight="14.5" x14ac:dyDescent="0.35"/>
  <cols>
    <col min="1" max="3" width="15.1796875" customWidth="1"/>
    <col min="4" max="4" width="16.81640625" customWidth="1"/>
    <col min="5" max="5" width="9" customWidth="1"/>
    <col min="6" max="6" width="20.7265625" customWidth="1"/>
    <col min="7" max="7" width="8.7265625" customWidth="1"/>
    <col min="8" max="8" width="15.1796875" customWidth="1"/>
    <col min="9" max="9" width="22.1796875" customWidth="1"/>
    <col min="10" max="10" width="23.54296875" customWidth="1"/>
    <col min="11" max="11" width="17" customWidth="1"/>
    <col min="12" max="12" width="18.54296875" customWidth="1"/>
    <col min="13" max="13" width="19.81640625" customWidth="1"/>
    <col min="14" max="14" width="14.81640625" customWidth="1"/>
    <col min="15" max="15" width="255" customWidth="1"/>
    <col min="16" max="16" width="47.81640625" customWidth="1"/>
    <col min="17" max="17" width="255" customWidth="1"/>
    <col min="18" max="18" width="41" customWidth="1"/>
    <col min="19" max="19" width="45.1796875" style="16" customWidth="1"/>
    <col min="20" max="20" width="31.81640625" customWidth="1"/>
    <col min="21" max="21" width="76.26953125" customWidth="1"/>
    <col min="22" max="22" width="133.26953125" customWidth="1"/>
    <col min="23" max="23" width="177.81640625" customWidth="1"/>
    <col min="24" max="24" width="97.54296875" customWidth="1"/>
    <col min="25" max="25" width="54.26953125" customWidth="1"/>
    <col min="26" max="27" width="255" customWidth="1"/>
    <col min="28" max="28" width="160.453125" customWidth="1"/>
    <col min="29" max="29" width="161.26953125" customWidth="1"/>
    <col min="30" max="30" width="173.54296875" customWidth="1"/>
    <col min="31" max="31" width="172" customWidth="1"/>
    <col min="32" max="32" width="207.54296875" customWidth="1"/>
    <col min="33" max="33" width="212.81640625" customWidth="1"/>
    <col min="34" max="34" width="209.81640625" customWidth="1"/>
    <col min="35" max="35" width="252.7265625" customWidth="1"/>
    <col min="36" max="36" width="233" customWidth="1"/>
    <col min="37" max="37" width="211.26953125" customWidth="1"/>
    <col min="38" max="38" width="105.7265625" customWidth="1"/>
    <col min="39" max="39" width="111" customWidth="1"/>
    <col min="40" max="40" width="109.7265625" customWidth="1"/>
    <col min="41" max="41" width="132.1796875" customWidth="1"/>
    <col min="42" max="42" width="102.54296875" customWidth="1"/>
    <col min="43" max="43" width="87.1796875" customWidth="1"/>
    <col min="44" max="44" width="104.81640625" customWidth="1"/>
    <col min="45" max="45" width="132.453125" customWidth="1"/>
    <col min="46" max="46" width="123.7265625" customWidth="1"/>
    <col min="47" max="47" width="138.54296875" customWidth="1"/>
    <col min="48" max="48" width="118.26953125" customWidth="1"/>
    <col min="49" max="49" width="203" customWidth="1"/>
    <col min="50" max="50" width="179.7265625" customWidth="1"/>
    <col min="51" max="51" width="249.7265625" customWidth="1"/>
    <col min="52" max="52" width="159.26953125" customWidth="1"/>
    <col min="53" max="53" width="162.26953125" customWidth="1"/>
    <col min="54" max="54" width="164.81640625" customWidth="1"/>
    <col min="55" max="55" width="185" customWidth="1"/>
    <col min="56" max="56" width="100.26953125" customWidth="1"/>
    <col min="57" max="57" width="86.81640625" customWidth="1"/>
    <col min="58" max="58" width="75.7265625" customWidth="1"/>
    <col min="59" max="59" width="106.1796875" customWidth="1"/>
    <col min="60" max="60" width="64.453125" customWidth="1"/>
    <col min="61" max="61" width="68.7265625" customWidth="1"/>
    <col min="62" max="62" width="68.54296875" customWidth="1"/>
    <col min="63" max="63" width="62" customWidth="1"/>
    <col min="64" max="64" width="60.1796875" customWidth="1"/>
    <col min="65" max="65" width="75" customWidth="1"/>
    <col min="66" max="66" width="181.81640625" customWidth="1"/>
    <col min="67" max="67" width="167.54296875" customWidth="1"/>
    <col min="68" max="68" width="228.54296875" customWidth="1"/>
    <col min="69" max="69" width="222.81640625" customWidth="1"/>
    <col min="70" max="70" width="255" customWidth="1"/>
    <col min="71" max="71" width="138" customWidth="1"/>
  </cols>
  <sheetData>
    <row r="1" spans="1:71" x14ac:dyDescent="0.35">
      <c r="A1" s="3" t="s">
        <v>0</v>
      </c>
      <c r="B1" s="3" t="s">
        <v>1</v>
      </c>
      <c r="C1" s="3" t="s">
        <v>2</v>
      </c>
      <c r="D1" s="3" t="s">
        <v>3</v>
      </c>
      <c r="E1" s="3" t="s">
        <v>4</v>
      </c>
      <c r="F1" s="3" t="s">
        <v>5</v>
      </c>
      <c r="G1" s="3" t="s">
        <v>6</v>
      </c>
      <c r="H1" s="3" t="s">
        <v>7</v>
      </c>
      <c r="I1" s="3" t="s">
        <v>8</v>
      </c>
      <c r="J1" s="3" t="s">
        <v>9</v>
      </c>
      <c r="K1" s="3" t="s">
        <v>10</v>
      </c>
      <c r="L1" s="3" t="s">
        <v>11</v>
      </c>
      <c r="M1" s="3" t="s">
        <v>12</v>
      </c>
      <c r="N1" s="3" t="s">
        <v>13</v>
      </c>
      <c r="O1" s="3" t="s">
        <v>14</v>
      </c>
      <c r="P1" s="3" t="s">
        <v>15</v>
      </c>
      <c r="Q1" s="3" t="s">
        <v>16</v>
      </c>
      <c r="R1" s="3" t="s">
        <v>17</v>
      </c>
      <c r="S1" s="13" t="s">
        <v>18</v>
      </c>
      <c r="T1" s="3" t="s">
        <v>19</v>
      </c>
      <c r="U1" s="3" t="s">
        <v>20</v>
      </c>
      <c r="V1" s="3" t="s">
        <v>21</v>
      </c>
      <c r="W1" s="3" t="s">
        <v>22</v>
      </c>
      <c r="X1" s="3" t="s">
        <v>23</v>
      </c>
      <c r="Y1" s="3" t="s">
        <v>24</v>
      </c>
      <c r="Z1" s="3" t="s">
        <v>25</v>
      </c>
      <c r="AA1" s="3" t="s">
        <v>26</v>
      </c>
      <c r="AB1" s="3" t="s">
        <v>27</v>
      </c>
      <c r="AC1" s="3" t="s">
        <v>28</v>
      </c>
      <c r="AD1" s="3" t="s">
        <v>29</v>
      </c>
      <c r="AE1" s="3" t="s">
        <v>30</v>
      </c>
      <c r="AF1" s="3" t="s">
        <v>31</v>
      </c>
      <c r="AG1" s="3" t="s">
        <v>32</v>
      </c>
      <c r="AH1" s="3" t="s">
        <v>33</v>
      </c>
      <c r="AI1" s="3" t="s">
        <v>34</v>
      </c>
      <c r="AJ1" s="3" t="s">
        <v>35</v>
      </c>
      <c r="AK1" s="3" t="s">
        <v>36</v>
      </c>
      <c r="AL1" s="3" t="s">
        <v>37</v>
      </c>
      <c r="AM1" s="3" t="s">
        <v>38</v>
      </c>
      <c r="AN1" s="3" t="s">
        <v>39</v>
      </c>
      <c r="AO1" s="3" t="s">
        <v>40</v>
      </c>
      <c r="AP1" s="3" t="s">
        <v>41</v>
      </c>
      <c r="AQ1" s="3" t="s">
        <v>42</v>
      </c>
      <c r="AR1" s="3" t="s">
        <v>43</v>
      </c>
      <c r="AS1" s="3" t="s">
        <v>44</v>
      </c>
      <c r="AT1" s="3" t="s">
        <v>45</v>
      </c>
      <c r="AU1" s="3" t="s">
        <v>46</v>
      </c>
      <c r="AV1" s="3" t="s">
        <v>47</v>
      </c>
      <c r="AW1" s="3" t="s">
        <v>48</v>
      </c>
      <c r="AX1" s="3" t="s">
        <v>49</v>
      </c>
      <c r="AY1" s="3" t="s">
        <v>50</v>
      </c>
      <c r="AZ1" s="3" t="s">
        <v>51</v>
      </c>
      <c r="BA1" s="3" t="s">
        <v>52</v>
      </c>
      <c r="BB1" s="3" t="s">
        <v>53</v>
      </c>
      <c r="BC1" s="3" t="s">
        <v>54</v>
      </c>
      <c r="BD1" s="3" t="s">
        <v>55</v>
      </c>
      <c r="BE1" s="3" t="s">
        <v>56</v>
      </c>
      <c r="BF1" s="3" t="s">
        <v>57</v>
      </c>
      <c r="BG1" s="3" t="s">
        <v>58</v>
      </c>
      <c r="BH1" s="3" t="s">
        <v>59</v>
      </c>
      <c r="BI1" s="3" t="s">
        <v>60</v>
      </c>
      <c r="BJ1" s="3" t="s">
        <v>61</v>
      </c>
      <c r="BK1" s="3" t="s">
        <v>62</v>
      </c>
      <c r="BL1" s="3" t="s">
        <v>63</v>
      </c>
      <c r="BM1" s="3" t="s">
        <v>64</v>
      </c>
      <c r="BN1" s="3" t="s">
        <v>65</v>
      </c>
      <c r="BO1" s="3" t="s">
        <v>66</v>
      </c>
      <c r="BP1" s="3" t="s">
        <v>67</v>
      </c>
      <c r="BQ1" s="3" t="s">
        <v>68</v>
      </c>
      <c r="BR1" s="3" t="s">
        <v>69</v>
      </c>
      <c r="BS1" s="3" t="s">
        <v>70</v>
      </c>
    </row>
    <row r="2" spans="1:71" ht="43.5" x14ac:dyDescent="0.35">
      <c r="A2" s="3" t="s">
        <v>71</v>
      </c>
      <c r="B2" s="3" t="s">
        <v>72</v>
      </c>
      <c r="C2" s="3" t="s">
        <v>73</v>
      </c>
      <c r="D2" s="3" t="s">
        <v>74</v>
      </c>
      <c r="E2" s="3" t="s">
        <v>4</v>
      </c>
      <c r="F2" s="3" t="s">
        <v>5</v>
      </c>
      <c r="G2" s="3" t="s">
        <v>6</v>
      </c>
      <c r="H2" s="3" t="s">
        <v>75</v>
      </c>
      <c r="I2" s="3" t="s">
        <v>76</v>
      </c>
      <c r="J2" s="3" t="s">
        <v>77</v>
      </c>
      <c r="K2" s="3" t="s">
        <v>78</v>
      </c>
      <c r="L2" s="3" t="s">
        <v>79</v>
      </c>
      <c r="M2" s="3" t="s">
        <v>80</v>
      </c>
      <c r="N2" s="3" t="s">
        <v>81</v>
      </c>
      <c r="O2" s="3" t="s">
        <v>82</v>
      </c>
      <c r="P2" s="3" t="s">
        <v>83</v>
      </c>
      <c r="Q2" s="3" t="s">
        <v>84</v>
      </c>
      <c r="R2" s="3" t="s">
        <v>85</v>
      </c>
      <c r="S2" s="13" t="s">
        <v>86</v>
      </c>
      <c r="T2" s="3" t="s">
        <v>87</v>
      </c>
      <c r="U2" s="3" t="s">
        <v>88</v>
      </c>
      <c r="V2" s="5" t="s">
        <v>504</v>
      </c>
      <c r="W2" s="3" t="s">
        <v>89</v>
      </c>
      <c r="X2" s="3" t="s">
        <v>90</v>
      </c>
      <c r="Y2" s="3" t="s">
        <v>91</v>
      </c>
      <c r="Z2" s="3" t="s">
        <v>92</v>
      </c>
      <c r="AA2" s="3" t="s">
        <v>93</v>
      </c>
      <c r="AB2" s="3" t="s">
        <v>143</v>
      </c>
      <c r="AC2" s="3" t="s">
        <v>94</v>
      </c>
      <c r="AD2" s="3" t="s">
        <v>95</v>
      </c>
      <c r="AE2" s="3" t="s">
        <v>96</v>
      </c>
      <c r="AF2" s="3" t="s">
        <v>97</v>
      </c>
      <c r="AG2" s="3" t="s">
        <v>98</v>
      </c>
      <c r="AH2" s="3" t="s">
        <v>99</v>
      </c>
      <c r="AI2" s="3" t="s">
        <v>100</v>
      </c>
      <c r="AJ2" s="3" t="s">
        <v>101</v>
      </c>
      <c r="AK2" s="3" t="s">
        <v>102</v>
      </c>
      <c r="AL2" s="3" t="s">
        <v>103</v>
      </c>
      <c r="AM2" s="3" t="s">
        <v>104</v>
      </c>
      <c r="AN2" s="3" t="s">
        <v>105</v>
      </c>
      <c r="AO2" s="3" t="s">
        <v>106</v>
      </c>
      <c r="AP2" s="3" t="s">
        <v>107</v>
      </c>
      <c r="AQ2" s="3" t="s">
        <v>108</v>
      </c>
      <c r="AR2" s="3" t="s">
        <v>109</v>
      </c>
      <c r="AS2" s="3" t="s">
        <v>110</v>
      </c>
      <c r="AT2" s="3" t="s">
        <v>111</v>
      </c>
      <c r="AU2" s="3" t="s">
        <v>112</v>
      </c>
      <c r="AV2" s="3" t="s">
        <v>113</v>
      </c>
      <c r="AW2" s="5" t="s">
        <v>480</v>
      </c>
      <c r="AX2" s="3" t="s">
        <v>114</v>
      </c>
      <c r="AY2" s="3" t="s">
        <v>115</v>
      </c>
      <c r="AZ2" s="3" t="s">
        <v>116</v>
      </c>
      <c r="BA2" s="3" t="s">
        <v>117</v>
      </c>
      <c r="BB2" s="5" t="s">
        <v>671</v>
      </c>
      <c r="BC2" s="5" t="s">
        <v>118</v>
      </c>
      <c r="BD2" s="3" t="s">
        <v>119</v>
      </c>
      <c r="BE2" s="3" t="s">
        <v>120</v>
      </c>
      <c r="BF2" s="3" t="s">
        <v>121</v>
      </c>
      <c r="BG2" s="3" t="s">
        <v>122</v>
      </c>
      <c r="BH2" s="3" t="s">
        <v>123</v>
      </c>
      <c r="BI2" s="3" t="s">
        <v>124</v>
      </c>
      <c r="BJ2" s="5" t="s">
        <v>125</v>
      </c>
      <c r="BK2" s="5" t="s">
        <v>670</v>
      </c>
      <c r="BL2" s="3" t="s">
        <v>126</v>
      </c>
      <c r="BM2" s="3" t="s">
        <v>127</v>
      </c>
      <c r="BN2" s="5" t="s">
        <v>669</v>
      </c>
      <c r="BO2" s="3" t="s">
        <v>128</v>
      </c>
      <c r="BP2" s="3" t="s">
        <v>129</v>
      </c>
      <c r="BQ2" s="3" t="s">
        <v>130</v>
      </c>
      <c r="BR2" s="3" t="s">
        <v>131</v>
      </c>
      <c r="BS2" s="3" t="s">
        <v>70</v>
      </c>
    </row>
    <row r="3" spans="1:71" ht="43.5" x14ac:dyDescent="0.35">
      <c r="A3" s="1">
        <v>43788.86141203704</v>
      </c>
      <c r="B3" s="1">
        <v>43788.879386574074</v>
      </c>
      <c r="C3" s="2" t="s">
        <v>74</v>
      </c>
      <c r="D3" s="2" t="s">
        <v>167</v>
      </c>
      <c r="E3">
        <v>100</v>
      </c>
      <c r="F3">
        <v>1552</v>
      </c>
      <c r="G3" s="2" t="s">
        <v>132</v>
      </c>
      <c r="H3" s="1">
        <v>43788.879426331019</v>
      </c>
      <c r="I3" s="2" t="s">
        <v>168</v>
      </c>
      <c r="J3" s="2" t="s">
        <v>133</v>
      </c>
      <c r="K3">
        <v>-33.91650390625</v>
      </c>
      <c r="L3">
        <v>18.415496826171875</v>
      </c>
      <c r="M3" s="2" t="s">
        <v>134</v>
      </c>
      <c r="N3" s="2" t="s">
        <v>135</v>
      </c>
      <c r="O3" s="2" t="s">
        <v>139</v>
      </c>
      <c r="P3" s="2" t="s">
        <v>133</v>
      </c>
      <c r="Q3" s="2" t="s">
        <v>133</v>
      </c>
      <c r="R3" s="2" t="s">
        <v>596</v>
      </c>
      <c r="S3" s="14" t="s">
        <v>171</v>
      </c>
      <c r="T3" s="2" t="s">
        <v>172</v>
      </c>
      <c r="U3" s="2" t="s">
        <v>133</v>
      </c>
      <c r="V3" s="2" t="s">
        <v>173</v>
      </c>
      <c r="W3" s="2" t="s">
        <v>174</v>
      </c>
      <c r="X3" s="2" t="s">
        <v>175</v>
      </c>
      <c r="Y3" s="2" t="s">
        <v>139</v>
      </c>
      <c r="Z3" s="2" t="s">
        <v>133</v>
      </c>
      <c r="AA3" s="2" t="s">
        <v>176</v>
      </c>
      <c r="AB3" s="2" t="s">
        <v>143</v>
      </c>
      <c r="AC3" s="2" t="s">
        <v>177</v>
      </c>
      <c r="AD3" s="2" t="s">
        <v>151</v>
      </c>
      <c r="AE3" s="2" t="s">
        <v>177</v>
      </c>
      <c r="AF3" s="2" t="s">
        <v>146</v>
      </c>
      <c r="AG3" s="2" t="s">
        <v>146</v>
      </c>
      <c r="AH3" s="2" t="s">
        <v>146</v>
      </c>
      <c r="AI3" s="2" t="s">
        <v>146</v>
      </c>
      <c r="AJ3" s="2" t="s">
        <v>146</v>
      </c>
      <c r="AK3" s="2" t="s">
        <v>146</v>
      </c>
      <c r="AL3" s="2" t="s">
        <v>139</v>
      </c>
      <c r="AM3" s="2" t="s">
        <v>139</v>
      </c>
      <c r="AN3" s="2" t="s">
        <v>139</v>
      </c>
      <c r="AO3" s="2" t="s">
        <v>139</v>
      </c>
      <c r="AP3" s="2" t="s">
        <v>149</v>
      </c>
      <c r="AQ3" s="2" t="s">
        <v>149</v>
      </c>
      <c r="AR3" s="2" t="s">
        <v>149</v>
      </c>
      <c r="AS3" s="2" t="s">
        <v>146</v>
      </c>
      <c r="AT3" s="2" t="s">
        <v>144</v>
      </c>
      <c r="AU3" s="2" t="s">
        <v>144</v>
      </c>
      <c r="AV3" s="2" t="s">
        <v>178</v>
      </c>
      <c r="AW3" s="2" t="s">
        <v>153</v>
      </c>
      <c r="AX3" s="2" t="s">
        <v>161</v>
      </c>
      <c r="AY3" s="2" t="s">
        <v>153</v>
      </c>
      <c r="AZ3" s="2" t="s">
        <v>153</v>
      </c>
      <c r="BA3" s="2" t="s">
        <v>160</v>
      </c>
      <c r="BB3" s="2" t="s">
        <v>160</v>
      </c>
      <c r="BC3" s="2" t="s">
        <v>161</v>
      </c>
      <c r="BD3" s="2" t="s">
        <v>161</v>
      </c>
      <c r="BE3" s="2" t="s">
        <v>160</v>
      </c>
      <c r="BF3" s="2" t="s">
        <v>153</v>
      </c>
      <c r="BG3" s="2" t="s">
        <v>153</v>
      </c>
      <c r="BH3" s="2" t="s">
        <v>153</v>
      </c>
      <c r="BI3" s="2" t="s">
        <v>153</v>
      </c>
      <c r="BJ3" s="2" t="s">
        <v>162</v>
      </c>
      <c r="BK3" s="2" t="s">
        <v>139</v>
      </c>
      <c r="BL3" s="2" t="s">
        <v>139</v>
      </c>
      <c r="BM3" s="2" t="s">
        <v>148</v>
      </c>
      <c r="BN3" s="2" t="s">
        <v>133</v>
      </c>
      <c r="BO3" s="2" t="s">
        <v>179</v>
      </c>
      <c r="BP3" s="2" t="s">
        <v>139</v>
      </c>
      <c r="BQ3" s="2" t="s">
        <v>169</v>
      </c>
      <c r="BR3" s="2" t="s">
        <v>133</v>
      </c>
      <c r="BS3" s="2" t="s">
        <v>180</v>
      </c>
    </row>
    <row r="4" spans="1:71" x14ac:dyDescent="0.35">
      <c r="A4" s="1">
        <v>43788.896180555559</v>
      </c>
      <c r="B4" s="1">
        <v>43788.902800925927</v>
      </c>
      <c r="C4" s="2" t="s">
        <v>74</v>
      </c>
      <c r="D4" s="2" t="s">
        <v>181</v>
      </c>
      <c r="E4">
        <v>100</v>
      </c>
      <c r="F4">
        <v>572</v>
      </c>
      <c r="G4" s="2" t="s">
        <v>132</v>
      </c>
      <c r="H4" s="1">
        <v>43788.902818969909</v>
      </c>
      <c r="I4" s="2" t="s">
        <v>182</v>
      </c>
      <c r="J4" s="2" t="s">
        <v>133</v>
      </c>
      <c r="K4">
        <v>-33.91650390625</v>
      </c>
      <c r="L4">
        <v>18.415496826171875</v>
      </c>
      <c r="M4" s="2" t="s">
        <v>134</v>
      </c>
      <c r="N4" s="2" t="s">
        <v>135</v>
      </c>
      <c r="O4" s="2" t="s">
        <v>139</v>
      </c>
      <c r="P4" s="2" t="s">
        <v>133</v>
      </c>
      <c r="Q4" s="2" t="s">
        <v>133</v>
      </c>
      <c r="R4" s="2" t="s">
        <v>596</v>
      </c>
      <c r="S4" s="14" t="s">
        <v>184</v>
      </c>
      <c r="T4" s="2" t="s">
        <v>159</v>
      </c>
      <c r="U4" s="2" t="s">
        <v>133</v>
      </c>
      <c r="V4" s="2" t="s">
        <v>173</v>
      </c>
      <c r="W4" s="2" t="s">
        <v>174</v>
      </c>
      <c r="X4" s="2" t="s">
        <v>148</v>
      </c>
      <c r="Y4" s="2" t="s">
        <v>148</v>
      </c>
      <c r="Z4" s="2" t="s">
        <v>133</v>
      </c>
      <c r="AA4" s="2" t="s">
        <v>185</v>
      </c>
      <c r="AB4" s="2" t="s">
        <v>177</v>
      </c>
      <c r="AC4" s="2" t="s">
        <v>142</v>
      </c>
      <c r="AD4" s="2" t="s">
        <v>177</v>
      </c>
      <c r="AE4" s="2" t="s">
        <v>177</v>
      </c>
      <c r="AF4" s="2" t="s">
        <v>146</v>
      </c>
      <c r="AG4" s="2" t="s">
        <v>146</v>
      </c>
      <c r="AH4" s="2" t="s">
        <v>146</v>
      </c>
      <c r="AI4" s="2" t="s">
        <v>146</v>
      </c>
      <c r="AJ4" s="2" t="s">
        <v>146</v>
      </c>
      <c r="AK4" s="2" t="s">
        <v>146</v>
      </c>
      <c r="AL4" s="2" t="s">
        <v>139</v>
      </c>
      <c r="AM4" s="2" t="s">
        <v>139</v>
      </c>
      <c r="AN4" s="2" t="s">
        <v>139</v>
      </c>
      <c r="AO4" s="2" t="s">
        <v>139</v>
      </c>
      <c r="AP4" s="2" t="s">
        <v>149</v>
      </c>
      <c r="AQ4" s="2" t="s">
        <v>149</v>
      </c>
      <c r="AR4" s="2" t="s">
        <v>149</v>
      </c>
      <c r="AS4" s="2" t="s">
        <v>146</v>
      </c>
      <c r="AT4" s="2" t="s">
        <v>144</v>
      </c>
      <c r="AU4" s="2" t="s">
        <v>144</v>
      </c>
      <c r="AV4" s="2" t="s">
        <v>178</v>
      </c>
      <c r="AW4" s="2" t="s">
        <v>153</v>
      </c>
      <c r="AX4" s="2" t="s">
        <v>153</v>
      </c>
      <c r="AY4" s="2" t="s">
        <v>153</v>
      </c>
      <c r="AZ4" s="2" t="s">
        <v>153</v>
      </c>
      <c r="BA4" s="2" t="s">
        <v>153</v>
      </c>
      <c r="BB4" s="2" t="s">
        <v>153</v>
      </c>
      <c r="BC4" s="2" t="s">
        <v>153</v>
      </c>
      <c r="BD4" s="2" t="s">
        <v>153</v>
      </c>
      <c r="BE4" s="2" t="s">
        <v>160</v>
      </c>
      <c r="BF4" s="2" t="s">
        <v>153</v>
      </c>
      <c r="BG4" s="2" t="s">
        <v>153</v>
      </c>
      <c r="BH4" s="2" t="s">
        <v>153</v>
      </c>
      <c r="BI4" s="2" t="s">
        <v>160</v>
      </c>
      <c r="BJ4" s="2" t="s">
        <v>186</v>
      </c>
      <c r="BK4" s="2" t="s">
        <v>148</v>
      </c>
      <c r="BL4" s="2" t="s">
        <v>139</v>
      </c>
      <c r="BM4" s="2" t="s">
        <v>148</v>
      </c>
      <c r="BN4" s="2" t="s">
        <v>133</v>
      </c>
      <c r="BO4" s="2" t="s">
        <v>183</v>
      </c>
      <c r="BP4" s="2" t="s">
        <v>139</v>
      </c>
      <c r="BQ4" s="2" t="s">
        <v>187</v>
      </c>
      <c r="BR4" s="2" t="s">
        <v>133</v>
      </c>
      <c r="BS4" s="2" t="s">
        <v>188</v>
      </c>
    </row>
    <row r="5" spans="1:71" ht="43.5" x14ac:dyDescent="0.35">
      <c r="A5" s="1">
        <v>43788.980567129627</v>
      </c>
      <c r="B5" s="1">
        <v>43788.990983796299</v>
      </c>
      <c r="C5" s="2" t="s">
        <v>74</v>
      </c>
      <c r="D5" s="2" t="s">
        <v>189</v>
      </c>
      <c r="E5">
        <v>100</v>
      </c>
      <c r="F5">
        <v>899</v>
      </c>
      <c r="G5" s="2" t="s">
        <v>132</v>
      </c>
      <c r="H5" s="1">
        <v>43788.991010162033</v>
      </c>
      <c r="I5" s="2" t="s">
        <v>190</v>
      </c>
      <c r="J5" s="2" t="s">
        <v>133</v>
      </c>
      <c r="K5">
        <v>-29.855606079101563</v>
      </c>
      <c r="L5">
        <v>31.044906616210938</v>
      </c>
      <c r="M5" s="2" t="s">
        <v>134</v>
      </c>
      <c r="N5" s="2" t="s">
        <v>135</v>
      </c>
      <c r="O5" s="2" t="s">
        <v>139</v>
      </c>
      <c r="P5" s="2" t="s">
        <v>133</v>
      </c>
      <c r="Q5" s="2" t="s">
        <v>133</v>
      </c>
      <c r="R5" s="2" t="s">
        <v>666</v>
      </c>
      <c r="S5" s="14" t="s">
        <v>192</v>
      </c>
      <c r="T5" s="2" t="s">
        <v>172</v>
      </c>
      <c r="U5" s="2" t="s">
        <v>133</v>
      </c>
      <c r="V5" s="2" t="s">
        <v>137</v>
      </c>
      <c r="W5" s="2" t="s">
        <v>164</v>
      </c>
      <c r="X5" s="2" t="s">
        <v>193</v>
      </c>
      <c r="Y5" s="2" t="s">
        <v>139</v>
      </c>
      <c r="Z5" s="2" t="s">
        <v>133</v>
      </c>
      <c r="AA5" s="2" t="s">
        <v>194</v>
      </c>
      <c r="AB5" s="2" t="s">
        <v>151</v>
      </c>
      <c r="AC5" s="2" t="s">
        <v>151</v>
      </c>
      <c r="AD5" s="2" t="s">
        <v>142</v>
      </c>
      <c r="AE5" s="2" t="s">
        <v>151</v>
      </c>
      <c r="AF5" s="2" t="s">
        <v>146</v>
      </c>
      <c r="AG5" s="2" t="s">
        <v>146</v>
      </c>
      <c r="AH5" s="2" t="s">
        <v>146</v>
      </c>
      <c r="AI5" s="2" t="s">
        <v>146</v>
      </c>
      <c r="AJ5" s="2" t="s">
        <v>146</v>
      </c>
      <c r="AK5" s="2" t="s">
        <v>146</v>
      </c>
      <c r="AL5" s="2" t="s">
        <v>139</v>
      </c>
      <c r="AM5" s="2" t="s">
        <v>139</v>
      </c>
      <c r="AN5" s="2" t="s">
        <v>139</v>
      </c>
      <c r="AO5" s="2" t="s">
        <v>139</v>
      </c>
      <c r="AP5" s="2" t="s">
        <v>150</v>
      </c>
      <c r="AQ5" s="2" t="s">
        <v>150</v>
      </c>
      <c r="AR5" s="2" t="s">
        <v>150</v>
      </c>
      <c r="AS5" s="2" t="s">
        <v>144</v>
      </c>
      <c r="AT5" s="2" t="s">
        <v>146</v>
      </c>
      <c r="AU5" s="2" t="s">
        <v>144</v>
      </c>
      <c r="AV5" s="2" t="s">
        <v>147</v>
      </c>
      <c r="AW5" s="2" t="s">
        <v>153</v>
      </c>
      <c r="AX5" s="2" t="s">
        <v>153</v>
      </c>
      <c r="AY5" s="2" t="s">
        <v>153</v>
      </c>
      <c r="AZ5" s="2" t="s">
        <v>153</v>
      </c>
      <c r="BA5" s="2" t="s">
        <v>153</v>
      </c>
      <c r="BB5" s="2" t="s">
        <v>153</v>
      </c>
      <c r="BC5" s="2" t="s">
        <v>153</v>
      </c>
      <c r="BD5" s="2" t="s">
        <v>160</v>
      </c>
      <c r="BE5" s="2" t="s">
        <v>153</v>
      </c>
      <c r="BF5" s="2" t="s">
        <v>153</v>
      </c>
      <c r="BG5" s="2" t="s">
        <v>153</v>
      </c>
      <c r="BH5" s="2" t="s">
        <v>153</v>
      </c>
      <c r="BI5" s="2" t="s">
        <v>153</v>
      </c>
      <c r="BJ5" s="2" t="s">
        <v>154</v>
      </c>
      <c r="BK5" s="2" t="s">
        <v>139</v>
      </c>
      <c r="BL5" s="2" t="s">
        <v>139</v>
      </c>
      <c r="BM5" s="2" t="s">
        <v>148</v>
      </c>
      <c r="BN5" s="2" t="s">
        <v>133</v>
      </c>
      <c r="BO5" s="2" t="s">
        <v>195</v>
      </c>
      <c r="BP5" s="2" t="s">
        <v>139</v>
      </c>
      <c r="BQ5" s="2" t="s">
        <v>191</v>
      </c>
      <c r="BR5" s="2" t="s">
        <v>133</v>
      </c>
      <c r="BS5" s="2" t="s">
        <v>196</v>
      </c>
    </row>
    <row r="6" spans="1:71" x14ac:dyDescent="0.35">
      <c r="A6" s="1">
        <v>43788.99359953704</v>
      </c>
      <c r="B6" s="1">
        <v>43789.005729166667</v>
      </c>
      <c r="C6" s="2" t="s">
        <v>74</v>
      </c>
      <c r="D6" s="2" t="s">
        <v>197</v>
      </c>
      <c r="E6">
        <v>100</v>
      </c>
      <c r="F6">
        <v>1047</v>
      </c>
      <c r="G6" s="2" t="s">
        <v>132</v>
      </c>
      <c r="H6" s="1">
        <v>43789.005774548612</v>
      </c>
      <c r="I6" s="2" t="s">
        <v>198</v>
      </c>
      <c r="J6" s="2" t="s">
        <v>133</v>
      </c>
      <c r="K6">
        <v>-29.617706298828125</v>
      </c>
      <c r="L6">
        <v>30.383499145507813</v>
      </c>
      <c r="M6" s="2" t="s">
        <v>134</v>
      </c>
      <c r="N6" s="2" t="s">
        <v>135</v>
      </c>
      <c r="O6" s="2" t="s">
        <v>157</v>
      </c>
      <c r="P6" s="2" t="s">
        <v>133</v>
      </c>
      <c r="Q6" s="2" t="s">
        <v>133</v>
      </c>
      <c r="R6" s="2" t="s">
        <v>666</v>
      </c>
      <c r="S6" s="14" t="s">
        <v>171</v>
      </c>
      <c r="T6" s="2" t="s">
        <v>172</v>
      </c>
      <c r="U6" s="2" t="s">
        <v>133</v>
      </c>
      <c r="V6" s="2" t="s">
        <v>173</v>
      </c>
      <c r="W6" s="2" t="s">
        <v>174</v>
      </c>
      <c r="X6" s="2" t="s">
        <v>133</v>
      </c>
      <c r="Y6" s="2" t="s">
        <v>139</v>
      </c>
      <c r="Z6" s="2" t="s">
        <v>133</v>
      </c>
      <c r="AA6" s="2" t="s">
        <v>200</v>
      </c>
      <c r="AB6" s="2" t="s">
        <v>143</v>
      </c>
      <c r="AC6" s="2" t="s">
        <v>143</v>
      </c>
      <c r="AD6" s="2" t="s">
        <v>141</v>
      </c>
      <c r="AE6" s="2" t="s">
        <v>142</v>
      </c>
      <c r="AF6" s="2" t="s">
        <v>147</v>
      </c>
      <c r="AG6" s="2" t="s">
        <v>147</v>
      </c>
      <c r="AH6" s="2" t="s">
        <v>147</v>
      </c>
      <c r="AI6" s="2" t="s">
        <v>147</v>
      </c>
      <c r="AJ6" s="2" t="s">
        <v>147</v>
      </c>
      <c r="AK6" s="2" t="s">
        <v>145</v>
      </c>
      <c r="AL6" s="2" t="s">
        <v>139</v>
      </c>
      <c r="AM6" s="2" t="s">
        <v>139</v>
      </c>
      <c r="AN6" s="2" t="s">
        <v>139</v>
      </c>
      <c r="AO6" s="2" t="s">
        <v>139</v>
      </c>
      <c r="AP6" s="2" t="s">
        <v>149</v>
      </c>
      <c r="AQ6" s="2" t="s">
        <v>149</v>
      </c>
      <c r="AR6" s="2" t="s">
        <v>149</v>
      </c>
      <c r="AS6" s="2" t="s">
        <v>146</v>
      </c>
      <c r="AT6" s="2" t="s">
        <v>144</v>
      </c>
      <c r="AU6" s="2" t="s">
        <v>144</v>
      </c>
      <c r="AV6" s="2" t="s">
        <v>147</v>
      </c>
      <c r="AW6" s="2" t="s">
        <v>160</v>
      </c>
      <c r="AX6" s="2" t="s">
        <v>160</v>
      </c>
      <c r="AY6" s="2" t="s">
        <v>160</v>
      </c>
      <c r="AZ6" s="2" t="s">
        <v>160</v>
      </c>
      <c r="BA6" s="2" t="s">
        <v>160</v>
      </c>
      <c r="BB6" s="2" t="s">
        <v>160</v>
      </c>
      <c r="BC6" s="2" t="s">
        <v>153</v>
      </c>
      <c r="BD6" s="2" t="s">
        <v>160</v>
      </c>
      <c r="BE6" s="2" t="s">
        <v>153</v>
      </c>
      <c r="BF6" s="2" t="s">
        <v>153</v>
      </c>
      <c r="BG6" s="2" t="s">
        <v>160</v>
      </c>
      <c r="BH6" s="2" t="s">
        <v>160</v>
      </c>
      <c r="BI6" s="2" t="s">
        <v>161</v>
      </c>
      <c r="BJ6" s="2" t="s">
        <v>166</v>
      </c>
      <c r="BK6" s="2" t="s">
        <v>139</v>
      </c>
      <c r="BL6" s="2" t="s">
        <v>139</v>
      </c>
      <c r="BM6" s="2" t="s">
        <v>148</v>
      </c>
      <c r="BN6" s="2" t="s">
        <v>133</v>
      </c>
      <c r="BO6" s="2" t="s">
        <v>199</v>
      </c>
      <c r="BP6" s="2" t="s">
        <v>148</v>
      </c>
      <c r="BQ6" s="2" t="s">
        <v>133</v>
      </c>
      <c r="BR6" s="2" t="s">
        <v>133</v>
      </c>
      <c r="BS6" s="2" t="s">
        <v>201</v>
      </c>
    </row>
    <row r="7" spans="1:71" x14ac:dyDescent="0.35">
      <c r="A7" s="1">
        <v>43789.001527777778</v>
      </c>
      <c r="B7" s="1">
        <v>43789.008032407408</v>
      </c>
      <c r="C7" s="2" t="s">
        <v>74</v>
      </c>
      <c r="D7" s="2" t="s">
        <v>202</v>
      </c>
      <c r="E7">
        <v>100</v>
      </c>
      <c r="F7">
        <v>562</v>
      </c>
      <c r="G7" s="2" t="s">
        <v>132</v>
      </c>
      <c r="H7" s="1">
        <v>43789.008041539353</v>
      </c>
      <c r="I7" s="2" t="s">
        <v>203</v>
      </c>
      <c r="J7" s="2" t="s">
        <v>133</v>
      </c>
      <c r="K7">
        <v>-23.850006103515625</v>
      </c>
      <c r="L7">
        <v>29.38330078125</v>
      </c>
      <c r="M7" s="2" t="s">
        <v>134</v>
      </c>
      <c r="N7" s="2" t="s">
        <v>135</v>
      </c>
      <c r="O7" s="2" t="s">
        <v>139</v>
      </c>
      <c r="P7" s="2" t="s">
        <v>133</v>
      </c>
      <c r="Q7" s="2" t="s">
        <v>133</v>
      </c>
      <c r="R7" s="2" t="s">
        <v>668</v>
      </c>
      <c r="S7" s="14" t="s">
        <v>205</v>
      </c>
      <c r="T7" s="2" t="s">
        <v>172</v>
      </c>
      <c r="U7" s="2" t="s">
        <v>133</v>
      </c>
      <c r="V7" s="2" t="s">
        <v>206</v>
      </c>
      <c r="W7" s="2" t="s">
        <v>207</v>
      </c>
      <c r="X7" s="2" t="s">
        <v>133</v>
      </c>
      <c r="Y7" s="2" t="s">
        <v>139</v>
      </c>
      <c r="Z7" s="2" t="s">
        <v>133</v>
      </c>
      <c r="AA7" s="2" t="s">
        <v>133</v>
      </c>
      <c r="AB7" s="2" t="s">
        <v>143</v>
      </c>
      <c r="AC7" s="2" t="s">
        <v>143</v>
      </c>
      <c r="AD7" s="2" t="s">
        <v>177</v>
      </c>
      <c r="AE7" s="2" t="s">
        <v>151</v>
      </c>
      <c r="AF7" s="2" t="s">
        <v>208</v>
      </c>
      <c r="AG7" s="2" t="s">
        <v>208</v>
      </c>
      <c r="AH7" s="2" t="s">
        <v>208</v>
      </c>
      <c r="AI7" s="2" t="s">
        <v>208</v>
      </c>
      <c r="AJ7" s="2" t="s">
        <v>208</v>
      </c>
      <c r="AK7" s="2" t="s">
        <v>208</v>
      </c>
      <c r="AL7" s="2" t="s">
        <v>148</v>
      </c>
      <c r="AM7" s="2" t="s">
        <v>139</v>
      </c>
      <c r="AN7" s="2" t="s">
        <v>139</v>
      </c>
      <c r="AO7" s="2" t="s">
        <v>139</v>
      </c>
      <c r="AP7" s="2" t="s">
        <v>152</v>
      </c>
      <c r="AQ7" s="2" t="s">
        <v>152</v>
      </c>
      <c r="AR7" s="2" t="s">
        <v>152</v>
      </c>
      <c r="AS7" s="2" t="s">
        <v>178</v>
      </c>
      <c r="AT7" s="2" t="s">
        <v>146</v>
      </c>
      <c r="AU7" s="2" t="s">
        <v>178</v>
      </c>
      <c r="AV7" s="2" t="s">
        <v>147</v>
      </c>
      <c r="AW7" s="2" t="s">
        <v>153</v>
      </c>
      <c r="AX7" s="2" t="s">
        <v>160</v>
      </c>
      <c r="AY7" s="2" t="s">
        <v>161</v>
      </c>
      <c r="AZ7" s="2" t="s">
        <v>153</v>
      </c>
      <c r="BA7" s="2" t="s">
        <v>160</v>
      </c>
      <c r="BB7" s="2" t="s">
        <v>160</v>
      </c>
      <c r="BC7" s="2" t="s">
        <v>160</v>
      </c>
      <c r="BD7" s="2" t="s">
        <v>153</v>
      </c>
      <c r="BE7" s="2" t="s">
        <v>153</v>
      </c>
      <c r="BF7" s="2" t="s">
        <v>153</v>
      </c>
      <c r="BG7" s="2" t="s">
        <v>153</v>
      </c>
      <c r="BH7" s="2" t="s">
        <v>153</v>
      </c>
      <c r="BI7" s="2" t="s">
        <v>161</v>
      </c>
      <c r="BJ7" s="2" t="s">
        <v>154</v>
      </c>
      <c r="BK7" s="2" t="s">
        <v>139</v>
      </c>
      <c r="BL7" s="2" t="s">
        <v>139</v>
      </c>
      <c r="BM7" s="2" t="s">
        <v>148</v>
      </c>
      <c r="BN7" s="2" t="s">
        <v>133</v>
      </c>
      <c r="BO7" s="2" t="s">
        <v>204</v>
      </c>
      <c r="BP7" s="2" t="s">
        <v>139</v>
      </c>
      <c r="BQ7" s="2" t="s">
        <v>209</v>
      </c>
      <c r="BR7" s="2" t="s">
        <v>133</v>
      </c>
      <c r="BS7" s="2" t="s">
        <v>210</v>
      </c>
    </row>
    <row r="8" spans="1:71" ht="58" x14ac:dyDescent="0.35">
      <c r="A8" s="1">
        <v>43789.023946759262</v>
      </c>
      <c r="B8" s="1">
        <v>43789.030092592591</v>
      </c>
      <c r="C8" s="2" t="s">
        <v>74</v>
      </c>
      <c r="D8" s="2" t="s">
        <v>197</v>
      </c>
      <c r="E8">
        <v>100</v>
      </c>
      <c r="F8">
        <v>531</v>
      </c>
      <c r="G8" s="2" t="s">
        <v>132</v>
      </c>
      <c r="H8" s="1">
        <v>43789.030126956015</v>
      </c>
      <c r="I8" s="2" t="s">
        <v>211</v>
      </c>
      <c r="J8" s="2" t="s">
        <v>133</v>
      </c>
      <c r="K8">
        <v>-29.617706298828125</v>
      </c>
      <c r="L8">
        <v>30.383499145507813</v>
      </c>
      <c r="M8" s="2" t="s">
        <v>134</v>
      </c>
      <c r="N8" s="2" t="s">
        <v>135</v>
      </c>
      <c r="O8" s="2" t="s">
        <v>139</v>
      </c>
      <c r="P8" s="2" t="s">
        <v>133</v>
      </c>
      <c r="Q8" s="2" t="s">
        <v>133</v>
      </c>
      <c r="R8" s="2" t="s">
        <v>666</v>
      </c>
      <c r="S8" s="14" t="s">
        <v>212</v>
      </c>
      <c r="T8" s="2" t="s">
        <v>172</v>
      </c>
      <c r="U8" s="2" t="s">
        <v>133</v>
      </c>
      <c r="V8" s="2" t="s">
        <v>173</v>
      </c>
      <c r="W8" s="2" t="s">
        <v>164</v>
      </c>
      <c r="X8" s="2" t="s">
        <v>133</v>
      </c>
      <c r="Y8" s="2" t="s">
        <v>139</v>
      </c>
      <c r="Z8" s="2" t="s">
        <v>133</v>
      </c>
      <c r="AA8" s="2" t="s">
        <v>213</v>
      </c>
      <c r="AB8" s="2" t="s">
        <v>143</v>
      </c>
      <c r="AC8" s="2" t="s">
        <v>143</v>
      </c>
      <c r="AD8" s="2" t="s">
        <v>177</v>
      </c>
      <c r="AE8" s="2" t="s">
        <v>142</v>
      </c>
      <c r="AF8" s="2" t="s">
        <v>146</v>
      </c>
      <c r="AG8" s="2" t="s">
        <v>144</v>
      </c>
      <c r="AH8" s="2" t="s">
        <v>146</v>
      </c>
      <c r="AI8" s="2" t="s">
        <v>146</v>
      </c>
      <c r="AJ8" s="2" t="s">
        <v>146</v>
      </c>
      <c r="AK8" s="2" t="s">
        <v>144</v>
      </c>
      <c r="AL8" s="2" t="s">
        <v>148</v>
      </c>
      <c r="AM8" s="2" t="s">
        <v>139</v>
      </c>
      <c r="AN8" s="2" t="s">
        <v>139</v>
      </c>
      <c r="AO8" s="2" t="s">
        <v>139</v>
      </c>
      <c r="AP8" s="2" t="s">
        <v>149</v>
      </c>
      <c r="AQ8" s="2" t="s">
        <v>149</v>
      </c>
      <c r="AR8" s="2" t="s">
        <v>149</v>
      </c>
      <c r="AS8" s="2" t="s">
        <v>146</v>
      </c>
      <c r="AT8" s="2" t="s">
        <v>146</v>
      </c>
      <c r="AU8" s="2" t="s">
        <v>144</v>
      </c>
      <c r="AV8" s="2" t="s">
        <v>178</v>
      </c>
      <c r="AW8" s="2" t="s">
        <v>153</v>
      </c>
      <c r="AX8" s="2" t="s">
        <v>160</v>
      </c>
      <c r="AY8" s="2" t="s">
        <v>153</v>
      </c>
      <c r="AZ8" s="2" t="s">
        <v>161</v>
      </c>
      <c r="BA8" s="2" t="s">
        <v>153</v>
      </c>
      <c r="BB8" s="2" t="s">
        <v>153</v>
      </c>
      <c r="BC8" s="2" t="s">
        <v>161</v>
      </c>
      <c r="BD8" s="2" t="s">
        <v>153</v>
      </c>
      <c r="BE8" s="2" t="s">
        <v>153</v>
      </c>
      <c r="BF8" s="2" t="s">
        <v>153</v>
      </c>
      <c r="BG8" s="2" t="s">
        <v>153</v>
      </c>
      <c r="BH8" s="2" t="s">
        <v>161</v>
      </c>
      <c r="BI8" s="2" t="s">
        <v>153</v>
      </c>
      <c r="BJ8" s="2" t="s">
        <v>154</v>
      </c>
      <c r="BK8" s="2" t="s">
        <v>139</v>
      </c>
      <c r="BL8" s="2" t="s">
        <v>139</v>
      </c>
      <c r="BM8" s="2" t="s">
        <v>148</v>
      </c>
      <c r="BN8" s="2" t="s">
        <v>133</v>
      </c>
      <c r="BO8" s="2" t="s">
        <v>214</v>
      </c>
      <c r="BP8" s="2" t="s">
        <v>139</v>
      </c>
      <c r="BQ8" s="2" t="s">
        <v>133</v>
      </c>
      <c r="BR8" s="2" t="s">
        <v>133</v>
      </c>
      <c r="BS8" s="2" t="s">
        <v>215</v>
      </c>
    </row>
    <row r="9" spans="1:71" x14ac:dyDescent="0.35">
      <c r="A9" s="1">
        <v>43789.059548611112</v>
      </c>
      <c r="B9" s="1">
        <v>43789.096053240741</v>
      </c>
      <c r="C9" s="2" t="s">
        <v>74</v>
      </c>
      <c r="D9" s="2" t="s">
        <v>197</v>
      </c>
      <c r="E9">
        <v>100</v>
      </c>
      <c r="F9">
        <v>3153</v>
      </c>
      <c r="G9" s="2" t="s">
        <v>132</v>
      </c>
      <c r="H9" s="1">
        <v>43789.09607699074</v>
      </c>
      <c r="I9" s="2" t="s">
        <v>216</v>
      </c>
      <c r="J9" s="2" t="s">
        <v>133</v>
      </c>
      <c r="K9">
        <v>-29.617706298828125</v>
      </c>
      <c r="L9">
        <v>30.383499145507813</v>
      </c>
      <c r="M9" s="2" t="s">
        <v>134</v>
      </c>
      <c r="N9" s="2" t="s">
        <v>135</v>
      </c>
      <c r="O9" s="2" t="s">
        <v>139</v>
      </c>
      <c r="P9" s="2" t="s">
        <v>133</v>
      </c>
      <c r="Q9" s="2" t="s">
        <v>133</v>
      </c>
      <c r="R9" s="2" t="s">
        <v>666</v>
      </c>
      <c r="S9" s="14" t="s">
        <v>218</v>
      </c>
      <c r="T9" s="2" t="s">
        <v>172</v>
      </c>
      <c r="U9" s="2" t="s">
        <v>133</v>
      </c>
      <c r="V9" s="2" t="s">
        <v>219</v>
      </c>
      <c r="W9" s="2" t="s">
        <v>207</v>
      </c>
      <c r="X9" s="2" t="s">
        <v>133</v>
      </c>
      <c r="Y9" s="2" t="s">
        <v>139</v>
      </c>
      <c r="Z9" s="2" t="s">
        <v>133</v>
      </c>
      <c r="AA9" s="2" t="s">
        <v>220</v>
      </c>
      <c r="AB9" s="2" t="s">
        <v>143</v>
      </c>
      <c r="AC9" s="2" t="s">
        <v>143</v>
      </c>
      <c r="AD9" s="2" t="s">
        <v>151</v>
      </c>
      <c r="AE9" s="2" t="s">
        <v>141</v>
      </c>
      <c r="AF9" s="2" t="s">
        <v>146</v>
      </c>
      <c r="AG9" s="2" t="s">
        <v>146</v>
      </c>
      <c r="AH9" s="2" t="s">
        <v>146</v>
      </c>
      <c r="AI9" s="2" t="s">
        <v>144</v>
      </c>
      <c r="AJ9" s="2" t="s">
        <v>146</v>
      </c>
      <c r="AK9" s="2" t="s">
        <v>146</v>
      </c>
      <c r="AL9" s="2" t="s">
        <v>139</v>
      </c>
      <c r="AM9" s="2" t="s">
        <v>139</v>
      </c>
      <c r="AN9" s="2" t="s">
        <v>139</v>
      </c>
      <c r="AO9" s="2" t="s">
        <v>139</v>
      </c>
      <c r="AP9" s="2" t="s">
        <v>149</v>
      </c>
      <c r="AQ9" s="2" t="s">
        <v>149</v>
      </c>
      <c r="AR9" s="2" t="s">
        <v>149</v>
      </c>
      <c r="AS9" s="2" t="s">
        <v>146</v>
      </c>
      <c r="AT9" s="2" t="s">
        <v>146</v>
      </c>
      <c r="AU9" s="2" t="s">
        <v>146</v>
      </c>
      <c r="AV9" s="2" t="s">
        <v>178</v>
      </c>
      <c r="AW9" s="2" t="s">
        <v>153</v>
      </c>
      <c r="AX9" s="2" t="s">
        <v>153</v>
      </c>
      <c r="AY9" s="2" t="s">
        <v>153</v>
      </c>
      <c r="AZ9" s="2" t="s">
        <v>153</v>
      </c>
      <c r="BA9" s="2" t="s">
        <v>160</v>
      </c>
      <c r="BB9" s="2" t="s">
        <v>153</v>
      </c>
      <c r="BC9" s="2" t="s">
        <v>153</v>
      </c>
      <c r="BD9" s="2" t="s">
        <v>153</v>
      </c>
      <c r="BE9" s="2" t="s">
        <v>153</v>
      </c>
      <c r="BF9" s="2" t="s">
        <v>153</v>
      </c>
      <c r="BG9" s="2" t="s">
        <v>153</v>
      </c>
      <c r="BH9" s="2" t="s">
        <v>160</v>
      </c>
      <c r="BI9" s="2" t="s">
        <v>160</v>
      </c>
      <c r="BJ9" s="2" t="s">
        <v>154</v>
      </c>
      <c r="BK9" s="2" t="s">
        <v>139</v>
      </c>
      <c r="BL9" s="2" t="s">
        <v>139</v>
      </c>
      <c r="BM9" s="2" t="s">
        <v>148</v>
      </c>
      <c r="BN9" s="2" t="s">
        <v>133</v>
      </c>
      <c r="BO9" s="2" t="s">
        <v>217</v>
      </c>
      <c r="BP9" s="2" t="s">
        <v>139</v>
      </c>
      <c r="BQ9" s="2" t="s">
        <v>221</v>
      </c>
      <c r="BR9" s="2" t="s">
        <v>222</v>
      </c>
      <c r="BS9" s="2" t="s">
        <v>223</v>
      </c>
    </row>
    <row r="10" spans="1:71" x14ac:dyDescent="0.35">
      <c r="A10" s="1">
        <v>43789.044120370374</v>
      </c>
      <c r="B10" s="1">
        <v>43789.138831018521</v>
      </c>
      <c r="C10" s="2" t="s">
        <v>74</v>
      </c>
      <c r="D10" s="2" t="s">
        <v>224</v>
      </c>
      <c r="E10">
        <v>100</v>
      </c>
      <c r="F10">
        <v>8182</v>
      </c>
      <c r="G10" s="2" t="s">
        <v>132</v>
      </c>
      <c r="H10" s="1">
        <v>43789.138853310185</v>
      </c>
      <c r="I10" s="2" t="s">
        <v>225</v>
      </c>
      <c r="J10" s="2" t="s">
        <v>133</v>
      </c>
      <c r="K10">
        <v>-29.855606079101563</v>
      </c>
      <c r="L10">
        <v>31.044906616210938</v>
      </c>
      <c r="M10" s="2" t="s">
        <v>134</v>
      </c>
      <c r="N10" s="2" t="s">
        <v>135</v>
      </c>
      <c r="O10" s="2" t="s">
        <v>139</v>
      </c>
      <c r="P10" s="2" t="s">
        <v>133</v>
      </c>
      <c r="Q10" s="2" t="s">
        <v>133</v>
      </c>
      <c r="R10" s="2" t="s">
        <v>666</v>
      </c>
      <c r="S10" s="14" t="s">
        <v>226</v>
      </c>
      <c r="T10" s="2" t="s">
        <v>172</v>
      </c>
      <c r="U10" s="2" t="s">
        <v>133</v>
      </c>
      <c r="V10" s="2" t="s">
        <v>227</v>
      </c>
      <c r="W10" s="2" t="s">
        <v>164</v>
      </c>
      <c r="X10" s="2" t="s">
        <v>133</v>
      </c>
      <c r="Y10" s="2" t="s">
        <v>139</v>
      </c>
      <c r="Z10" s="2" t="s">
        <v>133</v>
      </c>
      <c r="AA10" s="2" t="s">
        <v>228</v>
      </c>
      <c r="AB10" s="2" t="s">
        <v>143</v>
      </c>
      <c r="AC10" s="2" t="s">
        <v>143</v>
      </c>
      <c r="AD10" s="2" t="s">
        <v>177</v>
      </c>
      <c r="AE10" s="2" t="s">
        <v>151</v>
      </c>
      <c r="AF10" s="2" t="s">
        <v>146</v>
      </c>
      <c r="AG10" s="2" t="s">
        <v>146</v>
      </c>
      <c r="AH10" s="2" t="s">
        <v>146</v>
      </c>
      <c r="AI10" s="2" t="s">
        <v>144</v>
      </c>
      <c r="AJ10" s="2" t="s">
        <v>146</v>
      </c>
      <c r="AK10" s="2" t="s">
        <v>144</v>
      </c>
      <c r="AL10" s="2" t="s">
        <v>139</v>
      </c>
      <c r="AM10" s="2" t="s">
        <v>139</v>
      </c>
      <c r="AN10" s="2" t="s">
        <v>139</v>
      </c>
      <c r="AO10" s="2" t="s">
        <v>139</v>
      </c>
      <c r="AP10" s="2" t="s">
        <v>152</v>
      </c>
      <c r="AQ10" s="2" t="s">
        <v>152</v>
      </c>
      <c r="AR10" s="2" t="s">
        <v>152</v>
      </c>
      <c r="AS10" s="2" t="s">
        <v>178</v>
      </c>
      <c r="AT10" s="2" t="s">
        <v>144</v>
      </c>
      <c r="AU10" s="2" t="s">
        <v>146</v>
      </c>
      <c r="AV10" s="2" t="s">
        <v>178</v>
      </c>
      <c r="AW10" s="2" t="s">
        <v>160</v>
      </c>
      <c r="AX10" s="2" t="s">
        <v>160</v>
      </c>
      <c r="AY10" s="2" t="s">
        <v>161</v>
      </c>
      <c r="AZ10" s="2" t="s">
        <v>160</v>
      </c>
      <c r="BA10" s="2" t="s">
        <v>153</v>
      </c>
      <c r="BB10" s="2" t="s">
        <v>160</v>
      </c>
      <c r="BC10" s="2" t="s">
        <v>153</v>
      </c>
      <c r="BD10" s="2" t="s">
        <v>161</v>
      </c>
      <c r="BE10" s="2" t="s">
        <v>153</v>
      </c>
      <c r="BF10" s="2" t="s">
        <v>161</v>
      </c>
      <c r="BG10" s="2" t="s">
        <v>153</v>
      </c>
      <c r="BH10" s="2" t="s">
        <v>160</v>
      </c>
      <c r="BI10" s="2" t="s">
        <v>161</v>
      </c>
      <c r="BJ10" s="2" t="s">
        <v>154</v>
      </c>
      <c r="BK10" s="2" t="s">
        <v>139</v>
      </c>
      <c r="BL10" s="2" t="s">
        <v>139</v>
      </c>
      <c r="BM10" s="2" t="s">
        <v>148</v>
      </c>
      <c r="BN10" s="2" t="s">
        <v>133</v>
      </c>
      <c r="BO10" s="2" t="s">
        <v>229</v>
      </c>
      <c r="BP10" s="2" t="s">
        <v>139</v>
      </c>
      <c r="BQ10" s="2" t="s">
        <v>230</v>
      </c>
      <c r="BR10" s="2" t="s">
        <v>133</v>
      </c>
      <c r="BS10" s="2" t="s">
        <v>231</v>
      </c>
    </row>
    <row r="11" spans="1:71" ht="116" x14ac:dyDescent="0.35">
      <c r="A11" s="1">
        <v>43789.143483796295</v>
      </c>
      <c r="B11" s="1">
        <v>43789.212638888886</v>
      </c>
      <c r="C11" s="2" t="s">
        <v>74</v>
      </c>
      <c r="D11" s="2" t="s">
        <v>197</v>
      </c>
      <c r="E11">
        <v>100</v>
      </c>
      <c r="F11">
        <v>5974</v>
      </c>
      <c r="G11" s="2" t="s">
        <v>132</v>
      </c>
      <c r="H11" s="1">
        <v>43789.212647800923</v>
      </c>
      <c r="I11" s="2" t="s">
        <v>232</v>
      </c>
      <c r="J11" s="2" t="s">
        <v>133</v>
      </c>
      <c r="K11">
        <v>-29.617706298828125</v>
      </c>
      <c r="L11">
        <v>30.383499145507813</v>
      </c>
      <c r="M11" s="2" t="s">
        <v>134</v>
      </c>
      <c r="N11" s="2" t="s">
        <v>135</v>
      </c>
      <c r="O11" s="2" t="s">
        <v>139</v>
      </c>
      <c r="P11" s="2" t="s">
        <v>133</v>
      </c>
      <c r="Q11" s="2" t="s">
        <v>133</v>
      </c>
      <c r="R11" s="2" t="s">
        <v>666</v>
      </c>
      <c r="S11" s="14" t="s">
        <v>233</v>
      </c>
      <c r="T11" s="2" t="s">
        <v>172</v>
      </c>
      <c r="U11" s="2" t="s">
        <v>133</v>
      </c>
      <c r="V11" s="2" t="s">
        <v>234</v>
      </c>
      <c r="W11" s="2" t="s">
        <v>235</v>
      </c>
      <c r="X11" s="2" t="s">
        <v>133</v>
      </c>
      <c r="Y11" s="2" t="s">
        <v>139</v>
      </c>
      <c r="Z11" s="2" t="s">
        <v>133</v>
      </c>
      <c r="AA11" s="2" t="s">
        <v>236</v>
      </c>
      <c r="AB11" s="2" t="s">
        <v>143</v>
      </c>
      <c r="AC11" s="2" t="s">
        <v>143</v>
      </c>
      <c r="AD11" s="2" t="s">
        <v>143</v>
      </c>
      <c r="AE11" s="2" t="s">
        <v>143</v>
      </c>
      <c r="AF11" s="2" t="s">
        <v>144</v>
      </c>
      <c r="AG11" s="2" t="s">
        <v>144</v>
      </c>
      <c r="AH11" s="2" t="s">
        <v>144</v>
      </c>
      <c r="AI11" s="2" t="s">
        <v>145</v>
      </c>
      <c r="AJ11" s="2" t="s">
        <v>144</v>
      </c>
      <c r="AK11" s="2" t="s">
        <v>144</v>
      </c>
      <c r="AL11" s="2" t="s">
        <v>139</v>
      </c>
      <c r="AM11" s="2" t="s">
        <v>139</v>
      </c>
      <c r="AN11" s="2" t="s">
        <v>139</v>
      </c>
      <c r="AO11" s="2" t="s">
        <v>139</v>
      </c>
      <c r="AP11" s="2" t="s">
        <v>165</v>
      </c>
      <c r="AQ11" s="2" t="s">
        <v>165</v>
      </c>
      <c r="AR11" s="2" t="s">
        <v>165</v>
      </c>
      <c r="AS11" s="2" t="s">
        <v>146</v>
      </c>
      <c r="AT11" s="2" t="s">
        <v>178</v>
      </c>
      <c r="AU11" s="2" t="s">
        <v>144</v>
      </c>
      <c r="AV11" s="2" t="s">
        <v>178</v>
      </c>
      <c r="AW11" s="2" t="s">
        <v>153</v>
      </c>
      <c r="AX11" s="2" t="s">
        <v>153</v>
      </c>
      <c r="AY11" s="2" t="s">
        <v>153</v>
      </c>
      <c r="AZ11" s="2" t="s">
        <v>153</v>
      </c>
      <c r="BA11" s="2" t="s">
        <v>153</v>
      </c>
      <c r="BB11" s="2" t="s">
        <v>153</v>
      </c>
      <c r="BC11" s="2" t="s">
        <v>153</v>
      </c>
      <c r="BD11" s="2" t="s">
        <v>160</v>
      </c>
      <c r="BE11" s="2" t="s">
        <v>153</v>
      </c>
      <c r="BF11" s="2" t="s">
        <v>153</v>
      </c>
      <c r="BG11" s="2" t="s">
        <v>153</v>
      </c>
      <c r="BH11" s="2" t="s">
        <v>161</v>
      </c>
      <c r="BI11" s="2" t="s">
        <v>153</v>
      </c>
      <c r="BJ11" s="2" t="s">
        <v>237</v>
      </c>
      <c r="BK11" s="2" t="s">
        <v>139</v>
      </c>
      <c r="BL11" s="2" t="s">
        <v>139</v>
      </c>
      <c r="BM11" s="2" t="s">
        <v>139</v>
      </c>
      <c r="BN11" s="2" t="s">
        <v>238</v>
      </c>
      <c r="BO11" s="2" t="s">
        <v>239</v>
      </c>
      <c r="BP11" s="2" t="s">
        <v>139</v>
      </c>
      <c r="BQ11" s="2" t="s">
        <v>240</v>
      </c>
      <c r="BR11" s="2" t="s">
        <v>241</v>
      </c>
      <c r="BS11" s="2" t="s">
        <v>242</v>
      </c>
    </row>
    <row r="12" spans="1:71" x14ac:dyDescent="0.35">
      <c r="A12" s="1">
        <v>43789.331701388888</v>
      </c>
      <c r="B12" s="1">
        <v>43789.342164351852</v>
      </c>
      <c r="C12" s="2" t="s">
        <v>74</v>
      </c>
      <c r="D12" s="2" t="s">
        <v>244</v>
      </c>
      <c r="E12">
        <v>100</v>
      </c>
      <c r="F12">
        <v>904</v>
      </c>
      <c r="G12" s="2" t="s">
        <v>132</v>
      </c>
      <c r="H12" s="1">
        <v>43789.342176041668</v>
      </c>
      <c r="I12" s="2" t="s">
        <v>245</v>
      </c>
      <c r="J12" s="2" t="s">
        <v>133</v>
      </c>
      <c r="K12">
        <v>-25.757003784179688</v>
      </c>
      <c r="L12">
        <v>28.144302368164063</v>
      </c>
      <c r="M12" s="2" t="s">
        <v>134</v>
      </c>
      <c r="N12" s="2" t="s">
        <v>135</v>
      </c>
      <c r="O12" s="2" t="s">
        <v>139</v>
      </c>
      <c r="P12" s="2" t="s">
        <v>133</v>
      </c>
      <c r="Q12" s="2" t="s">
        <v>133</v>
      </c>
      <c r="R12" s="2" t="s">
        <v>656</v>
      </c>
      <c r="S12" s="14" t="s">
        <v>212</v>
      </c>
      <c r="T12" s="2" t="s">
        <v>140</v>
      </c>
      <c r="U12" s="2" t="s">
        <v>133</v>
      </c>
      <c r="V12" s="2" t="s">
        <v>137</v>
      </c>
      <c r="W12" s="2" t="s">
        <v>164</v>
      </c>
      <c r="X12" s="2" t="s">
        <v>133</v>
      </c>
      <c r="Y12" s="2" t="s">
        <v>139</v>
      </c>
      <c r="Z12" s="2" t="s">
        <v>133</v>
      </c>
      <c r="AA12" s="2" t="s">
        <v>246</v>
      </c>
      <c r="AB12" s="2" t="s">
        <v>143</v>
      </c>
      <c r="AC12" s="2" t="s">
        <v>177</v>
      </c>
      <c r="AD12" s="2" t="s">
        <v>143</v>
      </c>
      <c r="AE12" s="2" t="s">
        <v>142</v>
      </c>
      <c r="AF12" s="2" t="s">
        <v>146</v>
      </c>
      <c r="AG12" s="2" t="s">
        <v>146</v>
      </c>
      <c r="AH12" s="2" t="s">
        <v>146</v>
      </c>
      <c r="AI12" s="2" t="s">
        <v>145</v>
      </c>
      <c r="AJ12" s="2" t="s">
        <v>144</v>
      </c>
      <c r="AK12" s="2" t="s">
        <v>146</v>
      </c>
      <c r="AL12" s="2" t="s">
        <v>139</v>
      </c>
      <c r="AM12" s="2" t="s">
        <v>139</v>
      </c>
      <c r="AN12" s="2" t="s">
        <v>139</v>
      </c>
      <c r="AO12" s="2" t="s">
        <v>139</v>
      </c>
      <c r="AP12" s="2" t="s">
        <v>152</v>
      </c>
      <c r="AQ12" s="2" t="s">
        <v>152</v>
      </c>
      <c r="AR12" s="2" t="s">
        <v>150</v>
      </c>
      <c r="AS12" s="2" t="s">
        <v>146</v>
      </c>
      <c r="AT12" s="2" t="s">
        <v>144</v>
      </c>
      <c r="AU12" s="2" t="s">
        <v>144</v>
      </c>
      <c r="AV12" s="2" t="s">
        <v>146</v>
      </c>
      <c r="AW12" s="2" t="s">
        <v>153</v>
      </c>
      <c r="AX12" s="2" t="s">
        <v>153</v>
      </c>
      <c r="AY12" s="2" t="s">
        <v>153</v>
      </c>
      <c r="AZ12" s="2" t="s">
        <v>153</v>
      </c>
      <c r="BA12" s="2" t="s">
        <v>153</v>
      </c>
      <c r="BB12" s="2" t="s">
        <v>153</v>
      </c>
      <c r="BC12" s="2" t="s">
        <v>153</v>
      </c>
      <c r="BD12" s="2" t="s">
        <v>160</v>
      </c>
      <c r="BE12" s="2" t="s">
        <v>153</v>
      </c>
      <c r="BF12" s="2" t="s">
        <v>161</v>
      </c>
      <c r="BG12" s="2" t="s">
        <v>160</v>
      </c>
      <c r="BH12" s="2" t="s">
        <v>160</v>
      </c>
      <c r="BI12" s="2" t="s">
        <v>160</v>
      </c>
      <c r="BJ12" s="2" t="s">
        <v>154</v>
      </c>
      <c r="BK12" s="2" t="s">
        <v>139</v>
      </c>
      <c r="BL12" s="2" t="s">
        <v>139</v>
      </c>
      <c r="BM12" s="2" t="s">
        <v>148</v>
      </c>
      <c r="BN12" s="2" t="s">
        <v>133</v>
      </c>
      <c r="BO12" s="2" t="s">
        <v>133</v>
      </c>
      <c r="BP12" s="2" t="s">
        <v>148</v>
      </c>
      <c r="BQ12" s="2" t="s">
        <v>133</v>
      </c>
      <c r="BR12" s="2" t="s">
        <v>133</v>
      </c>
      <c r="BS12" s="2" t="s">
        <v>247</v>
      </c>
    </row>
    <row r="13" spans="1:71" x14ac:dyDescent="0.35">
      <c r="A13" s="1">
        <v>43790.223946759259</v>
      </c>
      <c r="B13" s="1">
        <v>43790.23646990741</v>
      </c>
      <c r="C13" s="2" t="s">
        <v>74</v>
      </c>
      <c r="D13" s="2" t="s">
        <v>248</v>
      </c>
      <c r="E13">
        <v>100</v>
      </c>
      <c r="F13">
        <v>1081</v>
      </c>
      <c r="G13" s="2" t="s">
        <v>132</v>
      </c>
      <c r="H13" s="1">
        <v>43790.236494513891</v>
      </c>
      <c r="I13" s="2" t="s">
        <v>249</v>
      </c>
      <c r="J13" s="2" t="s">
        <v>133</v>
      </c>
      <c r="K13">
        <v>-33.91650390625</v>
      </c>
      <c r="L13">
        <v>18.415496826171875</v>
      </c>
      <c r="M13" s="2" t="s">
        <v>134</v>
      </c>
      <c r="N13" s="2" t="s">
        <v>135</v>
      </c>
      <c r="O13" s="2" t="s">
        <v>133</v>
      </c>
      <c r="P13" s="2" t="s">
        <v>133</v>
      </c>
      <c r="Q13" s="2" t="s">
        <v>250</v>
      </c>
      <c r="R13" s="2" t="s">
        <v>170</v>
      </c>
      <c r="S13" s="14" t="s">
        <v>251</v>
      </c>
      <c r="T13" s="2" t="s">
        <v>172</v>
      </c>
      <c r="U13" s="2" t="s">
        <v>133</v>
      </c>
      <c r="V13" s="2" t="s">
        <v>137</v>
      </c>
      <c r="W13" s="2" t="s">
        <v>164</v>
      </c>
      <c r="X13" s="2" t="s">
        <v>133</v>
      </c>
      <c r="Y13" s="2" t="s">
        <v>139</v>
      </c>
      <c r="Z13" s="2" t="s">
        <v>133</v>
      </c>
      <c r="AA13" s="2" t="s">
        <v>252</v>
      </c>
      <c r="AB13" s="2" t="s">
        <v>143</v>
      </c>
      <c r="AC13" s="2" t="s">
        <v>177</v>
      </c>
      <c r="AD13" s="2" t="s">
        <v>177</v>
      </c>
      <c r="AE13" s="2" t="s">
        <v>177</v>
      </c>
      <c r="AF13" s="2" t="s">
        <v>144</v>
      </c>
      <c r="AG13" s="2" t="s">
        <v>146</v>
      </c>
      <c r="AH13" s="2" t="s">
        <v>146</v>
      </c>
      <c r="AI13" s="2" t="s">
        <v>146</v>
      </c>
      <c r="AJ13" s="2" t="s">
        <v>146</v>
      </c>
      <c r="AK13" s="2" t="s">
        <v>144</v>
      </c>
      <c r="AL13" s="2" t="s">
        <v>139</v>
      </c>
      <c r="AM13" s="2" t="s">
        <v>139</v>
      </c>
      <c r="AN13" s="2" t="s">
        <v>139</v>
      </c>
      <c r="AO13" s="2" t="s">
        <v>139</v>
      </c>
      <c r="AP13" s="2" t="s">
        <v>152</v>
      </c>
      <c r="AQ13" s="2" t="s">
        <v>152</v>
      </c>
      <c r="AR13" s="2" t="s">
        <v>149</v>
      </c>
      <c r="AS13" s="2" t="s">
        <v>178</v>
      </c>
      <c r="AT13" s="2" t="s">
        <v>146</v>
      </c>
      <c r="AU13" s="2" t="s">
        <v>144</v>
      </c>
      <c r="AV13" s="2" t="s">
        <v>147</v>
      </c>
      <c r="AW13" s="2" t="s">
        <v>153</v>
      </c>
      <c r="AX13" s="2" t="s">
        <v>153</v>
      </c>
      <c r="AY13" s="2" t="s">
        <v>160</v>
      </c>
      <c r="AZ13" s="2" t="s">
        <v>153</v>
      </c>
      <c r="BA13" s="2" t="s">
        <v>160</v>
      </c>
      <c r="BB13" s="2" t="s">
        <v>160</v>
      </c>
      <c r="BC13" s="2" t="s">
        <v>160</v>
      </c>
      <c r="BD13" s="2" t="s">
        <v>160</v>
      </c>
      <c r="BE13" s="2" t="s">
        <v>160</v>
      </c>
      <c r="BF13" s="2" t="s">
        <v>153</v>
      </c>
      <c r="BG13" s="2" t="s">
        <v>153</v>
      </c>
      <c r="BH13" s="2" t="s">
        <v>160</v>
      </c>
      <c r="BI13" s="2" t="s">
        <v>160</v>
      </c>
      <c r="BJ13" s="2" t="s">
        <v>154</v>
      </c>
      <c r="BK13" s="2" t="s">
        <v>139</v>
      </c>
      <c r="BL13" s="2" t="s">
        <v>139</v>
      </c>
      <c r="BM13" s="2" t="s">
        <v>148</v>
      </c>
      <c r="BN13" s="2" t="s">
        <v>133</v>
      </c>
      <c r="BO13" s="2" t="s">
        <v>253</v>
      </c>
      <c r="BP13" s="2" t="s">
        <v>139</v>
      </c>
      <c r="BQ13" s="2" t="s">
        <v>254</v>
      </c>
      <c r="BR13" s="2" t="s">
        <v>133</v>
      </c>
      <c r="BS13" s="2" t="s">
        <v>255</v>
      </c>
    </row>
    <row r="14" spans="1:71" ht="43.5" x14ac:dyDescent="0.35">
      <c r="A14" s="1">
        <v>43790.29179398148</v>
      </c>
      <c r="B14" s="1">
        <v>43790.297534722224</v>
      </c>
      <c r="C14" s="2" t="s">
        <v>74</v>
      </c>
      <c r="D14" s="2" t="s">
        <v>197</v>
      </c>
      <c r="E14">
        <v>100</v>
      </c>
      <c r="F14">
        <v>495</v>
      </c>
      <c r="G14" s="2" t="s">
        <v>132</v>
      </c>
      <c r="H14" s="1">
        <v>43790.29754353009</v>
      </c>
      <c r="I14" s="2" t="s">
        <v>256</v>
      </c>
      <c r="J14" s="2" t="s">
        <v>133</v>
      </c>
      <c r="K14">
        <v>-29.617706298828125</v>
      </c>
      <c r="L14">
        <v>30.383499145507813</v>
      </c>
      <c r="M14" s="2" t="s">
        <v>134</v>
      </c>
      <c r="N14" s="2" t="s">
        <v>135</v>
      </c>
      <c r="O14" s="2" t="s">
        <v>157</v>
      </c>
      <c r="P14" s="2" t="s">
        <v>133</v>
      </c>
      <c r="Q14" s="2" t="s">
        <v>133</v>
      </c>
      <c r="R14" s="2" t="s">
        <v>666</v>
      </c>
      <c r="S14" s="14" t="s">
        <v>257</v>
      </c>
      <c r="T14" s="2" t="s">
        <v>172</v>
      </c>
      <c r="U14" s="2" t="s">
        <v>133</v>
      </c>
      <c r="V14" s="2" t="s">
        <v>137</v>
      </c>
      <c r="W14" s="2" t="s">
        <v>164</v>
      </c>
      <c r="X14" s="2" t="s">
        <v>133</v>
      </c>
      <c r="Y14" s="2" t="s">
        <v>139</v>
      </c>
      <c r="Z14" s="2" t="s">
        <v>133</v>
      </c>
      <c r="AA14" s="2" t="s">
        <v>258</v>
      </c>
      <c r="AB14" s="2" t="s">
        <v>177</v>
      </c>
      <c r="AC14" s="2" t="s">
        <v>143</v>
      </c>
      <c r="AD14" s="2" t="s">
        <v>151</v>
      </c>
      <c r="AE14" s="2" t="s">
        <v>151</v>
      </c>
      <c r="AF14" s="2" t="s">
        <v>146</v>
      </c>
      <c r="AG14" s="2" t="s">
        <v>146</v>
      </c>
      <c r="AH14" s="2" t="s">
        <v>144</v>
      </c>
      <c r="AI14" s="2" t="s">
        <v>144</v>
      </c>
      <c r="AJ14" s="2" t="s">
        <v>144</v>
      </c>
      <c r="AK14" s="2" t="s">
        <v>144</v>
      </c>
      <c r="AL14" s="2" t="s">
        <v>139</v>
      </c>
      <c r="AM14" s="2" t="s">
        <v>139</v>
      </c>
      <c r="AN14" s="2" t="s">
        <v>139</v>
      </c>
      <c r="AO14" s="2" t="s">
        <v>139</v>
      </c>
      <c r="AP14" s="2" t="s">
        <v>149</v>
      </c>
      <c r="AQ14" s="2" t="s">
        <v>149</v>
      </c>
      <c r="AR14" s="2" t="s">
        <v>149</v>
      </c>
      <c r="AS14" s="2" t="s">
        <v>146</v>
      </c>
      <c r="AT14" s="2" t="s">
        <v>147</v>
      </c>
      <c r="AU14" s="2" t="s">
        <v>147</v>
      </c>
      <c r="AV14" s="2" t="s">
        <v>147</v>
      </c>
      <c r="AW14" s="2" t="s">
        <v>153</v>
      </c>
      <c r="AX14" s="2" t="s">
        <v>153</v>
      </c>
      <c r="AY14" s="2" t="s">
        <v>153</v>
      </c>
      <c r="AZ14" s="2" t="s">
        <v>153</v>
      </c>
      <c r="BA14" s="2" t="s">
        <v>153</v>
      </c>
      <c r="BB14" s="2" t="s">
        <v>153</v>
      </c>
      <c r="BC14" s="2" t="s">
        <v>153</v>
      </c>
      <c r="BD14" s="2" t="s">
        <v>153</v>
      </c>
      <c r="BE14" s="2" t="s">
        <v>153</v>
      </c>
      <c r="BF14" s="2" t="s">
        <v>153</v>
      </c>
      <c r="BG14" s="2" t="s">
        <v>153</v>
      </c>
      <c r="BH14" s="2" t="s">
        <v>153</v>
      </c>
      <c r="BI14" s="2" t="s">
        <v>153</v>
      </c>
      <c r="BJ14" s="2" t="s">
        <v>154</v>
      </c>
      <c r="BK14" s="2" t="s">
        <v>139</v>
      </c>
      <c r="BL14" s="2" t="s">
        <v>139</v>
      </c>
      <c r="BM14" s="2" t="s">
        <v>148</v>
      </c>
      <c r="BN14" s="2" t="s">
        <v>133</v>
      </c>
      <c r="BO14" s="2" t="s">
        <v>259</v>
      </c>
      <c r="BP14" s="2" t="s">
        <v>139</v>
      </c>
      <c r="BQ14" s="2" t="s">
        <v>260</v>
      </c>
      <c r="BR14" s="2" t="s">
        <v>261</v>
      </c>
      <c r="BS14" s="2" t="s">
        <v>262</v>
      </c>
    </row>
    <row r="15" spans="1:71" x14ac:dyDescent="0.35">
      <c r="A15" s="1">
        <v>43790.967407407406</v>
      </c>
      <c r="B15" s="1">
        <v>43790.981180555558</v>
      </c>
      <c r="C15" s="2" t="s">
        <v>74</v>
      </c>
      <c r="D15" s="2" t="s">
        <v>197</v>
      </c>
      <c r="E15">
        <v>100</v>
      </c>
      <c r="F15">
        <v>1190</v>
      </c>
      <c r="G15" s="2" t="s">
        <v>132</v>
      </c>
      <c r="H15" s="1">
        <v>43790.981195717592</v>
      </c>
      <c r="I15" s="2" t="s">
        <v>263</v>
      </c>
      <c r="J15" s="2" t="s">
        <v>133</v>
      </c>
      <c r="K15">
        <v>-29.617706298828125</v>
      </c>
      <c r="L15">
        <v>30.383499145507813</v>
      </c>
      <c r="M15" s="2" t="s">
        <v>134</v>
      </c>
      <c r="N15" s="2" t="s">
        <v>135</v>
      </c>
      <c r="O15" s="2" t="s">
        <v>139</v>
      </c>
      <c r="P15" s="2" t="s">
        <v>133</v>
      </c>
      <c r="Q15" s="2" t="s">
        <v>133</v>
      </c>
      <c r="R15" s="2" t="s">
        <v>666</v>
      </c>
      <c r="S15" s="14" t="s">
        <v>218</v>
      </c>
      <c r="T15" s="2" t="s">
        <v>172</v>
      </c>
      <c r="U15" s="2" t="s">
        <v>133</v>
      </c>
      <c r="V15" s="2" t="s">
        <v>173</v>
      </c>
      <c r="W15" s="2" t="s">
        <v>174</v>
      </c>
      <c r="X15" s="2" t="s">
        <v>133</v>
      </c>
      <c r="Y15" s="2" t="s">
        <v>139</v>
      </c>
      <c r="Z15" s="2" t="s">
        <v>133</v>
      </c>
      <c r="AA15" s="2" t="s">
        <v>264</v>
      </c>
      <c r="AB15" s="2" t="s">
        <v>143</v>
      </c>
      <c r="AC15" s="2" t="s">
        <v>143</v>
      </c>
      <c r="AD15" s="2" t="s">
        <v>177</v>
      </c>
      <c r="AE15" s="2" t="s">
        <v>177</v>
      </c>
      <c r="AF15" s="2" t="s">
        <v>146</v>
      </c>
      <c r="AG15" s="2" t="s">
        <v>146</v>
      </c>
      <c r="AH15" s="2" t="s">
        <v>146</v>
      </c>
      <c r="AI15" s="2" t="s">
        <v>146</v>
      </c>
      <c r="AJ15" s="2" t="s">
        <v>146</v>
      </c>
      <c r="AK15" s="2" t="s">
        <v>146</v>
      </c>
      <c r="AL15" s="2" t="s">
        <v>139</v>
      </c>
      <c r="AM15" s="2" t="s">
        <v>139</v>
      </c>
      <c r="AN15" s="2" t="s">
        <v>139</v>
      </c>
      <c r="AO15" s="2" t="s">
        <v>139</v>
      </c>
      <c r="AP15" s="2" t="s">
        <v>152</v>
      </c>
      <c r="AQ15" s="2" t="s">
        <v>165</v>
      </c>
      <c r="AR15" s="2" t="s">
        <v>150</v>
      </c>
      <c r="AS15" s="2" t="s">
        <v>146</v>
      </c>
      <c r="AT15" s="2" t="s">
        <v>146</v>
      </c>
      <c r="AU15" s="2" t="s">
        <v>146</v>
      </c>
      <c r="AV15" s="2" t="s">
        <v>146</v>
      </c>
      <c r="AW15" s="2" t="s">
        <v>153</v>
      </c>
      <c r="AX15" s="2" t="s">
        <v>153</v>
      </c>
      <c r="AY15" s="2" t="s">
        <v>153</v>
      </c>
      <c r="AZ15" s="2" t="s">
        <v>160</v>
      </c>
      <c r="BA15" s="2" t="s">
        <v>153</v>
      </c>
      <c r="BB15" s="2" t="s">
        <v>153</v>
      </c>
      <c r="BC15" s="2" t="s">
        <v>153</v>
      </c>
      <c r="BD15" s="2" t="s">
        <v>153</v>
      </c>
      <c r="BE15" s="2" t="s">
        <v>160</v>
      </c>
      <c r="BF15" s="2" t="s">
        <v>160</v>
      </c>
      <c r="BG15" s="2" t="s">
        <v>133</v>
      </c>
      <c r="BH15" s="2" t="s">
        <v>160</v>
      </c>
      <c r="BI15" s="2" t="s">
        <v>160</v>
      </c>
      <c r="BJ15" s="2" t="s">
        <v>186</v>
      </c>
      <c r="BK15" s="2" t="s">
        <v>139</v>
      </c>
      <c r="BL15" s="2" t="s">
        <v>139</v>
      </c>
      <c r="BM15" s="2" t="s">
        <v>148</v>
      </c>
      <c r="BN15" s="2" t="s">
        <v>133</v>
      </c>
      <c r="BO15" s="2" t="s">
        <v>133</v>
      </c>
      <c r="BP15" s="2" t="s">
        <v>139</v>
      </c>
      <c r="BQ15" s="2" t="s">
        <v>133</v>
      </c>
      <c r="BR15" s="2" t="s">
        <v>133</v>
      </c>
      <c r="BS15" s="2" t="s">
        <v>265</v>
      </c>
    </row>
    <row r="16" spans="1:71" x14ac:dyDescent="0.35">
      <c r="A16" s="1">
        <v>43791.026805555557</v>
      </c>
      <c r="B16" s="1">
        <v>43791.040381944447</v>
      </c>
      <c r="C16" s="2" t="s">
        <v>74</v>
      </c>
      <c r="D16" s="2" t="s">
        <v>197</v>
      </c>
      <c r="E16">
        <v>100</v>
      </c>
      <c r="F16">
        <v>1173</v>
      </c>
      <c r="G16" s="2" t="s">
        <v>132</v>
      </c>
      <c r="H16" s="1">
        <v>43791.040407245368</v>
      </c>
      <c r="I16" s="2" t="s">
        <v>266</v>
      </c>
      <c r="J16" s="2" t="s">
        <v>133</v>
      </c>
      <c r="K16">
        <v>-29.617706298828125</v>
      </c>
      <c r="L16">
        <v>30.383499145507813</v>
      </c>
      <c r="M16" s="2" t="s">
        <v>134</v>
      </c>
      <c r="N16" s="2" t="s">
        <v>135</v>
      </c>
      <c r="O16" s="2" t="s">
        <v>139</v>
      </c>
      <c r="P16" s="2" t="s">
        <v>133</v>
      </c>
      <c r="Q16" s="2" t="s">
        <v>133</v>
      </c>
      <c r="R16" s="2" t="s">
        <v>666</v>
      </c>
      <c r="S16" s="14" t="s">
        <v>212</v>
      </c>
      <c r="T16" s="2" t="s">
        <v>172</v>
      </c>
      <c r="U16" s="2" t="s">
        <v>133</v>
      </c>
      <c r="V16" s="2" t="s">
        <v>268</v>
      </c>
      <c r="W16" s="2" t="s">
        <v>269</v>
      </c>
      <c r="X16" s="2" t="s">
        <v>133</v>
      </c>
      <c r="Y16" s="2" t="s">
        <v>139</v>
      </c>
      <c r="Z16" s="2" t="s">
        <v>133</v>
      </c>
      <c r="AA16" s="2" t="s">
        <v>270</v>
      </c>
      <c r="AB16" s="2" t="s">
        <v>177</v>
      </c>
      <c r="AC16" s="2" t="s">
        <v>151</v>
      </c>
      <c r="AD16" s="2" t="s">
        <v>142</v>
      </c>
      <c r="AE16" s="2" t="s">
        <v>142</v>
      </c>
      <c r="AF16" s="2" t="s">
        <v>146</v>
      </c>
      <c r="AG16" s="2" t="s">
        <v>146</v>
      </c>
      <c r="AH16" s="2" t="s">
        <v>146</v>
      </c>
      <c r="AI16" s="2" t="s">
        <v>146</v>
      </c>
      <c r="AJ16" s="2" t="s">
        <v>144</v>
      </c>
      <c r="AK16" s="2" t="s">
        <v>146</v>
      </c>
      <c r="AL16" s="2" t="s">
        <v>139</v>
      </c>
      <c r="AM16" s="2" t="s">
        <v>139</v>
      </c>
      <c r="AN16" s="2" t="s">
        <v>139</v>
      </c>
      <c r="AO16" s="2" t="s">
        <v>139</v>
      </c>
      <c r="AP16" s="2" t="s">
        <v>150</v>
      </c>
      <c r="AQ16" s="2" t="s">
        <v>150</v>
      </c>
      <c r="AR16" s="2" t="s">
        <v>150</v>
      </c>
      <c r="AS16" s="2" t="s">
        <v>146</v>
      </c>
      <c r="AT16" s="2" t="s">
        <v>146</v>
      </c>
      <c r="AU16" s="2" t="s">
        <v>146</v>
      </c>
      <c r="AV16" s="2" t="s">
        <v>178</v>
      </c>
      <c r="AW16" s="2" t="s">
        <v>153</v>
      </c>
      <c r="AX16" s="2" t="s">
        <v>153</v>
      </c>
      <c r="AY16" s="2" t="s">
        <v>153</v>
      </c>
      <c r="AZ16" s="2" t="s">
        <v>153</v>
      </c>
      <c r="BA16" s="2" t="s">
        <v>153</v>
      </c>
      <c r="BB16" s="2" t="s">
        <v>153</v>
      </c>
      <c r="BC16" s="2" t="s">
        <v>153</v>
      </c>
      <c r="BD16" s="2" t="s">
        <v>153</v>
      </c>
      <c r="BE16" s="2" t="s">
        <v>153</v>
      </c>
      <c r="BF16" s="2" t="s">
        <v>153</v>
      </c>
      <c r="BG16" s="2" t="s">
        <v>153</v>
      </c>
      <c r="BH16" s="2" t="s">
        <v>153</v>
      </c>
      <c r="BI16" s="2" t="s">
        <v>153</v>
      </c>
      <c r="BJ16" s="2" t="s">
        <v>166</v>
      </c>
      <c r="BK16" s="2" t="s">
        <v>139</v>
      </c>
      <c r="BL16" s="2" t="s">
        <v>139</v>
      </c>
      <c r="BM16" s="2" t="s">
        <v>148</v>
      </c>
      <c r="BN16" s="2" t="s">
        <v>133</v>
      </c>
      <c r="BO16" s="2" t="s">
        <v>267</v>
      </c>
      <c r="BP16" s="2" t="s">
        <v>139</v>
      </c>
      <c r="BQ16" s="2" t="s">
        <v>133</v>
      </c>
      <c r="BR16" s="2" t="s">
        <v>133</v>
      </c>
      <c r="BS16" s="2" t="s">
        <v>271</v>
      </c>
    </row>
    <row r="17" spans="1:71" ht="58" x14ac:dyDescent="0.35">
      <c r="A17" s="1">
        <v>43791.291319444441</v>
      </c>
      <c r="B17" s="1">
        <v>43791.3125</v>
      </c>
      <c r="C17" s="2" t="s">
        <v>74</v>
      </c>
      <c r="D17" s="2" t="s">
        <v>272</v>
      </c>
      <c r="E17">
        <v>100</v>
      </c>
      <c r="F17">
        <v>1829</v>
      </c>
      <c r="G17" s="2" t="s">
        <v>132</v>
      </c>
      <c r="H17" s="1">
        <v>43791.312520868058</v>
      </c>
      <c r="I17" s="2" t="s">
        <v>273</v>
      </c>
      <c r="J17" s="2" t="s">
        <v>133</v>
      </c>
      <c r="K17">
        <v>-29.617706298828125</v>
      </c>
      <c r="L17">
        <v>30.383499145507813</v>
      </c>
      <c r="M17" s="2" t="s">
        <v>134</v>
      </c>
      <c r="N17" s="2" t="s">
        <v>135</v>
      </c>
      <c r="O17" s="2" t="s">
        <v>157</v>
      </c>
      <c r="P17" s="2" t="s">
        <v>133</v>
      </c>
      <c r="Q17" s="2" t="s">
        <v>133</v>
      </c>
      <c r="R17" s="2" t="s">
        <v>666</v>
      </c>
      <c r="S17" s="14" t="s">
        <v>257</v>
      </c>
      <c r="T17" s="2" t="s">
        <v>172</v>
      </c>
      <c r="U17" s="2" t="s">
        <v>133</v>
      </c>
      <c r="V17" s="2" t="s">
        <v>206</v>
      </c>
      <c r="W17" s="2" t="s">
        <v>164</v>
      </c>
      <c r="X17" s="2" t="s">
        <v>133</v>
      </c>
      <c r="Y17" s="2" t="s">
        <v>139</v>
      </c>
      <c r="Z17" s="2" t="s">
        <v>133</v>
      </c>
      <c r="AA17" s="2" t="s">
        <v>275</v>
      </c>
      <c r="AB17" s="2" t="s">
        <v>143</v>
      </c>
      <c r="AC17" s="2" t="s">
        <v>143</v>
      </c>
      <c r="AD17" s="2" t="s">
        <v>151</v>
      </c>
      <c r="AE17" s="2" t="s">
        <v>142</v>
      </c>
      <c r="AF17" s="2" t="s">
        <v>146</v>
      </c>
      <c r="AG17" s="2" t="s">
        <v>146</v>
      </c>
      <c r="AH17" s="2" t="s">
        <v>146</v>
      </c>
      <c r="AI17" s="2" t="s">
        <v>146</v>
      </c>
      <c r="AJ17" s="2" t="s">
        <v>146</v>
      </c>
      <c r="AK17" s="2" t="s">
        <v>146</v>
      </c>
      <c r="AL17" s="2" t="s">
        <v>139</v>
      </c>
      <c r="AM17" s="2" t="s">
        <v>139</v>
      </c>
      <c r="AN17" s="2" t="s">
        <v>139</v>
      </c>
      <c r="AO17" s="2" t="s">
        <v>139</v>
      </c>
      <c r="AP17" s="2" t="s">
        <v>150</v>
      </c>
      <c r="AQ17" s="2" t="s">
        <v>150</v>
      </c>
      <c r="AR17" s="2" t="s">
        <v>152</v>
      </c>
      <c r="AS17" s="2" t="s">
        <v>146</v>
      </c>
      <c r="AT17" s="2" t="s">
        <v>133</v>
      </c>
      <c r="AU17" s="2" t="s">
        <v>178</v>
      </c>
      <c r="AV17" s="2" t="s">
        <v>178</v>
      </c>
      <c r="AW17" s="2" t="s">
        <v>153</v>
      </c>
      <c r="AX17" s="2" t="s">
        <v>153</v>
      </c>
      <c r="AY17" s="2" t="s">
        <v>153</v>
      </c>
      <c r="AZ17" s="2" t="s">
        <v>153</v>
      </c>
      <c r="BA17" s="2" t="s">
        <v>153</v>
      </c>
      <c r="BB17" s="2" t="s">
        <v>153</v>
      </c>
      <c r="BC17" s="2" t="s">
        <v>153</v>
      </c>
      <c r="BD17" s="2" t="s">
        <v>243</v>
      </c>
      <c r="BE17" s="2" t="s">
        <v>153</v>
      </c>
      <c r="BF17" s="2" t="s">
        <v>153</v>
      </c>
      <c r="BG17" s="2" t="s">
        <v>243</v>
      </c>
      <c r="BH17" s="2" t="s">
        <v>243</v>
      </c>
      <c r="BI17" s="2" t="s">
        <v>153</v>
      </c>
      <c r="BJ17" s="2" t="s">
        <v>154</v>
      </c>
      <c r="BK17" s="2" t="s">
        <v>139</v>
      </c>
      <c r="BL17" s="2" t="s">
        <v>139</v>
      </c>
      <c r="BM17" s="2" t="s">
        <v>148</v>
      </c>
      <c r="BN17" s="2" t="s">
        <v>133</v>
      </c>
      <c r="BO17" s="2" t="s">
        <v>274</v>
      </c>
      <c r="BP17" s="2" t="s">
        <v>139</v>
      </c>
      <c r="BQ17" s="2" t="s">
        <v>276</v>
      </c>
      <c r="BR17" s="2" t="s">
        <v>133</v>
      </c>
      <c r="BS17" s="2" t="s">
        <v>277</v>
      </c>
    </row>
    <row r="18" spans="1:71" x14ac:dyDescent="0.35">
      <c r="A18" s="1">
        <v>43794.947812500002</v>
      </c>
      <c r="B18" s="1">
        <v>43794.953900462962</v>
      </c>
      <c r="C18" s="2" t="s">
        <v>74</v>
      </c>
      <c r="D18" s="2" t="s">
        <v>272</v>
      </c>
      <c r="E18">
        <v>100</v>
      </c>
      <c r="F18">
        <v>526</v>
      </c>
      <c r="G18" s="2" t="s">
        <v>132</v>
      </c>
      <c r="H18" s="1">
        <v>43794.953927789349</v>
      </c>
      <c r="I18" s="2" t="s">
        <v>278</v>
      </c>
      <c r="J18" s="2" t="s">
        <v>133</v>
      </c>
      <c r="K18">
        <v>-29.617706298828125</v>
      </c>
      <c r="L18">
        <v>30.383499145507813</v>
      </c>
      <c r="M18" s="2" t="s">
        <v>134</v>
      </c>
      <c r="N18" s="2" t="s">
        <v>135</v>
      </c>
      <c r="O18" s="2" t="s">
        <v>279</v>
      </c>
      <c r="P18" s="2" t="s">
        <v>133</v>
      </c>
      <c r="Q18" s="2" t="s">
        <v>133</v>
      </c>
      <c r="R18" s="2" t="s">
        <v>666</v>
      </c>
      <c r="S18" s="14" t="s">
        <v>184</v>
      </c>
      <c r="T18" s="2" t="s">
        <v>159</v>
      </c>
      <c r="U18" s="2" t="s">
        <v>133</v>
      </c>
      <c r="V18" s="2" t="s">
        <v>173</v>
      </c>
      <c r="W18" s="2" t="s">
        <v>174</v>
      </c>
      <c r="X18" s="2" t="s">
        <v>133</v>
      </c>
      <c r="Y18" s="2" t="s">
        <v>139</v>
      </c>
      <c r="Z18" s="2" t="s">
        <v>133</v>
      </c>
      <c r="AA18" s="2" t="s">
        <v>133</v>
      </c>
      <c r="AB18" s="2" t="s">
        <v>143</v>
      </c>
      <c r="AC18" s="2" t="s">
        <v>177</v>
      </c>
      <c r="AD18" s="2" t="s">
        <v>151</v>
      </c>
      <c r="AE18" s="2" t="s">
        <v>141</v>
      </c>
      <c r="AF18" s="2" t="s">
        <v>146</v>
      </c>
      <c r="AG18" s="2" t="s">
        <v>144</v>
      </c>
      <c r="AH18" s="2" t="s">
        <v>146</v>
      </c>
      <c r="AI18" s="2" t="s">
        <v>145</v>
      </c>
      <c r="AJ18" s="2" t="s">
        <v>144</v>
      </c>
      <c r="AK18" s="2" t="s">
        <v>146</v>
      </c>
      <c r="AL18" s="2" t="s">
        <v>139</v>
      </c>
      <c r="AM18" s="2" t="s">
        <v>139</v>
      </c>
      <c r="AN18" s="2" t="s">
        <v>139</v>
      </c>
      <c r="AO18" s="2" t="s">
        <v>139</v>
      </c>
      <c r="AP18" s="2" t="s">
        <v>150</v>
      </c>
      <c r="AQ18" s="2" t="s">
        <v>150</v>
      </c>
      <c r="AR18" s="2" t="s">
        <v>149</v>
      </c>
      <c r="AS18" s="2" t="s">
        <v>146</v>
      </c>
      <c r="AT18" s="2" t="s">
        <v>146</v>
      </c>
      <c r="AU18" s="2" t="s">
        <v>146</v>
      </c>
      <c r="AV18" s="2" t="s">
        <v>178</v>
      </c>
      <c r="AW18" s="2" t="s">
        <v>153</v>
      </c>
      <c r="AX18" s="2" t="s">
        <v>160</v>
      </c>
      <c r="AY18" s="2" t="s">
        <v>160</v>
      </c>
      <c r="AZ18" s="2" t="s">
        <v>153</v>
      </c>
      <c r="BA18" s="2" t="s">
        <v>153</v>
      </c>
      <c r="BB18" s="2" t="s">
        <v>153</v>
      </c>
      <c r="BC18" s="2" t="s">
        <v>160</v>
      </c>
      <c r="BD18" s="2" t="s">
        <v>153</v>
      </c>
      <c r="BE18" s="2" t="s">
        <v>153</v>
      </c>
      <c r="BF18" s="2" t="s">
        <v>153</v>
      </c>
      <c r="BG18" s="2" t="s">
        <v>153</v>
      </c>
      <c r="BH18" s="2" t="s">
        <v>153</v>
      </c>
      <c r="BI18" s="2" t="s">
        <v>153</v>
      </c>
      <c r="BJ18" s="2" t="s">
        <v>154</v>
      </c>
      <c r="BK18" s="2" t="s">
        <v>139</v>
      </c>
      <c r="BL18" s="2" t="s">
        <v>139</v>
      </c>
      <c r="BM18" s="2" t="s">
        <v>148</v>
      </c>
      <c r="BN18" s="2" t="s">
        <v>133</v>
      </c>
      <c r="BO18" s="2" t="s">
        <v>280</v>
      </c>
      <c r="BP18" s="2" t="s">
        <v>139</v>
      </c>
      <c r="BQ18" s="2" t="s">
        <v>281</v>
      </c>
      <c r="BR18" s="2" t="s">
        <v>133</v>
      </c>
      <c r="BS18" s="2" t="s">
        <v>282</v>
      </c>
    </row>
    <row r="19" spans="1:71" x14ac:dyDescent="0.35">
      <c r="A19" s="1">
        <v>43794.954918981479</v>
      </c>
      <c r="B19" s="1">
        <v>43794.9609375</v>
      </c>
      <c r="C19" s="2" t="s">
        <v>74</v>
      </c>
      <c r="D19" s="2" t="s">
        <v>138</v>
      </c>
      <c r="E19">
        <v>100</v>
      </c>
      <c r="F19">
        <v>520</v>
      </c>
      <c r="G19" s="2" t="s">
        <v>132</v>
      </c>
      <c r="H19" s="1">
        <v>43794.960961666664</v>
      </c>
      <c r="I19" s="2" t="s">
        <v>283</v>
      </c>
      <c r="J19" s="2" t="s">
        <v>133</v>
      </c>
      <c r="K19">
        <v>-25.757003784179688</v>
      </c>
      <c r="L19">
        <v>28.144302368164063</v>
      </c>
      <c r="M19" s="2" t="s">
        <v>134</v>
      </c>
      <c r="N19" s="2" t="s">
        <v>135</v>
      </c>
      <c r="O19" s="2" t="s">
        <v>139</v>
      </c>
      <c r="P19" s="2" t="s">
        <v>133</v>
      </c>
      <c r="Q19" s="2" t="s">
        <v>133</v>
      </c>
      <c r="R19" s="2" t="s">
        <v>633</v>
      </c>
      <c r="S19" s="14" t="s">
        <v>257</v>
      </c>
      <c r="T19" s="2" t="s">
        <v>172</v>
      </c>
      <c r="U19" s="2" t="s">
        <v>133</v>
      </c>
      <c r="V19" s="2" t="s">
        <v>137</v>
      </c>
      <c r="W19" s="2" t="s">
        <v>164</v>
      </c>
      <c r="X19" s="2" t="s">
        <v>133</v>
      </c>
      <c r="Y19" s="2" t="s">
        <v>148</v>
      </c>
      <c r="Z19" s="2" t="s">
        <v>285</v>
      </c>
      <c r="AA19" s="2" t="s">
        <v>133</v>
      </c>
      <c r="AB19" s="2" t="s">
        <v>143</v>
      </c>
      <c r="AC19" s="2" t="s">
        <v>143</v>
      </c>
      <c r="AD19" s="2" t="s">
        <v>151</v>
      </c>
      <c r="AE19" s="2" t="s">
        <v>151</v>
      </c>
      <c r="AF19" s="2" t="s">
        <v>146</v>
      </c>
      <c r="AG19" s="2" t="s">
        <v>144</v>
      </c>
      <c r="AH19" s="2" t="s">
        <v>146</v>
      </c>
      <c r="AI19" s="2" t="s">
        <v>144</v>
      </c>
      <c r="AJ19" s="2" t="s">
        <v>145</v>
      </c>
      <c r="AK19" s="2" t="s">
        <v>146</v>
      </c>
      <c r="AL19" s="2" t="s">
        <v>139</v>
      </c>
      <c r="AM19" s="2" t="s">
        <v>139</v>
      </c>
      <c r="AN19" s="2" t="s">
        <v>139</v>
      </c>
      <c r="AO19" s="2" t="s">
        <v>139</v>
      </c>
      <c r="AP19" s="2" t="s">
        <v>149</v>
      </c>
      <c r="AQ19" s="2" t="s">
        <v>149</v>
      </c>
      <c r="AR19" s="2" t="s">
        <v>149</v>
      </c>
      <c r="AS19" s="2" t="s">
        <v>147</v>
      </c>
      <c r="AT19" s="2" t="s">
        <v>144</v>
      </c>
      <c r="AU19" s="2" t="s">
        <v>144</v>
      </c>
      <c r="AV19" s="2" t="s">
        <v>144</v>
      </c>
      <c r="AW19" s="2" t="s">
        <v>243</v>
      </c>
      <c r="AX19" s="2" t="s">
        <v>286</v>
      </c>
      <c r="AY19" s="2" t="s">
        <v>153</v>
      </c>
      <c r="AZ19" s="2" t="s">
        <v>153</v>
      </c>
      <c r="BA19" s="2" t="s">
        <v>160</v>
      </c>
      <c r="BB19" s="2" t="s">
        <v>160</v>
      </c>
      <c r="BC19" s="2" t="s">
        <v>160</v>
      </c>
      <c r="BD19" s="2" t="s">
        <v>243</v>
      </c>
      <c r="BE19" s="2" t="s">
        <v>286</v>
      </c>
      <c r="BF19" s="2" t="s">
        <v>160</v>
      </c>
      <c r="BG19" s="2" t="s">
        <v>160</v>
      </c>
      <c r="BH19" s="2" t="s">
        <v>243</v>
      </c>
      <c r="BI19" s="2" t="s">
        <v>243</v>
      </c>
      <c r="BJ19" s="2" t="s">
        <v>166</v>
      </c>
      <c r="BK19" s="2" t="s">
        <v>139</v>
      </c>
      <c r="BL19" s="2" t="s">
        <v>139</v>
      </c>
      <c r="BM19" s="2" t="s">
        <v>148</v>
      </c>
      <c r="BN19" s="2" t="s">
        <v>133</v>
      </c>
      <c r="BO19" s="2" t="s">
        <v>284</v>
      </c>
      <c r="BP19" s="2" t="s">
        <v>139</v>
      </c>
      <c r="BQ19" s="2" t="s">
        <v>287</v>
      </c>
      <c r="BR19" s="2" t="s">
        <v>133</v>
      </c>
      <c r="BS19" s="2" t="s">
        <v>288</v>
      </c>
    </row>
    <row r="20" spans="1:71" ht="43.5" x14ac:dyDescent="0.35">
      <c r="A20" s="1">
        <v>43794.976620370369</v>
      </c>
      <c r="B20" s="1">
        <v>43794.988703703704</v>
      </c>
      <c r="C20" s="2" t="s">
        <v>74</v>
      </c>
      <c r="D20" s="2" t="s">
        <v>202</v>
      </c>
      <c r="E20">
        <v>100</v>
      </c>
      <c r="F20">
        <v>1043</v>
      </c>
      <c r="G20" s="2" t="s">
        <v>132</v>
      </c>
      <c r="H20" s="1">
        <v>43794.988724560186</v>
      </c>
      <c r="I20" s="2" t="s">
        <v>289</v>
      </c>
      <c r="J20" s="2" t="s">
        <v>133</v>
      </c>
      <c r="K20">
        <v>-23.850006103515625</v>
      </c>
      <c r="L20">
        <v>29.38330078125</v>
      </c>
      <c r="M20" s="2" t="s">
        <v>134</v>
      </c>
      <c r="N20" s="2" t="s">
        <v>135</v>
      </c>
      <c r="O20" s="2" t="s">
        <v>133</v>
      </c>
      <c r="P20" s="2" t="s">
        <v>133</v>
      </c>
      <c r="Q20" s="2" t="s">
        <v>133</v>
      </c>
      <c r="R20" s="2" t="s">
        <v>668</v>
      </c>
      <c r="S20" s="14" t="s">
        <v>233</v>
      </c>
      <c r="T20" s="2" t="s">
        <v>172</v>
      </c>
      <c r="U20" s="2" t="s">
        <v>133</v>
      </c>
      <c r="V20" s="2" t="s">
        <v>137</v>
      </c>
      <c r="W20" s="2" t="s">
        <v>164</v>
      </c>
      <c r="X20" s="2" t="s">
        <v>290</v>
      </c>
      <c r="Y20" s="2" t="s">
        <v>139</v>
      </c>
      <c r="Z20" s="2" t="s">
        <v>133</v>
      </c>
      <c r="AA20" s="2" t="s">
        <v>291</v>
      </c>
      <c r="AB20" s="2" t="s">
        <v>177</v>
      </c>
      <c r="AC20" s="2" t="s">
        <v>151</v>
      </c>
      <c r="AD20" s="2" t="s">
        <v>177</v>
      </c>
      <c r="AE20" s="2" t="s">
        <v>151</v>
      </c>
      <c r="AF20" s="2" t="s">
        <v>146</v>
      </c>
      <c r="AG20" s="2" t="s">
        <v>146</v>
      </c>
      <c r="AH20" s="2" t="s">
        <v>146</v>
      </c>
      <c r="AI20" s="2" t="s">
        <v>144</v>
      </c>
      <c r="AJ20" s="2" t="s">
        <v>146</v>
      </c>
      <c r="AK20" s="2" t="s">
        <v>144</v>
      </c>
      <c r="AL20" s="2" t="s">
        <v>148</v>
      </c>
      <c r="AM20" s="2" t="s">
        <v>139</v>
      </c>
      <c r="AN20" s="2" t="s">
        <v>139</v>
      </c>
      <c r="AO20" s="2" t="s">
        <v>139</v>
      </c>
      <c r="AP20" s="2" t="s">
        <v>150</v>
      </c>
      <c r="AQ20" s="2" t="s">
        <v>150</v>
      </c>
      <c r="AR20" s="2" t="s">
        <v>150</v>
      </c>
      <c r="AS20" s="2" t="s">
        <v>146</v>
      </c>
      <c r="AT20" s="2" t="s">
        <v>146</v>
      </c>
      <c r="AU20" s="2" t="s">
        <v>146</v>
      </c>
      <c r="AV20" s="2" t="s">
        <v>178</v>
      </c>
      <c r="AW20" s="2" t="s">
        <v>153</v>
      </c>
      <c r="AX20" s="2" t="s">
        <v>160</v>
      </c>
      <c r="AY20" s="2" t="s">
        <v>161</v>
      </c>
      <c r="AZ20" s="2" t="s">
        <v>153</v>
      </c>
      <c r="BA20" s="2" t="s">
        <v>160</v>
      </c>
      <c r="BB20" s="2" t="s">
        <v>160</v>
      </c>
      <c r="BC20" s="2" t="s">
        <v>153</v>
      </c>
      <c r="BD20" s="2" t="s">
        <v>153</v>
      </c>
      <c r="BE20" s="2" t="s">
        <v>153</v>
      </c>
      <c r="BF20" s="2" t="s">
        <v>153</v>
      </c>
      <c r="BG20" s="2" t="s">
        <v>153</v>
      </c>
      <c r="BH20" s="2" t="s">
        <v>160</v>
      </c>
      <c r="BI20" s="2" t="s">
        <v>160</v>
      </c>
      <c r="BJ20" s="2" t="s">
        <v>154</v>
      </c>
      <c r="BK20" s="2" t="s">
        <v>139</v>
      </c>
      <c r="BL20" s="2" t="s">
        <v>139</v>
      </c>
      <c r="BM20" s="2" t="s">
        <v>148</v>
      </c>
      <c r="BN20" s="2" t="s">
        <v>133</v>
      </c>
      <c r="BO20" s="2" t="s">
        <v>292</v>
      </c>
      <c r="BP20" s="2" t="s">
        <v>148</v>
      </c>
      <c r="BQ20" s="2" t="s">
        <v>133</v>
      </c>
      <c r="BR20" s="2" t="s">
        <v>133</v>
      </c>
      <c r="BS20" s="2" t="s">
        <v>293</v>
      </c>
    </row>
    <row r="21" spans="1:71" x14ac:dyDescent="0.35">
      <c r="A21" s="1">
        <v>43794.990671296298</v>
      </c>
      <c r="B21" s="1">
        <v>43795.017384259256</v>
      </c>
      <c r="C21" s="2" t="s">
        <v>74</v>
      </c>
      <c r="D21" s="2" t="s">
        <v>138</v>
      </c>
      <c r="E21">
        <v>100</v>
      </c>
      <c r="F21">
        <v>2307</v>
      </c>
      <c r="G21" s="2" t="s">
        <v>132</v>
      </c>
      <c r="H21" s="1">
        <v>43795.017405798608</v>
      </c>
      <c r="I21" s="2" t="s">
        <v>298</v>
      </c>
      <c r="J21" s="2" t="s">
        <v>133</v>
      </c>
      <c r="K21">
        <v>-25.757003784179688</v>
      </c>
      <c r="L21">
        <v>28.144302368164063</v>
      </c>
      <c r="M21" s="2" t="s">
        <v>134</v>
      </c>
      <c r="N21" s="2" t="s">
        <v>135</v>
      </c>
      <c r="O21" s="2" t="s">
        <v>133</v>
      </c>
      <c r="P21" s="2" t="s">
        <v>133</v>
      </c>
      <c r="Q21" s="2" t="s">
        <v>133</v>
      </c>
      <c r="R21" s="2" t="s">
        <v>633</v>
      </c>
      <c r="S21" s="14" t="s">
        <v>299</v>
      </c>
      <c r="T21" s="2" t="s">
        <v>172</v>
      </c>
      <c r="U21" s="2" t="s">
        <v>133</v>
      </c>
      <c r="V21" s="2" t="s">
        <v>137</v>
      </c>
      <c r="W21" s="2" t="s">
        <v>174</v>
      </c>
      <c r="X21" s="2" t="s">
        <v>175</v>
      </c>
      <c r="Y21" s="2" t="s">
        <v>139</v>
      </c>
      <c r="Z21" s="2" t="s">
        <v>133</v>
      </c>
      <c r="AA21" s="2" t="s">
        <v>300</v>
      </c>
      <c r="AB21" s="2" t="s">
        <v>143</v>
      </c>
      <c r="AC21" s="2" t="s">
        <v>151</v>
      </c>
      <c r="AD21" s="2" t="s">
        <v>177</v>
      </c>
      <c r="AE21" s="2" t="s">
        <v>143</v>
      </c>
      <c r="AF21" s="2" t="s">
        <v>146</v>
      </c>
      <c r="AG21" s="2" t="s">
        <v>146</v>
      </c>
      <c r="AH21" s="2" t="s">
        <v>146</v>
      </c>
      <c r="AI21" s="2" t="s">
        <v>146</v>
      </c>
      <c r="AJ21" s="2" t="s">
        <v>146</v>
      </c>
      <c r="AK21" s="2" t="s">
        <v>146</v>
      </c>
      <c r="AL21" s="2" t="s">
        <v>139</v>
      </c>
      <c r="AM21" s="2" t="s">
        <v>139</v>
      </c>
      <c r="AN21" s="2" t="s">
        <v>139</v>
      </c>
      <c r="AO21" s="2" t="s">
        <v>139</v>
      </c>
      <c r="AP21" s="2" t="s">
        <v>150</v>
      </c>
      <c r="AQ21" s="2" t="s">
        <v>150</v>
      </c>
      <c r="AR21" s="2" t="s">
        <v>150</v>
      </c>
      <c r="AS21" s="2" t="s">
        <v>146</v>
      </c>
      <c r="AT21" s="2" t="s">
        <v>147</v>
      </c>
      <c r="AU21" s="2" t="s">
        <v>144</v>
      </c>
      <c r="AV21" s="2" t="s">
        <v>208</v>
      </c>
      <c r="AW21" s="2" t="s">
        <v>153</v>
      </c>
      <c r="AX21" s="2" t="s">
        <v>153</v>
      </c>
      <c r="AY21" s="2" t="s">
        <v>153</v>
      </c>
      <c r="AZ21" s="2" t="s">
        <v>153</v>
      </c>
      <c r="BA21" s="2" t="s">
        <v>153</v>
      </c>
      <c r="BB21" s="2" t="s">
        <v>153</v>
      </c>
      <c r="BC21" s="2" t="s">
        <v>153</v>
      </c>
      <c r="BD21" s="2" t="s">
        <v>160</v>
      </c>
      <c r="BE21" s="2" t="s">
        <v>153</v>
      </c>
      <c r="BF21" s="2" t="s">
        <v>153</v>
      </c>
      <c r="BG21" s="2" t="s">
        <v>160</v>
      </c>
      <c r="BH21" s="2" t="s">
        <v>243</v>
      </c>
      <c r="BI21" s="2" t="s">
        <v>153</v>
      </c>
      <c r="BJ21" s="2" t="s">
        <v>166</v>
      </c>
      <c r="BK21" s="2" t="s">
        <v>139</v>
      </c>
      <c r="BL21" s="2" t="s">
        <v>139</v>
      </c>
      <c r="BM21" s="2" t="s">
        <v>148</v>
      </c>
      <c r="BN21" s="2" t="s">
        <v>133</v>
      </c>
      <c r="BO21" s="2" t="s">
        <v>295</v>
      </c>
      <c r="BP21" s="2" t="s">
        <v>139</v>
      </c>
      <c r="BQ21" s="2" t="s">
        <v>294</v>
      </c>
      <c r="BR21" s="2" t="s">
        <v>133</v>
      </c>
      <c r="BS21" s="2" t="s">
        <v>296</v>
      </c>
    </row>
    <row r="22" spans="1:71" ht="43.5" x14ac:dyDescent="0.35">
      <c r="A22" s="1">
        <v>43794.990312499998</v>
      </c>
      <c r="B22" s="1">
        <v>43795.017905092594</v>
      </c>
      <c r="C22" s="2" t="s">
        <v>74</v>
      </c>
      <c r="D22" s="2" t="s">
        <v>138</v>
      </c>
      <c r="E22">
        <v>100</v>
      </c>
      <c r="F22">
        <v>2383</v>
      </c>
      <c r="G22" s="2" t="s">
        <v>132</v>
      </c>
      <c r="H22" s="1">
        <v>43795.017910613424</v>
      </c>
      <c r="I22" s="2" t="s">
        <v>301</v>
      </c>
      <c r="J22" s="2" t="s">
        <v>133</v>
      </c>
      <c r="K22">
        <v>-25.757003784179688</v>
      </c>
      <c r="L22">
        <v>28.144302368164063</v>
      </c>
      <c r="M22" s="2" t="s">
        <v>134</v>
      </c>
      <c r="N22" s="2" t="s">
        <v>135</v>
      </c>
      <c r="O22" s="2" t="s">
        <v>139</v>
      </c>
      <c r="P22" s="2" t="s">
        <v>133</v>
      </c>
      <c r="Q22" s="2" t="s">
        <v>303</v>
      </c>
      <c r="R22" s="2" t="s">
        <v>633</v>
      </c>
      <c r="S22" s="14" t="s">
        <v>233</v>
      </c>
      <c r="T22" s="2" t="s">
        <v>172</v>
      </c>
      <c r="U22" s="2" t="s">
        <v>133</v>
      </c>
      <c r="V22" s="2" t="s">
        <v>206</v>
      </c>
      <c r="W22" s="2" t="s">
        <v>155</v>
      </c>
      <c r="X22" s="2" t="s">
        <v>133</v>
      </c>
      <c r="Y22" s="2" t="s">
        <v>139</v>
      </c>
      <c r="Z22" s="2" t="s">
        <v>133</v>
      </c>
      <c r="AA22" s="2" t="s">
        <v>304</v>
      </c>
      <c r="AB22" s="2" t="s">
        <v>151</v>
      </c>
      <c r="AC22" s="2" t="s">
        <v>141</v>
      </c>
      <c r="AD22" s="2" t="s">
        <v>141</v>
      </c>
      <c r="AE22" s="2" t="s">
        <v>141</v>
      </c>
      <c r="AF22" s="2" t="s">
        <v>144</v>
      </c>
      <c r="AG22" s="2" t="s">
        <v>144</v>
      </c>
      <c r="AH22" s="2" t="s">
        <v>144</v>
      </c>
      <c r="AI22" s="2" t="s">
        <v>146</v>
      </c>
      <c r="AJ22" s="2" t="s">
        <v>144</v>
      </c>
      <c r="AK22" s="2" t="s">
        <v>144</v>
      </c>
      <c r="AL22" s="2" t="s">
        <v>139</v>
      </c>
      <c r="AM22" s="2" t="s">
        <v>139</v>
      </c>
      <c r="AN22" s="2" t="s">
        <v>139</v>
      </c>
      <c r="AO22" s="2" t="s">
        <v>139</v>
      </c>
      <c r="AP22" s="2" t="s">
        <v>150</v>
      </c>
      <c r="AQ22" s="2" t="s">
        <v>150</v>
      </c>
      <c r="AR22" s="2" t="s">
        <v>152</v>
      </c>
      <c r="AS22" s="2" t="s">
        <v>144</v>
      </c>
      <c r="AT22" s="2" t="s">
        <v>144</v>
      </c>
      <c r="AU22" s="2" t="s">
        <v>144</v>
      </c>
      <c r="AV22" s="2" t="s">
        <v>178</v>
      </c>
      <c r="AW22" s="2" t="s">
        <v>161</v>
      </c>
      <c r="AX22" s="2" t="s">
        <v>161</v>
      </c>
      <c r="AY22" s="2" t="s">
        <v>160</v>
      </c>
      <c r="AZ22" s="2" t="s">
        <v>160</v>
      </c>
      <c r="BA22" s="2" t="s">
        <v>160</v>
      </c>
      <c r="BB22" s="2" t="s">
        <v>160</v>
      </c>
      <c r="BC22" s="2" t="s">
        <v>161</v>
      </c>
      <c r="BD22" s="2" t="s">
        <v>243</v>
      </c>
      <c r="BE22" s="2" t="s">
        <v>160</v>
      </c>
      <c r="BF22" s="2" t="s">
        <v>160</v>
      </c>
      <c r="BG22" s="2" t="s">
        <v>160</v>
      </c>
      <c r="BH22" s="2" t="s">
        <v>243</v>
      </c>
      <c r="BI22" s="2" t="s">
        <v>160</v>
      </c>
      <c r="BJ22" s="2" t="s">
        <v>162</v>
      </c>
      <c r="BK22" s="2" t="s">
        <v>139</v>
      </c>
      <c r="BL22" s="2" t="s">
        <v>139</v>
      </c>
      <c r="BM22" s="2" t="s">
        <v>148</v>
      </c>
      <c r="BN22" s="2" t="s">
        <v>133</v>
      </c>
      <c r="BO22" s="2" t="s">
        <v>302</v>
      </c>
      <c r="BP22" s="2" t="s">
        <v>148</v>
      </c>
      <c r="BQ22" s="2" t="s">
        <v>133</v>
      </c>
      <c r="BR22" s="2" t="s">
        <v>133</v>
      </c>
      <c r="BS22" s="2" t="s">
        <v>305</v>
      </c>
    </row>
    <row r="23" spans="1:71" x14ac:dyDescent="0.35">
      <c r="A23" s="1">
        <v>43795.039814814816</v>
      </c>
      <c r="B23" s="1">
        <v>43795.056817129633</v>
      </c>
      <c r="C23" s="2" t="s">
        <v>74</v>
      </c>
      <c r="D23" s="2" t="s">
        <v>306</v>
      </c>
      <c r="E23">
        <v>100</v>
      </c>
      <c r="F23">
        <v>1468</v>
      </c>
      <c r="G23" s="2" t="s">
        <v>132</v>
      </c>
      <c r="H23" s="1">
        <v>43795.056839699071</v>
      </c>
      <c r="I23" s="2" t="s">
        <v>307</v>
      </c>
      <c r="J23" s="2" t="s">
        <v>133</v>
      </c>
      <c r="K23">
        <v>-25.466705322265625</v>
      </c>
      <c r="L23">
        <v>30.966705322265625</v>
      </c>
      <c r="M23" s="2" t="s">
        <v>134</v>
      </c>
      <c r="N23" s="2" t="s">
        <v>135</v>
      </c>
      <c r="O23" s="2" t="s">
        <v>133</v>
      </c>
      <c r="P23" s="2" t="s">
        <v>133</v>
      </c>
      <c r="Q23" s="2" t="s">
        <v>133</v>
      </c>
      <c r="R23" s="2" t="s">
        <v>672</v>
      </c>
      <c r="S23" s="14" t="s">
        <v>299</v>
      </c>
      <c r="T23" s="2" t="s">
        <v>159</v>
      </c>
      <c r="U23" s="2" t="s">
        <v>133</v>
      </c>
      <c r="V23" s="2" t="s">
        <v>234</v>
      </c>
      <c r="W23" s="2" t="s">
        <v>235</v>
      </c>
      <c r="X23" s="2" t="s">
        <v>133</v>
      </c>
      <c r="Y23" s="2" t="s">
        <v>139</v>
      </c>
      <c r="Z23" s="2" t="s">
        <v>133</v>
      </c>
      <c r="AA23" s="2" t="s">
        <v>308</v>
      </c>
      <c r="AB23" s="2" t="s">
        <v>143</v>
      </c>
      <c r="AC23" s="2" t="s">
        <v>177</v>
      </c>
      <c r="AD23" s="2" t="s">
        <v>177</v>
      </c>
      <c r="AE23" s="2" t="s">
        <v>177</v>
      </c>
      <c r="AF23" s="2" t="s">
        <v>146</v>
      </c>
      <c r="AG23" s="2" t="s">
        <v>146</v>
      </c>
      <c r="AH23" s="2" t="s">
        <v>144</v>
      </c>
      <c r="AI23" s="2" t="s">
        <v>144</v>
      </c>
      <c r="AJ23" s="2" t="s">
        <v>146</v>
      </c>
      <c r="AK23" s="2" t="s">
        <v>144</v>
      </c>
      <c r="AL23" s="2" t="s">
        <v>139</v>
      </c>
      <c r="AM23" s="2" t="s">
        <v>139</v>
      </c>
      <c r="AN23" s="2" t="s">
        <v>139</v>
      </c>
      <c r="AO23" s="2" t="s">
        <v>139</v>
      </c>
      <c r="AP23" s="2" t="s">
        <v>152</v>
      </c>
      <c r="AQ23" s="2" t="s">
        <v>152</v>
      </c>
      <c r="AR23" s="2" t="s">
        <v>152</v>
      </c>
      <c r="AS23" s="2" t="s">
        <v>144</v>
      </c>
      <c r="AT23" s="2" t="s">
        <v>146</v>
      </c>
      <c r="AU23" s="2" t="s">
        <v>144</v>
      </c>
      <c r="AV23" s="2" t="s">
        <v>178</v>
      </c>
      <c r="AW23" s="2" t="s">
        <v>153</v>
      </c>
      <c r="AX23" s="2" t="s">
        <v>153</v>
      </c>
      <c r="AY23" s="2" t="s">
        <v>160</v>
      </c>
      <c r="AZ23" s="2" t="s">
        <v>160</v>
      </c>
      <c r="BA23" s="2" t="s">
        <v>161</v>
      </c>
      <c r="BB23" s="2" t="s">
        <v>161</v>
      </c>
      <c r="BC23" s="2" t="s">
        <v>160</v>
      </c>
      <c r="BD23" s="2" t="s">
        <v>160</v>
      </c>
      <c r="BE23" s="2" t="s">
        <v>153</v>
      </c>
      <c r="BF23" s="2" t="s">
        <v>153</v>
      </c>
      <c r="BG23" s="2" t="s">
        <v>153</v>
      </c>
      <c r="BH23" s="2" t="s">
        <v>161</v>
      </c>
      <c r="BI23" s="2" t="s">
        <v>153</v>
      </c>
      <c r="BJ23" s="2" t="s">
        <v>186</v>
      </c>
      <c r="BK23" s="2" t="s">
        <v>139</v>
      </c>
      <c r="BL23" s="2" t="s">
        <v>139</v>
      </c>
      <c r="BM23" s="2" t="s">
        <v>139</v>
      </c>
      <c r="BN23" s="2" t="s">
        <v>309</v>
      </c>
      <c r="BO23" s="2" t="s">
        <v>310</v>
      </c>
      <c r="BP23" s="2" t="s">
        <v>139</v>
      </c>
      <c r="BQ23" s="2" t="s">
        <v>311</v>
      </c>
      <c r="BR23" s="2" t="s">
        <v>133</v>
      </c>
      <c r="BS23" s="2" t="s">
        <v>312</v>
      </c>
    </row>
    <row r="24" spans="1:71" ht="29" x14ac:dyDescent="0.35">
      <c r="A24" s="1">
        <v>43795.09784722222</v>
      </c>
      <c r="B24" s="1">
        <v>43795.125358796293</v>
      </c>
      <c r="C24" s="2" t="s">
        <v>74</v>
      </c>
      <c r="D24" s="2" t="s">
        <v>197</v>
      </c>
      <c r="E24">
        <v>100</v>
      </c>
      <c r="F24">
        <v>2377</v>
      </c>
      <c r="G24" s="2" t="s">
        <v>132</v>
      </c>
      <c r="H24" s="1">
        <v>43795.125387962966</v>
      </c>
      <c r="I24" s="2" t="s">
        <v>313</v>
      </c>
      <c r="J24" s="2" t="s">
        <v>133</v>
      </c>
      <c r="K24">
        <v>-29.617706298828125</v>
      </c>
      <c r="L24">
        <v>30.383499145507813</v>
      </c>
      <c r="M24" s="2" t="s">
        <v>134</v>
      </c>
      <c r="N24" s="2" t="s">
        <v>135</v>
      </c>
      <c r="O24" s="2" t="s">
        <v>279</v>
      </c>
      <c r="P24" s="2" t="s">
        <v>133</v>
      </c>
      <c r="Q24" s="2" t="s">
        <v>133</v>
      </c>
      <c r="R24" s="2" t="s">
        <v>666</v>
      </c>
      <c r="S24" s="14" t="s">
        <v>205</v>
      </c>
      <c r="T24" s="2" t="s">
        <v>140</v>
      </c>
      <c r="U24" s="2" t="s">
        <v>133</v>
      </c>
      <c r="V24" s="2" t="s">
        <v>315</v>
      </c>
      <c r="W24" s="2" t="s">
        <v>164</v>
      </c>
      <c r="X24" s="2" t="s">
        <v>193</v>
      </c>
      <c r="Y24" s="2" t="s">
        <v>148</v>
      </c>
      <c r="Z24" s="2" t="s">
        <v>316</v>
      </c>
      <c r="AA24" s="2" t="s">
        <v>317</v>
      </c>
      <c r="AB24" s="2" t="s">
        <v>143</v>
      </c>
      <c r="AC24" s="2" t="s">
        <v>143</v>
      </c>
      <c r="AD24" s="2" t="s">
        <v>151</v>
      </c>
      <c r="AE24" s="2" t="s">
        <v>177</v>
      </c>
      <c r="AF24" s="2" t="s">
        <v>146</v>
      </c>
      <c r="AG24" s="2" t="s">
        <v>146</v>
      </c>
      <c r="AH24" s="2" t="s">
        <v>146</v>
      </c>
      <c r="AI24" s="2" t="s">
        <v>146</v>
      </c>
      <c r="AJ24" s="2" t="s">
        <v>146</v>
      </c>
      <c r="AK24" s="2" t="s">
        <v>146</v>
      </c>
      <c r="AL24" s="2" t="s">
        <v>139</v>
      </c>
      <c r="AM24" s="2" t="s">
        <v>139</v>
      </c>
      <c r="AN24" s="2" t="s">
        <v>139</v>
      </c>
      <c r="AO24" s="2" t="s">
        <v>139</v>
      </c>
      <c r="AP24" s="2" t="s">
        <v>150</v>
      </c>
      <c r="AQ24" s="2" t="s">
        <v>150</v>
      </c>
      <c r="AR24" s="2" t="s">
        <v>150</v>
      </c>
      <c r="AS24" s="2" t="s">
        <v>146</v>
      </c>
      <c r="AT24" s="2" t="s">
        <v>144</v>
      </c>
      <c r="AU24" s="2" t="s">
        <v>144</v>
      </c>
      <c r="AV24" s="2" t="s">
        <v>178</v>
      </c>
      <c r="AW24" s="2" t="s">
        <v>153</v>
      </c>
      <c r="AX24" s="2" t="s">
        <v>160</v>
      </c>
      <c r="AY24" s="2" t="s">
        <v>153</v>
      </c>
      <c r="AZ24" s="2" t="s">
        <v>160</v>
      </c>
      <c r="BA24" s="2" t="s">
        <v>153</v>
      </c>
      <c r="BB24" s="2" t="s">
        <v>153</v>
      </c>
      <c r="BC24" s="2" t="s">
        <v>153</v>
      </c>
      <c r="BD24" s="2" t="s">
        <v>161</v>
      </c>
      <c r="BE24" s="2" t="s">
        <v>153</v>
      </c>
      <c r="BF24" s="2" t="s">
        <v>153</v>
      </c>
      <c r="BG24" s="2" t="s">
        <v>153</v>
      </c>
      <c r="BH24" s="2" t="s">
        <v>153</v>
      </c>
      <c r="BI24" s="2" t="s">
        <v>153</v>
      </c>
      <c r="BJ24" s="2" t="s">
        <v>154</v>
      </c>
      <c r="BK24" s="2" t="s">
        <v>139</v>
      </c>
      <c r="BL24" s="2" t="s">
        <v>139</v>
      </c>
      <c r="BM24" s="2" t="s">
        <v>148</v>
      </c>
      <c r="BN24" s="2" t="s">
        <v>133</v>
      </c>
      <c r="BO24" s="2" t="s">
        <v>314</v>
      </c>
      <c r="BP24" s="2" t="s">
        <v>139</v>
      </c>
      <c r="BQ24" s="2" t="s">
        <v>318</v>
      </c>
      <c r="BR24" s="2" t="s">
        <v>319</v>
      </c>
      <c r="BS24" s="2" t="s">
        <v>320</v>
      </c>
    </row>
    <row r="25" spans="1:71" ht="43.5" x14ac:dyDescent="0.35">
      <c r="A25" s="1">
        <v>43795.943506944444</v>
      </c>
      <c r="B25" s="1">
        <v>43795.956759259258</v>
      </c>
      <c r="C25" s="2" t="s">
        <v>74</v>
      </c>
      <c r="D25" s="2" t="s">
        <v>306</v>
      </c>
      <c r="E25">
        <v>100</v>
      </c>
      <c r="F25">
        <v>1144</v>
      </c>
      <c r="G25" s="2" t="s">
        <v>132</v>
      </c>
      <c r="H25" s="1">
        <v>43795.956764606482</v>
      </c>
      <c r="I25" s="2" t="s">
        <v>322</v>
      </c>
      <c r="J25" s="2" t="s">
        <v>133</v>
      </c>
      <c r="K25">
        <v>-25.466705322265625</v>
      </c>
      <c r="L25">
        <v>30.966705322265625</v>
      </c>
      <c r="M25" s="2" t="s">
        <v>134</v>
      </c>
      <c r="N25" s="2" t="s">
        <v>135</v>
      </c>
      <c r="O25" s="2" t="s">
        <v>139</v>
      </c>
      <c r="P25" s="2" t="s">
        <v>133</v>
      </c>
      <c r="Q25" s="2" t="s">
        <v>133</v>
      </c>
      <c r="R25" s="2" t="s">
        <v>672</v>
      </c>
      <c r="S25" s="14" t="s">
        <v>324</v>
      </c>
      <c r="T25" s="2" t="s">
        <v>172</v>
      </c>
      <c r="U25" s="2" t="s">
        <v>133</v>
      </c>
      <c r="V25" s="2" t="s">
        <v>173</v>
      </c>
      <c r="W25" s="2" t="s">
        <v>164</v>
      </c>
      <c r="X25" s="2" t="s">
        <v>133</v>
      </c>
      <c r="Y25" s="2" t="s">
        <v>139</v>
      </c>
      <c r="Z25" s="2" t="s">
        <v>133</v>
      </c>
      <c r="AA25" s="2" t="s">
        <v>325</v>
      </c>
      <c r="AB25" s="2" t="s">
        <v>151</v>
      </c>
      <c r="AC25" s="2" t="s">
        <v>151</v>
      </c>
      <c r="AD25" s="2" t="s">
        <v>151</v>
      </c>
      <c r="AE25" s="2" t="s">
        <v>142</v>
      </c>
      <c r="AF25" s="2" t="s">
        <v>146</v>
      </c>
      <c r="AG25" s="2" t="s">
        <v>146</v>
      </c>
      <c r="AH25" s="2" t="s">
        <v>146</v>
      </c>
      <c r="AI25" s="2" t="s">
        <v>146</v>
      </c>
      <c r="AJ25" s="2" t="s">
        <v>146</v>
      </c>
      <c r="AK25" s="2" t="s">
        <v>146</v>
      </c>
      <c r="AL25" s="2" t="s">
        <v>139</v>
      </c>
      <c r="AM25" s="2" t="s">
        <v>139</v>
      </c>
      <c r="AN25" s="2" t="s">
        <v>139</v>
      </c>
      <c r="AO25" s="2" t="s">
        <v>139</v>
      </c>
      <c r="AP25" s="2" t="s">
        <v>149</v>
      </c>
      <c r="AQ25" s="2" t="s">
        <v>149</v>
      </c>
      <c r="AR25" s="2" t="s">
        <v>149</v>
      </c>
      <c r="AS25" s="2" t="s">
        <v>146</v>
      </c>
      <c r="AT25" s="2" t="s">
        <v>208</v>
      </c>
      <c r="AU25" s="2" t="s">
        <v>146</v>
      </c>
      <c r="AV25" s="2" t="s">
        <v>178</v>
      </c>
      <c r="AW25" s="2" t="s">
        <v>153</v>
      </c>
      <c r="AX25" s="2" t="s">
        <v>153</v>
      </c>
      <c r="AY25" s="2" t="s">
        <v>153</v>
      </c>
      <c r="AZ25" s="2" t="s">
        <v>153</v>
      </c>
      <c r="BA25" s="2" t="s">
        <v>153</v>
      </c>
      <c r="BB25" s="2" t="s">
        <v>153</v>
      </c>
      <c r="BC25" s="2" t="s">
        <v>153</v>
      </c>
      <c r="BD25" s="2" t="s">
        <v>153</v>
      </c>
      <c r="BE25" s="2" t="s">
        <v>153</v>
      </c>
      <c r="BF25" s="2" t="s">
        <v>153</v>
      </c>
      <c r="BG25" s="2" t="s">
        <v>153</v>
      </c>
      <c r="BH25" s="2" t="s">
        <v>153</v>
      </c>
      <c r="BI25" s="2" t="s">
        <v>153</v>
      </c>
      <c r="BJ25" s="2" t="s">
        <v>154</v>
      </c>
      <c r="BK25" s="2" t="s">
        <v>133</v>
      </c>
      <c r="BL25" s="2" t="s">
        <v>139</v>
      </c>
      <c r="BM25" s="2" t="s">
        <v>148</v>
      </c>
      <c r="BN25" s="2" t="s">
        <v>133</v>
      </c>
      <c r="BO25" s="2" t="s">
        <v>133</v>
      </c>
      <c r="BP25" s="2" t="s">
        <v>139</v>
      </c>
      <c r="BQ25" s="2" t="s">
        <v>323</v>
      </c>
      <c r="BR25" s="2" t="s">
        <v>133</v>
      </c>
      <c r="BS25" s="2" t="s">
        <v>326</v>
      </c>
    </row>
    <row r="26" spans="1:71" ht="29" x14ac:dyDescent="0.35">
      <c r="A26" s="1">
        <v>43795.955937500003</v>
      </c>
      <c r="B26" s="1">
        <v>43795.971238425926</v>
      </c>
      <c r="C26" s="2" t="s">
        <v>74</v>
      </c>
      <c r="D26" s="2" t="s">
        <v>197</v>
      </c>
      <c r="E26">
        <v>100</v>
      </c>
      <c r="F26">
        <v>1321</v>
      </c>
      <c r="G26" s="2" t="s">
        <v>132</v>
      </c>
      <c r="H26" s="1">
        <v>43795.971264004627</v>
      </c>
      <c r="I26" s="2" t="s">
        <v>327</v>
      </c>
      <c r="J26" s="2" t="s">
        <v>133</v>
      </c>
      <c r="K26">
        <v>-29.617706298828125</v>
      </c>
      <c r="L26">
        <v>30.383499145507813</v>
      </c>
      <c r="M26" s="2" t="s">
        <v>156</v>
      </c>
      <c r="N26" s="2" t="s">
        <v>135</v>
      </c>
      <c r="O26" s="2" t="s">
        <v>133</v>
      </c>
      <c r="P26" s="2" t="s">
        <v>133</v>
      </c>
      <c r="Q26" s="2" t="s">
        <v>133</v>
      </c>
      <c r="R26" s="2" t="s">
        <v>666</v>
      </c>
      <c r="S26" s="14" t="s">
        <v>212</v>
      </c>
      <c r="T26" s="2" t="s">
        <v>159</v>
      </c>
      <c r="U26" s="2" t="s">
        <v>328</v>
      </c>
      <c r="V26" s="2" t="s">
        <v>173</v>
      </c>
      <c r="W26" s="2" t="s">
        <v>174</v>
      </c>
      <c r="X26" s="2" t="s">
        <v>133</v>
      </c>
      <c r="Y26" s="2" t="s">
        <v>139</v>
      </c>
      <c r="Z26" s="2" t="s">
        <v>133</v>
      </c>
      <c r="AA26" s="2" t="s">
        <v>329</v>
      </c>
      <c r="AB26" s="2" t="s">
        <v>177</v>
      </c>
      <c r="AC26" s="2" t="s">
        <v>151</v>
      </c>
      <c r="AD26" s="2" t="s">
        <v>177</v>
      </c>
      <c r="AE26" s="2" t="s">
        <v>151</v>
      </c>
      <c r="AF26" s="2" t="s">
        <v>144</v>
      </c>
      <c r="AG26" s="2" t="s">
        <v>144</v>
      </c>
      <c r="AH26" s="2" t="s">
        <v>144</v>
      </c>
      <c r="AI26" s="2" t="s">
        <v>144</v>
      </c>
      <c r="AJ26" s="2" t="s">
        <v>144</v>
      </c>
      <c r="AK26" s="2" t="s">
        <v>144</v>
      </c>
      <c r="AL26" s="2" t="s">
        <v>139</v>
      </c>
      <c r="AM26" s="2" t="s">
        <v>139</v>
      </c>
      <c r="AN26" s="2" t="s">
        <v>139</v>
      </c>
      <c r="AO26" s="2" t="s">
        <v>139</v>
      </c>
      <c r="AP26" s="2" t="s">
        <v>152</v>
      </c>
      <c r="AQ26" s="2" t="s">
        <v>152</v>
      </c>
      <c r="AR26" s="2" t="s">
        <v>152</v>
      </c>
      <c r="AS26" s="2" t="s">
        <v>144</v>
      </c>
      <c r="AT26" s="2" t="s">
        <v>144</v>
      </c>
      <c r="AU26" s="2" t="s">
        <v>144</v>
      </c>
      <c r="AV26" s="2" t="s">
        <v>178</v>
      </c>
      <c r="AW26" s="2" t="s">
        <v>153</v>
      </c>
      <c r="AX26" s="2" t="s">
        <v>153</v>
      </c>
      <c r="AY26" s="2" t="s">
        <v>153</v>
      </c>
      <c r="AZ26" s="2" t="s">
        <v>153</v>
      </c>
      <c r="BA26" s="2" t="s">
        <v>153</v>
      </c>
      <c r="BB26" s="2" t="s">
        <v>153</v>
      </c>
      <c r="BC26" s="2" t="s">
        <v>153</v>
      </c>
      <c r="BD26" s="2" t="s">
        <v>153</v>
      </c>
      <c r="BE26" s="2" t="s">
        <v>153</v>
      </c>
      <c r="BF26" s="2" t="s">
        <v>153</v>
      </c>
      <c r="BG26" s="2" t="s">
        <v>153</v>
      </c>
      <c r="BH26" s="2" t="s">
        <v>153</v>
      </c>
      <c r="BI26" s="2" t="s">
        <v>153</v>
      </c>
      <c r="BJ26" s="2" t="s">
        <v>186</v>
      </c>
      <c r="BK26" s="2" t="s">
        <v>139</v>
      </c>
      <c r="BL26" s="2" t="s">
        <v>139</v>
      </c>
      <c r="BM26" s="2" t="s">
        <v>148</v>
      </c>
      <c r="BN26" s="2" t="s">
        <v>133</v>
      </c>
      <c r="BO26" s="2" t="s">
        <v>133</v>
      </c>
      <c r="BP26" s="2" t="s">
        <v>148</v>
      </c>
      <c r="BQ26" s="2" t="s">
        <v>133</v>
      </c>
      <c r="BR26" s="2" t="s">
        <v>330</v>
      </c>
      <c r="BS26" s="2" t="s">
        <v>158</v>
      </c>
    </row>
    <row r="27" spans="1:71" x14ac:dyDescent="0.35">
      <c r="A27" s="1">
        <v>43795.969560185185</v>
      </c>
      <c r="B27" s="1">
        <v>43795.986446759256</v>
      </c>
      <c r="C27" s="2" t="s">
        <v>74</v>
      </c>
      <c r="D27" s="2" t="s">
        <v>197</v>
      </c>
      <c r="E27">
        <v>100</v>
      </c>
      <c r="F27">
        <v>1458</v>
      </c>
      <c r="G27" s="2" t="s">
        <v>132</v>
      </c>
      <c r="H27" s="1">
        <v>43795.986464340276</v>
      </c>
      <c r="I27" s="2" t="s">
        <v>331</v>
      </c>
      <c r="J27" s="2" t="s">
        <v>133</v>
      </c>
      <c r="K27">
        <v>-29.617706298828125</v>
      </c>
      <c r="L27">
        <v>30.383499145507813</v>
      </c>
      <c r="M27" s="2" t="s">
        <v>134</v>
      </c>
      <c r="N27" s="2" t="s">
        <v>135</v>
      </c>
      <c r="O27" s="2" t="s">
        <v>157</v>
      </c>
      <c r="P27" s="2" t="s">
        <v>133</v>
      </c>
      <c r="Q27" s="2" t="s">
        <v>133</v>
      </c>
      <c r="R27" s="2" t="s">
        <v>666</v>
      </c>
      <c r="S27" s="14" t="s">
        <v>332</v>
      </c>
      <c r="T27" s="2" t="s">
        <v>140</v>
      </c>
      <c r="U27" s="2" t="s">
        <v>333</v>
      </c>
      <c r="V27" s="2" t="s">
        <v>137</v>
      </c>
      <c r="W27" s="2" t="s">
        <v>164</v>
      </c>
      <c r="X27" s="2" t="s">
        <v>334</v>
      </c>
      <c r="Y27" s="2" t="s">
        <v>139</v>
      </c>
      <c r="Z27" s="2" t="s">
        <v>133</v>
      </c>
      <c r="AA27" s="2" t="s">
        <v>335</v>
      </c>
      <c r="AB27" s="2" t="s">
        <v>151</v>
      </c>
      <c r="AC27" s="2" t="s">
        <v>141</v>
      </c>
      <c r="AD27" s="2" t="s">
        <v>141</v>
      </c>
      <c r="AE27" s="2" t="s">
        <v>141</v>
      </c>
      <c r="AF27" s="2" t="s">
        <v>144</v>
      </c>
      <c r="AG27" s="2" t="s">
        <v>146</v>
      </c>
      <c r="AH27" s="2" t="s">
        <v>144</v>
      </c>
      <c r="AI27" s="2" t="s">
        <v>144</v>
      </c>
      <c r="AJ27" s="2" t="s">
        <v>144</v>
      </c>
      <c r="AK27" s="2" t="s">
        <v>144</v>
      </c>
      <c r="AL27" s="2" t="s">
        <v>139</v>
      </c>
      <c r="AM27" s="2" t="s">
        <v>139</v>
      </c>
      <c r="AN27" s="2" t="s">
        <v>139</v>
      </c>
      <c r="AO27" s="2" t="s">
        <v>139</v>
      </c>
      <c r="AP27" s="2" t="s">
        <v>149</v>
      </c>
      <c r="AQ27" s="2" t="s">
        <v>149</v>
      </c>
      <c r="AR27" s="2" t="s">
        <v>149</v>
      </c>
      <c r="AS27" s="2" t="s">
        <v>144</v>
      </c>
      <c r="AT27" s="2" t="s">
        <v>146</v>
      </c>
      <c r="AU27" s="2" t="s">
        <v>144</v>
      </c>
      <c r="AV27" s="2" t="s">
        <v>147</v>
      </c>
      <c r="AW27" s="2" t="s">
        <v>153</v>
      </c>
      <c r="AX27" s="2" t="s">
        <v>153</v>
      </c>
      <c r="AY27" s="2" t="s">
        <v>153</v>
      </c>
      <c r="AZ27" s="2" t="s">
        <v>153</v>
      </c>
      <c r="BA27" s="2" t="s">
        <v>160</v>
      </c>
      <c r="BB27" s="2" t="s">
        <v>160</v>
      </c>
      <c r="BC27" s="2" t="s">
        <v>153</v>
      </c>
      <c r="BD27" s="2" t="s">
        <v>161</v>
      </c>
      <c r="BE27" s="2" t="s">
        <v>153</v>
      </c>
      <c r="BF27" s="2" t="s">
        <v>153</v>
      </c>
      <c r="BG27" s="2" t="s">
        <v>160</v>
      </c>
      <c r="BH27" s="2" t="s">
        <v>161</v>
      </c>
      <c r="BI27" s="2" t="s">
        <v>153</v>
      </c>
      <c r="BJ27" s="2" t="s">
        <v>154</v>
      </c>
      <c r="BK27" s="2" t="s">
        <v>139</v>
      </c>
      <c r="BL27" s="2" t="s">
        <v>139</v>
      </c>
      <c r="BM27" s="2" t="s">
        <v>148</v>
      </c>
      <c r="BN27" s="2" t="s">
        <v>133</v>
      </c>
      <c r="BO27" s="2" t="s">
        <v>133</v>
      </c>
      <c r="BP27" s="2" t="s">
        <v>133</v>
      </c>
      <c r="BQ27" s="2" t="s">
        <v>133</v>
      </c>
      <c r="BR27" s="2" t="s">
        <v>133</v>
      </c>
      <c r="BS27" s="2" t="s">
        <v>336</v>
      </c>
    </row>
    <row r="28" spans="1:71" x14ac:dyDescent="0.35">
      <c r="A28" s="1">
        <v>43796.00105324074</v>
      </c>
      <c r="B28" s="1">
        <v>43796.00818287037</v>
      </c>
      <c r="C28" s="2" t="s">
        <v>74</v>
      </c>
      <c r="D28" s="2" t="s">
        <v>197</v>
      </c>
      <c r="E28">
        <v>100</v>
      </c>
      <c r="F28">
        <v>615</v>
      </c>
      <c r="G28" s="2" t="s">
        <v>132</v>
      </c>
      <c r="H28" s="1">
        <v>43796.0081952662</v>
      </c>
      <c r="I28" s="2" t="s">
        <v>337</v>
      </c>
      <c r="J28" s="2" t="s">
        <v>133</v>
      </c>
      <c r="K28">
        <v>-29.617706298828125</v>
      </c>
      <c r="L28">
        <v>30.383499145507813</v>
      </c>
      <c r="M28" s="2" t="s">
        <v>156</v>
      </c>
      <c r="N28" s="2" t="s">
        <v>135</v>
      </c>
      <c r="O28" s="2" t="s">
        <v>279</v>
      </c>
      <c r="P28" s="2" t="s">
        <v>133</v>
      </c>
      <c r="Q28" s="2" t="s">
        <v>133</v>
      </c>
      <c r="R28" s="2" t="s">
        <v>666</v>
      </c>
      <c r="S28" s="14" t="s">
        <v>332</v>
      </c>
      <c r="T28" s="2" t="s">
        <v>159</v>
      </c>
      <c r="U28" s="2" t="s">
        <v>133</v>
      </c>
      <c r="V28" s="2" t="s">
        <v>173</v>
      </c>
      <c r="W28" s="2" t="s">
        <v>164</v>
      </c>
      <c r="X28" s="2" t="s">
        <v>334</v>
      </c>
      <c r="Y28" s="2" t="s">
        <v>139</v>
      </c>
      <c r="Z28" s="2" t="s">
        <v>133</v>
      </c>
      <c r="AA28" s="2" t="s">
        <v>338</v>
      </c>
      <c r="AB28" s="2" t="s">
        <v>177</v>
      </c>
      <c r="AC28" s="2" t="s">
        <v>143</v>
      </c>
      <c r="AD28" s="2" t="s">
        <v>143</v>
      </c>
      <c r="AE28" s="2" t="s">
        <v>143</v>
      </c>
      <c r="AF28" s="2" t="s">
        <v>146</v>
      </c>
      <c r="AG28" s="2" t="s">
        <v>146</v>
      </c>
      <c r="AH28" s="2" t="s">
        <v>146</v>
      </c>
      <c r="AI28" s="2" t="s">
        <v>146</v>
      </c>
      <c r="AJ28" s="2" t="s">
        <v>146</v>
      </c>
      <c r="AK28" s="2" t="s">
        <v>146</v>
      </c>
      <c r="AL28" s="2" t="s">
        <v>139</v>
      </c>
      <c r="AM28" s="2" t="s">
        <v>139</v>
      </c>
      <c r="AN28" s="2" t="s">
        <v>139</v>
      </c>
      <c r="AO28" s="2" t="s">
        <v>139</v>
      </c>
      <c r="AP28" s="2" t="s">
        <v>150</v>
      </c>
      <c r="AQ28" s="2" t="s">
        <v>150</v>
      </c>
      <c r="AR28" s="2" t="s">
        <v>150</v>
      </c>
      <c r="AS28" s="2" t="s">
        <v>146</v>
      </c>
      <c r="AT28" s="2" t="s">
        <v>146</v>
      </c>
      <c r="AU28" s="2" t="s">
        <v>146</v>
      </c>
      <c r="AV28" s="2" t="s">
        <v>208</v>
      </c>
      <c r="AW28" s="2" t="s">
        <v>153</v>
      </c>
      <c r="AX28" s="2" t="s">
        <v>153</v>
      </c>
      <c r="AY28" s="2" t="s">
        <v>153</v>
      </c>
      <c r="AZ28" s="2" t="s">
        <v>153</v>
      </c>
      <c r="BA28" s="2" t="s">
        <v>153</v>
      </c>
      <c r="BB28" s="2" t="s">
        <v>153</v>
      </c>
      <c r="BC28" s="2" t="s">
        <v>153</v>
      </c>
      <c r="BD28" s="2" t="s">
        <v>161</v>
      </c>
      <c r="BE28" s="2" t="s">
        <v>153</v>
      </c>
      <c r="BF28" s="2" t="s">
        <v>153</v>
      </c>
      <c r="BG28" s="2" t="s">
        <v>153</v>
      </c>
      <c r="BH28" s="2" t="s">
        <v>160</v>
      </c>
      <c r="BI28" s="2" t="s">
        <v>153</v>
      </c>
      <c r="BJ28" s="2" t="s">
        <v>186</v>
      </c>
      <c r="BK28" s="2" t="s">
        <v>139</v>
      </c>
      <c r="BL28" s="2" t="s">
        <v>139</v>
      </c>
      <c r="BM28" s="2" t="s">
        <v>148</v>
      </c>
      <c r="BN28" s="2" t="s">
        <v>333</v>
      </c>
      <c r="BO28" s="2" t="s">
        <v>339</v>
      </c>
      <c r="BP28" s="2" t="s">
        <v>139</v>
      </c>
      <c r="BQ28" s="2" t="s">
        <v>340</v>
      </c>
      <c r="BR28" s="2" t="s">
        <v>341</v>
      </c>
      <c r="BS28" s="2" t="s">
        <v>158</v>
      </c>
    </row>
    <row r="29" spans="1:71" x14ac:dyDescent="0.35">
      <c r="A29" s="1">
        <v>43795.964629629627</v>
      </c>
      <c r="B29" s="1">
        <v>43796.067303240743</v>
      </c>
      <c r="C29" s="2" t="s">
        <v>74</v>
      </c>
      <c r="D29" s="2" t="s">
        <v>197</v>
      </c>
      <c r="E29">
        <v>100</v>
      </c>
      <c r="F29">
        <v>8870</v>
      </c>
      <c r="G29" s="2" t="s">
        <v>132</v>
      </c>
      <c r="H29" s="1">
        <v>43796.067307546298</v>
      </c>
      <c r="I29" s="2" t="s">
        <v>343</v>
      </c>
      <c r="J29" s="2" t="s">
        <v>133</v>
      </c>
      <c r="K29">
        <v>-29.617706298828125</v>
      </c>
      <c r="L29">
        <v>30.383499145507813</v>
      </c>
      <c r="M29" s="2" t="s">
        <v>156</v>
      </c>
      <c r="N29" s="2" t="s">
        <v>135</v>
      </c>
      <c r="O29" s="2" t="s">
        <v>139</v>
      </c>
      <c r="P29" s="2" t="s">
        <v>133</v>
      </c>
      <c r="Q29" s="2" t="s">
        <v>133</v>
      </c>
      <c r="R29" s="2" t="s">
        <v>666</v>
      </c>
      <c r="S29" s="14" t="s">
        <v>163</v>
      </c>
      <c r="T29" s="2" t="s">
        <v>159</v>
      </c>
      <c r="U29" s="2" t="s">
        <v>133</v>
      </c>
      <c r="V29" s="2" t="s">
        <v>173</v>
      </c>
      <c r="W29" s="2" t="s">
        <v>174</v>
      </c>
      <c r="X29" s="2" t="s">
        <v>133</v>
      </c>
      <c r="Y29" s="2" t="s">
        <v>139</v>
      </c>
      <c r="Z29" s="2" t="s">
        <v>133</v>
      </c>
      <c r="AA29" s="2" t="s">
        <v>133</v>
      </c>
      <c r="AB29" s="2" t="s">
        <v>143</v>
      </c>
      <c r="AC29" s="2" t="s">
        <v>143</v>
      </c>
      <c r="AD29" s="2" t="s">
        <v>151</v>
      </c>
      <c r="AE29" s="2" t="s">
        <v>142</v>
      </c>
      <c r="AF29" s="2" t="s">
        <v>146</v>
      </c>
      <c r="AG29" s="2" t="s">
        <v>146</v>
      </c>
      <c r="AH29" s="2" t="s">
        <v>146</v>
      </c>
      <c r="AI29" s="2" t="s">
        <v>146</v>
      </c>
      <c r="AJ29" s="2" t="s">
        <v>146</v>
      </c>
      <c r="AK29" s="2" t="s">
        <v>146</v>
      </c>
      <c r="AL29" s="2" t="s">
        <v>139</v>
      </c>
      <c r="AM29" s="2" t="s">
        <v>139</v>
      </c>
      <c r="AN29" s="2" t="s">
        <v>139</v>
      </c>
      <c r="AO29" s="2" t="s">
        <v>139</v>
      </c>
      <c r="AP29" s="2" t="s">
        <v>149</v>
      </c>
      <c r="AQ29" s="2" t="s">
        <v>149</v>
      </c>
      <c r="AR29" s="2" t="s">
        <v>149</v>
      </c>
      <c r="AS29" s="2" t="s">
        <v>146</v>
      </c>
      <c r="AT29" s="2" t="s">
        <v>147</v>
      </c>
      <c r="AU29" s="2" t="s">
        <v>147</v>
      </c>
      <c r="AV29" s="2" t="s">
        <v>147</v>
      </c>
      <c r="AW29" s="2" t="s">
        <v>153</v>
      </c>
      <c r="AX29" s="2" t="s">
        <v>243</v>
      </c>
      <c r="AY29" s="2" t="s">
        <v>153</v>
      </c>
      <c r="AZ29" s="2" t="s">
        <v>153</v>
      </c>
      <c r="BA29" s="2" t="s">
        <v>153</v>
      </c>
      <c r="BB29" s="2" t="s">
        <v>153</v>
      </c>
      <c r="BC29" s="2" t="s">
        <v>153</v>
      </c>
      <c r="BD29" s="2" t="s">
        <v>160</v>
      </c>
      <c r="BE29" s="2" t="s">
        <v>153</v>
      </c>
      <c r="BF29" s="2" t="s">
        <v>153</v>
      </c>
      <c r="BG29" s="2" t="s">
        <v>153</v>
      </c>
      <c r="BH29" s="2" t="s">
        <v>286</v>
      </c>
      <c r="BI29" s="2" t="s">
        <v>153</v>
      </c>
      <c r="BJ29" s="2" t="s">
        <v>154</v>
      </c>
      <c r="BK29" s="2" t="s">
        <v>139</v>
      </c>
      <c r="BL29" s="2" t="s">
        <v>139</v>
      </c>
      <c r="BM29" s="2" t="s">
        <v>148</v>
      </c>
      <c r="BN29" s="2" t="s">
        <v>133</v>
      </c>
      <c r="BO29" s="2" t="s">
        <v>133</v>
      </c>
      <c r="BP29" s="2" t="s">
        <v>133</v>
      </c>
      <c r="BQ29" s="2" t="s">
        <v>133</v>
      </c>
      <c r="BR29" s="2" t="s">
        <v>133</v>
      </c>
      <c r="BS29" s="2" t="s">
        <v>342</v>
      </c>
    </row>
    <row r="30" spans="1:71" x14ac:dyDescent="0.35">
      <c r="A30" s="1">
        <v>43796.078368055554</v>
      </c>
      <c r="B30" s="1">
        <v>43796.083449074074</v>
      </c>
      <c r="C30" s="2" t="s">
        <v>74</v>
      </c>
      <c r="D30" s="2" t="s">
        <v>344</v>
      </c>
      <c r="E30">
        <v>100</v>
      </c>
      <c r="F30">
        <v>439</v>
      </c>
      <c r="G30" s="2" t="s">
        <v>132</v>
      </c>
      <c r="H30" s="1">
        <v>43796.083476898151</v>
      </c>
      <c r="I30" s="2" t="s">
        <v>345</v>
      </c>
      <c r="J30" s="2" t="s">
        <v>133</v>
      </c>
      <c r="K30">
        <v>-26.23089599609375</v>
      </c>
      <c r="L30">
        <v>28.058303833007813</v>
      </c>
      <c r="M30" s="2" t="s">
        <v>134</v>
      </c>
      <c r="N30" s="2" t="s">
        <v>135</v>
      </c>
      <c r="O30" s="2" t="s">
        <v>139</v>
      </c>
      <c r="P30" s="2" t="s">
        <v>133</v>
      </c>
      <c r="Q30" s="2" t="s">
        <v>133</v>
      </c>
      <c r="R30" s="2" t="s">
        <v>656</v>
      </c>
      <c r="S30" s="14" t="s">
        <v>184</v>
      </c>
      <c r="T30" s="2" t="s">
        <v>172</v>
      </c>
      <c r="U30" s="2" t="s">
        <v>133</v>
      </c>
      <c r="V30" s="2" t="s">
        <v>137</v>
      </c>
      <c r="W30" s="2" t="s">
        <v>164</v>
      </c>
      <c r="X30" s="2" t="s">
        <v>133</v>
      </c>
      <c r="Y30" s="2" t="s">
        <v>139</v>
      </c>
      <c r="Z30" s="2" t="s">
        <v>133</v>
      </c>
      <c r="AA30" s="2" t="s">
        <v>346</v>
      </c>
      <c r="AB30" s="2" t="s">
        <v>143</v>
      </c>
      <c r="AC30" s="2" t="s">
        <v>177</v>
      </c>
      <c r="AD30" s="2" t="s">
        <v>143</v>
      </c>
      <c r="AE30" s="2" t="s">
        <v>143</v>
      </c>
      <c r="AF30" s="2" t="s">
        <v>146</v>
      </c>
      <c r="AG30" s="2" t="s">
        <v>144</v>
      </c>
      <c r="AH30" s="2" t="s">
        <v>144</v>
      </c>
      <c r="AI30" s="2" t="s">
        <v>144</v>
      </c>
      <c r="AJ30" s="2" t="s">
        <v>144</v>
      </c>
      <c r="AK30" s="2" t="s">
        <v>144</v>
      </c>
      <c r="AL30" s="2" t="s">
        <v>148</v>
      </c>
      <c r="AM30" s="2" t="s">
        <v>139</v>
      </c>
      <c r="AN30" s="2" t="s">
        <v>139</v>
      </c>
      <c r="AO30" s="2" t="s">
        <v>139</v>
      </c>
      <c r="AP30" s="2" t="s">
        <v>149</v>
      </c>
      <c r="AQ30" s="2" t="s">
        <v>149</v>
      </c>
      <c r="AR30" s="2" t="s">
        <v>149</v>
      </c>
      <c r="AS30" s="2" t="s">
        <v>147</v>
      </c>
      <c r="AT30" s="2" t="s">
        <v>144</v>
      </c>
      <c r="AU30" s="2" t="s">
        <v>147</v>
      </c>
      <c r="AV30" s="2" t="s">
        <v>178</v>
      </c>
      <c r="AW30" s="2" t="s">
        <v>160</v>
      </c>
      <c r="AX30" s="2" t="s">
        <v>161</v>
      </c>
      <c r="AY30" s="2" t="s">
        <v>160</v>
      </c>
      <c r="AZ30" s="2" t="s">
        <v>161</v>
      </c>
      <c r="BA30" s="2" t="s">
        <v>160</v>
      </c>
      <c r="BB30" s="2" t="s">
        <v>160</v>
      </c>
      <c r="BC30" s="2" t="s">
        <v>160</v>
      </c>
      <c r="BD30" s="2" t="s">
        <v>160</v>
      </c>
      <c r="BE30" s="2" t="s">
        <v>160</v>
      </c>
      <c r="BF30" s="2" t="s">
        <v>160</v>
      </c>
      <c r="BG30" s="2" t="s">
        <v>160</v>
      </c>
      <c r="BH30" s="2" t="s">
        <v>161</v>
      </c>
      <c r="BI30" s="2" t="s">
        <v>161</v>
      </c>
      <c r="BJ30" s="2" t="s">
        <v>186</v>
      </c>
      <c r="BK30" s="2" t="s">
        <v>139</v>
      </c>
      <c r="BL30" s="2" t="s">
        <v>139</v>
      </c>
      <c r="BM30" s="2" t="s">
        <v>139</v>
      </c>
      <c r="BN30" s="2" t="s">
        <v>657</v>
      </c>
      <c r="BO30" s="2" t="s">
        <v>133</v>
      </c>
      <c r="BP30" s="2" t="s">
        <v>148</v>
      </c>
      <c r="BQ30" s="2" t="s">
        <v>133</v>
      </c>
      <c r="BR30" s="2" t="s">
        <v>133</v>
      </c>
      <c r="BS30" s="2" t="s">
        <v>347</v>
      </c>
    </row>
    <row r="31" spans="1:71" ht="43.5" x14ac:dyDescent="0.35">
      <c r="A31" s="1">
        <v>43796.087222222224</v>
      </c>
      <c r="B31" s="1">
        <v>43796.147685185184</v>
      </c>
      <c r="C31" s="2" t="s">
        <v>74</v>
      </c>
      <c r="D31" s="2" t="s">
        <v>348</v>
      </c>
      <c r="E31">
        <v>100</v>
      </c>
      <c r="F31">
        <v>5223</v>
      </c>
      <c r="G31" s="2" t="s">
        <v>132</v>
      </c>
      <c r="H31" s="1">
        <v>43796.147691261576</v>
      </c>
      <c r="I31" s="2" t="s">
        <v>349</v>
      </c>
      <c r="J31" s="2" t="s">
        <v>133</v>
      </c>
      <c r="K31">
        <v>-33.91650390625</v>
      </c>
      <c r="L31">
        <v>18.415496826171875</v>
      </c>
      <c r="M31" s="2" t="s">
        <v>134</v>
      </c>
      <c r="N31" s="2" t="s">
        <v>135</v>
      </c>
      <c r="O31" s="2" t="s">
        <v>139</v>
      </c>
      <c r="P31" s="2" t="s">
        <v>133</v>
      </c>
      <c r="Q31" s="2" t="s">
        <v>133</v>
      </c>
      <c r="R31" s="2" t="s">
        <v>595</v>
      </c>
      <c r="S31" s="14" t="s">
        <v>192</v>
      </c>
      <c r="T31" s="2" t="s">
        <v>140</v>
      </c>
      <c r="U31" s="2" t="s">
        <v>133</v>
      </c>
      <c r="V31" s="2" t="s">
        <v>137</v>
      </c>
      <c r="W31" s="2" t="s">
        <v>164</v>
      </c>
      <c r="X31" s="2" t="s">
        <v>148</v>
      </c>
      <c r="Y31" s="2" t="s">
        <v>139</v>
      </c>
      <c r="Z31" s="2" t="s">
        <v>133</v>
      </c>
      <c r="AA31" s="2" t="s">
        <v>351</v>
      </c>
      <c r="AB31" s="2" t="s">
        <v>142</v>
      </c>
      <c r="AC31" s="2" t="s">
        <v>142</v>
      </c>
      <c r="AD31" s="2" t="s">
        <v>142</v>
      </c>
      <c r="AE31" s="2" t="s">
        <v>142</v>
      </c>
      <c r="AF31" s="2" t="s">
        <v>146</v>
      </c>
      <c r="AG31" s="2" t="s">
        <v>146</v>
      </c>
      <c r="AH31" s="2" t="s">
        <v>146</v>
      </c>
      <c r="AI31" s="2" t="s">
        <v>144</v>
      </c>
      <c r="AJ31" s="2" t="s">
        <v>145</v>
      </c>
      <c r="AK31" s="2" t="s">
        <v>144</v>
      </c>
      <c r="AL31" s="2" t="s">
        <v>148</v>
      </c>
      <c r="AM31" s="2" t="s">
        <v>139</v>
      </c>
      <c r="AN31" s="2" t="s">
        <v>139</v>
      </c>
      <c r="AO31" s="2" t="s">
        <v>139</v>
      </c>
      <c r="AP31" s="2" t="s">
        <v>149</v>
      </c>
      <c r="AQ31" s="2" t="s">
        <v>150</v>
      </c>
      <c r="AR31" s="2" t="s">
        <v>152</v>
      </c>
      <c r="AS31" s="2" t="s">
        <v>146</v>
      </c>
      <c r="AT31" s="2" t="s">
        <v>147</v>
      </c>
      <c r="AU31" s="2" t="s">
        <v>178</v>
      </c>
      <c r="AV31" s="2" t="s">
        <v>208</v>
      </c>
      <c r="AW31" s="2" t="s">
        <v>153</v>
      </c>
      <c r="AX31" s="2" t="s">
        <v>153</v>
      </c>
      <c r="AY31" s="2" t="s">
        <v>160</v>
      </c>
      <c r="AZ31" s="2" t="s">
        <v>153</v>
      </c>
      <c r="BA31" s="2" t="s">
        <v>160</v>
      </c>
      <c r="BB31" s="2" t="s">
        <v>160</v>
      </c>
      <c r="BC31" s="2" t="s">
        <v>153</v>
      </c>
      <c r="BD31" s="2" t="s">
        <v>161</v>
      </c>
      <c r="BE31" s="2" t="s">
        <v>153</v>
      </c>
      <c r="BF31" s="2" t="s">
        <v>153</v>
      </c>
      <c r="BG31" s="2" t="s">
        <v>153</v>
      </c>
      <c r="BH31" s="2" t="s">
        <v>160</v>
      </c>
      <c r="BI31" s="2" t="s">
        <v>161</v>
      </c>
      <c r="BJ31" s="2" t="s">
        <v>166</v>
      </c>
      <c r="BK31" s="2" t="s">
        <v>139</v>
      </c>
      <c r="BL31" s="2" t="s">
        <v>139</v>
      </c>
      <c r="BM31" s="2" t="s">
        <v>148</v>
      </c>
      <c r="BN31" s="2" t="s">
        <v>133</v>
      </c>
      <c r="BO31" s="2" t="s">
        <v>350</v>
      </c>
      <c r="BP31" s="2" t="s">
        <v>139</v>
      </c>
      <c r="BQ31" s="2" t="s">
        <v>352</v>
      </c>
      <c r="BR31" s="2" t="s">
        <v>353</v>
      </c>
      <c r="BS31" s="2" t="s">
        <v>354</v>
      </c>
    </row>
    <row r="32" spans="1:71" ht="29" x14ac:dyDescent="0.35">
      <c r="A32" s="1">
        <v>43796.14403935185</v>
      </c>
      <c r="B32" s="1">
        <v>43796.157280092593</v>
      </c>
      <c r="C32" s="2" t="s">
        <v>74</v>
      </c>
      <c r="D32" s="2" t="s">
        <v>355</v>
      </c>
      <c r="E32">
        <v>100</v>
      </c>
      <c r="F32">
        <v>1143</v>
      </c>
      <c r="G32" s="2" t="s">
        <v>132</v>
      </c>
      <c r="H32" s="1">
        <v>43796.157288159724</v>
      </c>
      <c r="I32" s="2" t="s">
        <v>356</v>
      </c>
      <c r="J32" s="2" t="s">
        <v>133</v>
      </c>
      <c r="K32">
        <v>-26.134597778320313</v>
      </c>
      <c r="L32">
        <v>27.971099853515625</v>
      </c>
      <c r="M32" s="2" t="s">
        <v>134</v>
      </c>
      <c r="N32" s="2" t="s">
        <v>135</v>
      </c>
      <c r="O32" s="2" t="s">
        <v>139</v>
      </c>
      <c r="P32" s="2" t="s">
        <v>133</v>
      </c>
      <c r="Q32" s="2" t="s">
        <v>133</v>
      </c>
      <c r="R32" s="2" t="s">
        <v>656</v>
      </c>
      <c r="S32" s="14" t="s">
        <v>212</v>
      </c>
      <c r="T32" s="2" t="s">
        <v>140</v>
      </c>
      <c r="U32" s="2" t="s">
        <v>133</v>
      </c>
      <c r="V32" s="2" t="s">
        <v>137</v>
      </c>
      <c r="W32" s="2" t="s">
        <v>174</v>
      </c>
      <c r="X32" s="2" t="s">
        <v>133</v>
      </c>
      <c r="Y32" s="2" t="s">
        <v>148</v>
      </c>
      <c r="Z32" s="2" t="s">
        <v>357</v>
      </c>
      <c r="AA32" s="2" t="s">
        <v>358</v>
      </c>
      <c r="AB32" s="2" t="s">
        <v>143</v>
      </c>
      <c r="AC32" s="2" t="s">
        <v>143</v>
      </c>
      <c r="AD32" s="2" t="s">
        <v>177</v>
      </c>
      <c r="AE32" s="2" t="s">
        <v>141</v>
      </c>
      <c r="AF32" s="2" t="s">
        <v>144</v>
      </c>
      <c r="AG32" s="2" t="s">
        <v>146</v>
      </c>
      <c r="AH32" s="2" t="s">
        <v>146</v>
      </c>
      <c r="AI32" s="2" t="s">
        <v>144</v>
      </c>
      <c r="AJ32" s="2" t="s">
        <v>144</v>
      </c>
      <c r="AK32" s="2" t="s">
        <v>144</v>
      </c>
      <c r="AL32" s="2" t="s">
        <v>139</v>
      </c>
      <c r="AM32" s="2" t="s">
        <v>139</v>
      </c>
      <c r="AN32" s="2" t="s">
        <v>139</v>
      </c>
      <c r="AO32" s="2" t="s">
        <v>139</v>
      </c>
      <c r="AP32" s="2" t="s">
        <v>152</v>
      </c>
      <c r="AQ32" s="2" t="s">
        <v>152</v>
      </c>
      <c r="AR32" s="2" t="s">
        <v>150</v>
      </c>
      <c r="AS32" s="2" t="s">
        <v>144</v>
      </c>
      <c r="AT32" s="2" t="s">
        <v>178</v>
      </c>
      <c r="AU32" s="2" t="s">
        <v>144</v>
      </c>
      <c r="AV32" s="2" t="s">
        <v>178</v>
      </c>
      <c r="AW32" s="2" t="s">
        <v>153</v>
      </c>
      <c r="AX32" s="2" t="s">
        <v>160</v>
      </c>
      <c r="AY32" s="2" t="s">
        <v>160</v>
      </c>
      <c r="AZ32" s="2" t="s">
        <v>153</v>
      </c>
      <c r="BA32" s="2" t="s">
        <v>153</v>
      </c>
      <c r="BB32" s="2" t="s">
        <v>153</v>
      </c>
      <c r="BC32" s="2" t="s">
        <v>160</v>
      </c>
      <c r="BD32" s="2" t="s">
        <v>161</v>
      </c>
      <c r="BE32" s="2" t="s">
        <v>160</v>
      </c>
      <c r="BF32" s="2" t="s">
        <v>160</v>
      </c>
      <c r="BG32" s="2" t="s">
        <v>153</v>
      </c>
      <c r="BH32" s="2" t="s">
        <v>161</v>
      </c>
      <c r="BI32" s="2" t="s">
        <v>160</v>
      </c>
      <c r="BJ32" s="2" t="s">
        <v>186</v>
      </c>
      <c r="BK32" s="2" t="s">
        <v>139</v>
      </c>
      <c r="BL32" s="2" t="s">
        <v>139</v>
      </c>
      <c r="BM32" s="2" t="s">
        <v>148</v>
      </c>
      <c r="BN32" s="2" t="s">
        <v>133</v>
      </c>
      <c r="BO32" s="2" t="s">
        <v>359</v>
      </c>
      <c r="BP32" s="2" t="s">
        <v>139</v>
      </c>
      <c r="BQ32" s="2" t="s">
        <v>360</v>
      </c>
      <c r="BR32" s="2" t="s">
        <v>361</v>
      </c>
      <c r="BS32" s="2" t="s">
        <v>362</v>
      </c>
    </row>
    <row r="33" spans="1:71" x14ac:dyDescent="0.35">
      <c r="A33" s="1">
        <v>43796.188368055555</v>
      </c>
      <c r="B33" s="1">
        <v>43796.198958333334</v>
      </c>
      <c r="C33" s="2" t="s">
        <v>74</v>
      </c>
      <c r="D33" s="2" t="s">
        <v>363</v>
      </c>
      <c r="E33">
        <v>100</v>
      </c>
      <c r="F33">
        <v>914</v>
      </c>
      <c r="G33" s="2" t="s">
        <v>132</v>
      </c>
      <c r="H33" s="1">
        <v>43796.198978136577</v>
      </c>
      <c r="I33" s="2" t="s">
        <v>364</v>
      </c>
      <c r="J33" s="2" t="s">
        <v>133</v>
      </c>
      <c r="K33">
        <v>-26.23089599609375</v>
      </c>
      <c r="L33">
        <v>28.058303833007813</v>
      </c>
      <c r="M33" s="2" t="s">
        <v>134</v>
      </c>
      <c r="N33" s="2" t="s">
        <v>135</v>
      </c>
      <c r="O33" s="2" t="s">
        <v>157</v>
      </c>
      <c r="P33" s="2" t="s">
        <v>133</v>
      </c>
      <c r="Q33" s="2" t="s">
        <v>133</v>
      </c>
      <c r="R33" s="2" t="s">
        <v>656</v>
      </c>
      <c r="S33" s="14" t="s">
        <v>365</v>
      </c>
      <c r="T33" s="2" t="s">
        <v>172</v>
      </c>
      <c r="U33" s="2" t="s">
        <v>133</v>
      </c>
      <c r="V33" s="2" t="s">
        <v>268</v>
      </c>
      <c r="W33" s="2" t="s">
        <v>174</v>
      </c>
      <c r="X33" s="2" t="s">
        <v>133</v>
      </c>
      <c r="Y33" s="2" t="s">
        <v>139</v>
      </c>
      <c r="Z33" s="2" t="s">
        <v>133</v>
      </c>
      <c r="AA33" s="2" t="s">
        <v>366</v>
      </c>
      <c r="AB33" s="2" t="s">
        <v>143</v>
      </c>
      <c r="AC33" s="2" t="s">
        <v>143</v>
      </c>
      <c r="AD33" s="2" t="s">
        <v>143</v>
      </c>
      <c r="AE33" s="2" t="s">
        <v>143</v>
      </c>
      <c r="AF33" s="2" t="s">
        <v>146</v>
      </c>
      <c r="AG33" s="2" t="s">
        <v>146</v>
      </c>
      <c r="AH33" s="2" t="s">
        <v>146</v>
      </c>
      <c r="AI33" s="2" t="s">
        <v>146</v>
      </c>
      <c r="AJ33" s="2" t="s">
        <v>146</v>
      </c>
      <c r="AK33" s="2" t="s">
        <v>146</v>
      </c>
      <c r="AL33" s="2" t="s">
        <v>139</v>
      </c>
      <c r="AM33" s="2" t="s">
        <v>139</v>
      </c>
      <c r="AN33" s="2" t="s">
        <v>139</v>
      </c>
      <c r="AO33" s="2" t="s">
        <v>139</v>
      </c>
      <c r="AP33" s="2" t="s">
        <v>149</v>
      </c>
      <c r="AQ33" s="2" t="s">
        <v>149</v>
      </c>
      <c r="AR33" s="2" t="s">
        <v>150</v>
      </c>
      <c r="AS33" s="2" t="s">
        <v>146</v>
      </c>
      <c r="AT33" s="2" t="s">
        <v>146</v>
      </c>
      <c r="AU33" s="2" t="s">
        <v>146</v>
      </c>
      <c r="AV33" s="2" t="s">
        <v>146</v>
      </c>
      <c r="AW33" s="2" t="s">
        <v>153</v>
      </c>
      <c r="AX33" s="2" t="s">
        <v>153</v>
      </c>
      <c r="AY33" s="2" t="s">
        <v>153</v>
      </c>
      <c r="AZ33" s="2" t="s">
        <v>153</v>
      </c>
      <c r="BA33" s="2" t="s">
        <v>153</v>
      </c>
      <c r="BB33" s="2" t="s">
        <v>153</v>
      </c>
      <c r="BC33" s="2" t="s">
        <v>153</v>
      </c>
      <c r="BD33" s="2" t="s">
        <v>153</v>
      </c>
      <c r="BE33" s="2" t="s">
        <v>153</v>
      </c>
      <c r="BF33" s="2" t="s">
        <v>153</v>
      </c>
      <c r="BG33" s="2" t="s">
        <v>153</v>
      </c>
      <c r="BH33" s="2" t="s">
        <v>153</v>
      </c>
      <c r="BI33" s="2" t="s">
        <v>153</v>
      </c>
      <c r="BJ33" s="2" t="s">
        <v>186</v>
      </c>
      <c r="BK33" s="2" t="s">
        <v>148</v>
      </c>
      <c r="BL33" s="2" t="s">
        <v>148</v>
      </c>
      <c r="BM33" s="2" t="s">
        <v>139</v>
      </c>
      <c r="BN33" s="2" t="s">
        <v>367</v>
      </c>
      <c r="BO33" s="2" t="s">
        <v>368</v>
      </c>
      <c r="BP33" s="2" t="s">
        <v>139</v>
      </c>
      <c r="BQ33" s="2" t="s">
        <v>133</v>
      </c>
      <c r="BR33" s="2" t="s">
        <v>133</v>
      </c>
      <c r="BS33" s="2" t="s">
        <v>369</v>
      </c>
    </row>
    <row r="34" spans="1:71" x14ac:dyDescent="0.35">
      <c r="A34" s="1">
        <v>43796.217743055553</v>
      </c>
      <c r="B34" s="1">
        <v>43796.222696759258</v>
      </c>
      <c r="C34" s="2" t="s">
        <v>74</v>
      </c>
      <c r="D34" s="2" t="s">
        <v>370</v>
      </c>
      <c r="E34">
        <v>100</v>
      </c>
      <c r="F34">
        <v>427</v>
      </c>
      <c r="G34" s="2" t="s">
        <v>132</v>
      </c>
      <c r="H34" s="1">
        <v>43796.22270165509</v>
      </c>
      <c r="I34" s="2" t="s">
        <v>371</v>
      </c>
      <c r="J34" s="2" t="s">
        <v>133</v>
      </c>
      <c r="K34">
        <v>-33.91650390625</v>
      </c>
      <c r="L34">
        <v>18.415496826171875</v>
      </c>
      <c r="M34" s="2" t="s">
        <v>134</v>
      </c>
      <c r="N34" s="2" t="s">
        <v>135</v>
      </c>
      <c r="O34" s="2" t="s">
        <v>279</v>
      </c>
      <c r="P34" s="2" t="s">
        <v>133</v>
      </c>
      <c r="Q34" s="2" t="s">
        <v>133</v>
      </c>
      <c r="R34" s="2" t="s">
        <v>596</v>
      </c>
      <c r="S34" s="14" t="s">
        <v>233</v>
      </c>
      <c r="T34" s="2" t="s">
        <v>172</v>
      </c>
      <c r="U34" s="2" t="s">
        <v>133</v>
      </c>
      <c r="V34" s="2" t="s">
        <v>206</v>
      </c>
      <c r="W34" s="2" t="s">
        <v>164</v>
      </c>
      <c r="X34" s="2" t="s">
        <v>133</v>
      </c>
      <c r="Y34" s="2" t="s">
        <v>139</v>
      </c>
      <c r="Z34" s="2" t="s">
        <v>133</v>
      </c>
      <c r="AA34" s="2" t="s">
        <v>372</v>
      </c>
      <c r="AB34" s="2" t="s">
        <v>143</v>
      </c>
      <c r="AC34" s="2" t="s">
        <v>143</v>
      </c>
      <c r="AD34" s="2" t="s">
        <v>143</v>
      </c>
      <c r="AE34" s="2" t="s">
        <v>151</v>
      </c>
      <c r="AF34" s="2" t="s">
        <v>146</v>
      </c>
      <c r="AG34" s="2" t="s">
        <v>146</v>
      </c>
      <c r="AH34" s="2" t="s">
        <v>146</v>
      </c>
      <c r="AI34" s="2" t="s">
        <v>146</v>
      </c>
      <c r="AJ34" s="2" t="s">
        <v>146</v>
      </c>
      <c r="AK34" s="2" t="s">
        <v>146</v>
      </c>
      <c r="AL34" s="2" t="s">
        <v>139</v>
      </c>
      <c r="AM34" s="2" t="s">
        <v>139</v>
      </c>
      <c r="AN34" s="2" t="s">
        <v>139</v>
      </c>
      <c r="AO34" s="2" t="s">
        <v>139</v>
      </c>
      <c r="AP34" s="2" t="s">
        <v>150</v>
      </c>
      <c r="AQ34" s="2" t="s">
        <v>150</v>
      </c>
      <c r="AR34" s="2" t="s">
        <v>149</v>
      </c>
      <c r="AS34" s="2" t="s">
        <v>178</v>
      </c>
      <c r="AT34" s="2" t="s">
        <v>144</v>
      </c>
      <c r="AU34" s="2" t="s">
        <v>144</v>
      </c>
      <c r="AV34" s="2" t="s">
        <v>147</v>
      </c>
      <c r="AW34" s="2" t="s">
        <v>153</v>
      </c>
      <c r="AX34" s="2" t="s">
        <v>153</v>
      </c>
      <c r="AY34" s="2" t="s">
        <v>153</v>
      </c>
      <c r="AZ34" s="2" t="s">
        <v>153</v>
      </c>
      <c r="BA34" s="2" t="s">
        <v>153</v>
      </c>
      <c r="BB34" s="2" t="s">
        <v>153</v>
      </c>
      <c r="BC34" s="2" t="s">
        <v>161</v>
      </c>
      <c r="BD34" s="2" t="s">
        <v>160</v>
      </c>
      <c r="BE34" s="2" t="s">
        <v>161</v>
      </c>
      <c r="BF34" s="2" t="s">
        <v>160</v>
      </c>
      <c r="BG34" s="2" t="s">
        <v>160</v>
      </c>
      <c r="BH34" s="2" t="s">
        <v>160</v>
      </c>
      <c r="BI34" s="2" t="s">
        <v>160</v>
      </c>
      <c r="BJ34" s="2" t="s">
        <v>186</v>
      </c>
      <c r="BK34" s="2" t="s">
        <v>139</v>
      </c>
      <c r="BL34" s="2" t="s">
        <v>139</v>
      </c>
      <c r="BM34" s="2" t="s">
        <v>139</v>
      </c>
      <c r="BN34" s="2" t="s">
        <v>373</v>
      </c>
      <c r="BO34" s="2" t="s">
        <v>133</v>
      </c>
      <c r="BP34" s="2" t="s">
        <v>133</v>
      </c>
      <c r="BQ34" s="2" t="s">
        <v>133</v>
      </c>
      <c r="BR34" s="2" t="s">
        <v>133</v>
      </c>
      <c r="BS34" s="2" t="s">
        <v>374</v>
      </c>
    </row>
    <row r="35" spans="1:71" x14ac:dyDescent="0.35">
      <c r="A35" s="1">
        <v>43796.978449074071</v>
      </c>
      <c r="B35" s="1">
        <v>43796.999548611115</v>
      </c>
      <c r="C35" s="2" t="s">
        <v>74</v>
      </c>
      <c r="D35" s="2" t="s">
        <v>138</v>
      </c>
      <c r="E35">
        <v>100</v>
      </c>
      <c r="F35">
        <v>1822</v>
      </c>
      <c r="G35" s="2" t="s">
        <v>132</v>
      </c>
      <c r="H35" s="1">
        <v>43796.999552280089</v>
      </c>
      <c r="I35" s="2" t="s">
        <v>375</v>
      </c>
      <c r="J35" s="2" t="s">
        <v>133</v>
      </c>
      <c r="K35">
        <v>-25.757003784179688</v>
      </c>
      <c r="L35">
        <v>28.144302368164063</v>
      </c>
      <c r="M35" s="2" t="s">
        <v>134</v>
      </c>
      <c r="N35" s="2" t="s">
        <v>135</v>
      </c>
      <c r="O35" s="2" t="s">
        <v>157</v>
      </c>
      <c r="P35" s="2" t="s">
        <v>133</v>
      </c>
      <c r="Q35" s="2" t="s">
        <v>133</v>
      </c>
      <c r="R35" s="2" t="s">
        <v>633</v>
      </c>
      <c r="S35" s="14" t="s">
        <v>212</v>
      </c>
      <c r="T35" s="2" t="s">
        <v>172</v>
      </c>
      <c r="U35" s="2" t="s">
        <v>133</v>
      </c>
      <c r="V35" s="2" t="s">
        <v>173</v>
      </c>
      <c r="W35" s="2" t="s">
        <v>174</v>
      </c>
      <c r="X35" s="2" t="s">
        <v>148</v>
      </c>
      <c r="Y35" s="2" t="s">
        <v>139</v>
      </c>
      <c r="Z35" s="2" t="s">
        <v>133</v>
      </c>
      <c r="AA35" s="2" t="s">
        <v>376</v>
      </c>
      <c r="AB35" s="2" t="s">
        <v>143</v>
      </c>
      <c r="AC35" s="2" t="s">
        <v>143</v>
      </c>
      <c r="AD35" s="2" t="s">
        <v>151</v>
      </c>
      <c r="AE35" s="2" t="s">
        <v>151</v>
      </c>
      <c r="AF35" s="2" t="s">
        <v>146</v>
      </c>
      <c r="AG35" s="2" t="s">
        <v>146</v>
      </c>
      <c r="AH35" s="2" t="s">
        <v>144</v>
      </c>
      <c r="AI35" s="2" t="s">
        <v>144</v>
      </c>
      <c r="AJ35" s="2" t="s">
        <v>145</v>
      </c>
      <c r="AK35" s="2" t="s">
        <v>144</v>
      </c>
      <c r="AL35" s="2" t="s">
        <v>139</v>
      </c>
      <c r="AM35" s="2" t="s">
        <v>139</v>
      </c>
      <c r="AN35" s="2" t="s">
        <v>139</v>
      </c>
      <c r="AO35" s="2" t="s">
        <v>139</v>
      </c>
      <c r="AP35" s="2" t="s">
        <v>149</v>
      </c>
      <c r="AQ35" s="2" t="s">
        <v>149</v>
      </c>
      <c r="AR35" s="2" t="s">
        <v>149</v>
      </c>
      <c r="AS35" s="2" t="s">
        <v>144</v>
      </c>
      <c r="AT35" s="2" t="s">
        <v>144</v>
      </c>
      <c r="AU35" s="2" t="s">
        <v>144</v>
      </c>
      <c r="AV35" s="2" t="s">
        <v>144</v>
      </c>
      <c r="AW35" s="2" t="s">
        <v>160</v>
      </c>
      <c r="AX35" s="2" t="s">
        <v>160</v>
      </c>
      <c r="AY35" s="2" t="s">
        <v>160</v>
      </c>
      <c r="AZ35" s="2" t="s">
        <v>153</v>
      </c>
      <c r="BA35" s="2" t="s">
        <v>160</v>
      </c>
      <c r="BB35" s="2" t="s">
        <v>160</v>
      </c>
      <c r="BC35" s="2" t="s">
        <v>153</v>
      </c>
      <c r="BD35" s="2" t="s">
        <v>160</v>
      </c>
      <c r="BE35" s="2" t="s">
        <v>160</v>
      </c>
      <c r="BF35" s="2" t="s">
        <v>160</v>
      </c>
      <c r="BG35" s="2" t="s">
        <v>160</v>
      </c>
      <c r="BH35" s="2" t="s">
        <v>160</v>
      </c>
      <c r="BI35" s="2" t="s">
        <v>160</v>
      </c>
      <c r="BJ35" s="2" t="s">
        <v>154</v>
      </c>
      <c r="BK35" s="2" t="s">
        <v>139</v>
      </c>
      <c r="BL35" s="2" t="s">
        <v>139</v>
      </c>
      <c r="BM35" s="2" t="s">
        <v>148</v>
      </c>
      <c r="BN35" s="2" t="s">
        <v>133</v>
      </c>
      <c r="BO35" s="2" t="s">
        <v>377</v>
      </c>
      <c r="BP35" s="2" t="s">
        <v>139</v>
      </c>
      <c r="BQ35" s="2" t="s">
        <v>378</v>
      </c>
      <c r="BR35" s="2" t="s">
        <v>133</v>
      </c>
      <c r="BS35" s="2" t="s">
        <v>379</v>
      </c>
    </row>
    <row r="36" spans="1:71" x14ac:dyDescent="0.35">
      <c r="A36" s="1">
        <v>43797.02851851852</v>
      </c>
      <c r="B36" s="1">
        <v>43797.033541666664</v>
      </c>
      <c r="C36" s="2" t="s">
        <v>74</v>
      </c>
      <c r="D36" s="2" t="s">
        <v>380</v>
      </c>
      <c r="E36">
        <v>100</v>
      </c>
      <c r="F36">
        <v>433</v>
      </c>
      <c r="G36" s="2" t="s">
        <v>132</v>
      </c>
      <c r="H36" s="1">
        <v>43797.033559918978</v>
      </c>
      <c r="I36" s="2" t="s">
        <v>381</v>
      </c>
      <c r="J36" s="2" t="s">
        <v>133</v>
      </c>
      <c r="K36">
        <v>-33.91650390625</v>
      </c>
      <c r="L36">
        <v>18.415496826171875</v>
      </c>
      <c r="M36" s="2" t="s">
        <v>156</v>
      </c>
      <c r="N36" s="2" t="s">
        <v>135</v>
      </c>
      <c r="O36" s="2" t="s">
        <v>133</v>
      </c>
      <c r="P36" s="2" t="s">
        <v>133</v>
      </c>
      <c r="Q36" s="2" t="s">
        <v>133</v>
      </c>
      <c r="R36" s="2" t="s">
        <v>595</v>
      </c>
      <c r="S36" s="14" t="s">
        <v>297</v>
      </c>
      <c r="T36" s="2" t="s">
        <v>172</v>
      </c>
      <c r="U36" s="2" t="s">
        <v>133</v>
      </c>
      <c r="V36" s="2" t="s">
        <v>137</v>
      </c>
      <c r="W36" s="2" t="s">
        <v>164</v>
      </c>
      <c r="X36" s="2" t="s">
        <v>133</v>
      </c>
      <c r="Y36" s="2" t="s">
        <v>139</v>
      </c>
      <c r="Z36" s="2" t="s">
        <v>133</v>
      </c>
      <c r="AA36" s="2" t="s">
        <v>382</v>
      </c>
      <c r="AB36" s="2" t="s">
        <v>143</v>
      </c>
      <c r="AC36" s="2" t="s">
        <v>143</v>
      </c>
      <c r="AD36" s="2" t="s">
        <v>151</v>
      </c>
      <c r="AE36" s="2" t="s">
        <v>151</v>
      </c>
      <c r="AF36" s="2" t="s">
        <v>144</v>
      </c>
      <c r="AG36" s="2" t="s">
        <v>144</v>
      </c>
      <c r="AH36" s="2" t="s">
        <v>144</v>
      </c>
      <c r="AI36" s="2" t="s">
        <v>144</v>
      </c>
      <c r="AJ36" s="2" t="s">
        <v>144</v>
      </c>
      <c r="AK36" s="2" t="s">
        <v>144</v>
      </c>
      <c r="AL36" s="2" t="s">
        <v>139</v>
      </c>
      <c r="AM36" s="2" t="s">
        <v>139</v>
      </c>
      <c r="AN36" s="2" t="s">
        <v>139</v>
      </c>
      <c r="AO36" s="2" t="s">
        <v>139</v>
      </c>
      <c r="AP36" s="2" t="s">
        <v>150</v>
      </c>
      <c r="AQ36" s="2" t="s">
        <v>150</v>
      </c>
      <c r="AR36" s="2" t="s">
        <v>150</v>
      </c>
      <c r="AS36" s="2" t="s">
        <v>144</v>
      </c>
      <c r="AT36" s="2" t="s">
        <v>144</v>
      </c>
      <c r="AU36" s="2" t="s">
        <v>144</v>
      </c>
      <c r="AV36" s="2" t="s">
        <v>178</v>
      </c>
      <c r="AW36" s="2" t="s">
        <v>160</v>
      </c>
      <c r="AX36" s="2" t="s">
        <v>160</v>
      </c>
      <c r="AY36" s="2" t="s">
        <v>160</v>
      </c>
      <c r="AZ36" s="2" t="s">
        <v>160</v>
      </c>
      <c r="BA36" s="2" t="s">
        <v>160</v>
      </c>
      <c r="BB36" s="2" t="s">
        <v>160</v>
      </c>
      <c r="BC36" s="2" t="s">
        <v>160</v>
      </c>
      <c r="BD36" s="2" t="s">
        <v>160</v>
      </c>
      <c r="BE36" s="2" t="s">
        <v>160</v>
      </c>
      <c r="BF36" s="2" t="s">
        <v>160</v>
      </c>
      <c r="BG36" s="2" t="s">
        <v>160</v>
      </c>
      <c r="BH36" s="2" t="s">
        <v>160</v>
      </c>
      <c r="BI36" s="2" t="s">
        <v>160</v>
      </c>
      <c r="BJ36" s="2" t="s">
        <v>186</v>
      </c>
      <c r="BK36" s="2" t="s">
        <v>139</v>
      </c>
      <c r="BL36" s="2" t="s">
        <v>139</v>
      </c>
      <c r="BM36" s="2" t="s">
        <v>139</v>
      </c>
      <c r="BN36" s="2" t="s">
        <v>383</v>
      </c>
      <c r="BO36" s="2" t="s">
        <v>384</v>
      </c>
      <c r="BP36" s="2" t="s">
        <v>139</v>
      </c>
      <c r="BQ36" s="2" t="s">
        <v>133</v>
      </c>
      <c r="BR36" s="2" t="s">
        <v>133</v>
      </c>
      <c r="BS36" s="2" t="s">
        <v>158</v>
      </c>
    </row>
    <row r="37" spans="1:71" x14ac:dyDescent="0.35">
      <c r="A37" s="1">
        <v>43797.009733796294</v>
      </c>
      <c r="B37" s="1">
        <v>43797.05909722222</v>
      </c>
      <c r="C37" s="2" t="s">
        <v>74</v>
      </c>
      <c r="D37" s="2" t="s">
        <v>197</v>
      </c>
      <c r="E37">
        <v>100</v>
      </c>
      <c r="F37">
        <v>4264</v>
      </c>
      <c r="G37" s="2" t="s">
        <v>132</v>
      </c>
      <c r="H37" s="1">
        <v>43797.059116620374</v>
      </c>
      <c r="I37" s="2" t="s">
        <v>385</v>
      </c>
      <c r="J37" s="2" t="s">
        <v>133</v>
      </c>
      <c r="K37">
        <v>-29.617706298828125</v>
      </c>
      <c r="L37">
        <v>30.383499145507813</v>
      </c>
      <c r="M37" s="2" t="s">
        <v>156</v>
      </c>
      <c r="N37" s="2" t="s">
        <v>135</v>
      </c>
      <c r="O37" s="2" t="s">
        <v>139</v>
      </c>
      <c r="P37" s="2" t="s">
        <v>133</v>
      </c>
      <c r="Q37" s="2" t="s">
        <v>133</v>
      </c>
      <c r="R37" s="2" t="s">
        <v>666</v>
      </c>
      <c r="S37" s="14" t="s">
        <v>163</v>
      </c>
      <c r="T37" s="2" t="s">
        <v>159</v>
      </c>
      <c r="U37" s="2" t="s">
        <v>133</v>
      </c>
      <c r="V37" s="2" t="s">
        <v>173</v>
      </c>
      <c r="W37" s="2" t="s">
        <v>174</v>
      </c>
      <c r="X37" s="2" t="s">
        <v>386</v>
      </c>
      <c r="Y37" s="2" t="s">
        <v>139</v>
      </c>
      <c r="Z37" s="2" t="s">
        <v>133</v>
      </c>
      <c r="AA37" s="2" t="s">
        <v>133</v>
      </c>
      <c r="AB37" s="2" t="s">
        <v>143</v>
      </c>
      <c r="AC37" s="2" t="s">
        <v>151</v>
      </c>
      <c r="AD37" s="2" t="s">
        <v>177</v>
      </c>
      <c r="AE37" s="2" t="s">
        <v>177</v>
      </c>
      <c r="AF37" s="2" t="s">
        <v>146</v>
      </c>
      <c r="AG37" s="2" t="s">
        <v>146</v>
      </c>
      <c r="AH37" s="2" t="s">
        <v>146</v>
      </c>
      <c r="AI37" s="2" t="s">
        <v>146</v>
      </c>
      <c r="AJ37" s="2" t="s">
        <v>146</v>
      </c>
      <c r="AK37" s="2" t="s">
        <v>146</v>
      </c>
      <c r="AL37" s="2" t="s">
        <v>148</v>
      </c>
      <c r="AM37" s="2" t="s">
        <v>139</v>
      </c>
      <c r="AN37" s="2" t="s">
        <v>139</v>
      </c>
      <c r="AO37" s="2" t="s">
        <v>139</v>
      </c>
      <c r="AP37" s="2" t="s">
        <v>149</v>
      </c>
      <c r="AQ37" s="2" t="s">
        <v>149</v>
      </c>
      <c r="AR37" s="2" t="s">
        <v>149</v>
      </c>
      <c r="AS37" s="2" t="s">
        <v>144</v>
      </c>
      <c r="AT37" s="2" t="s">
        <v>144</v>
      </c>
      <c r="AU37" s="2" t="s">
        <v>144</v>
      </c>
      <c r="AV37" s="2" t="s">
        <v>178</v>
      </c>
      <c r="AW37" s="2" t="s">
        <v>160</v>
      </c>
      <c r="AX37" s="2" t="s">
        <v>160</v>
      </c>
      <c r="AY37" s="2" t="s">
        <v>153</v>
      </c>
      <c r="AZ37" s="2" t="s">
        <v>160</v>
      </c>
      <c r="BA37" s="2" t="s">
        <v>160</v>
      </c>
      <c r="BB37" s="2" t="s">
        <v>160</v>
      </c>
      <c r="BC37" s="2" t="s">
        <v>160</v>
      </c>
      <c r="BD37" s="2" t="s">
        <v>153</v>
      </c>
      <c r="BE37" s="2" t="s">
        <v>153</v>
      </c>
      <c r="BF37" s="2" t="s">
        <v>153</v>
      </c>
      <c r="BG37" s="2" t="s">
        <v>153</v>
      </c>
      <c r="BH37" s="2" t="s">
        <v>160</v>
      </c>
      <c r="BI37" s="2" t="s">
        <v>160</v>
      </c>
      <c r="BJ37" s="2" t="s">
        <v>154</v>
      </c>
      <c r="BK37" s="2" t="s">
        <v>139</v>
      </c>
      <c r="BL37" s="2" t="s">
        <v>139</v>
      </c>
      <c r="BM37" s="2" t="s">
        <v>148</v>
      </c>
      <c r="BN37" s="2" t="s">
        <v>133</v>
      </c>
      <c r="BO37" s="2" t="s">
        <v>387</v>
      </c>
      <c r="BP37" s="2" t="s">
        <v>139</v>
      </c>
      <c r="BQ37" s="2" t="s">
        <v>388</v>
      </c>
      <c r="BR37" s="2" t="s">
        <v>133</v>
      </c>
      <c r="BS37" s="2" t="s">
        <v>342</v>
      </c>
    </row>
    <row r="38" spans="1:71" ht="58" x14ac:dyDescent="0.35">
      <c r="A38" s="1">
        <v>43798.05704861111</v>
      </c>
      <c r="B38" s="1">
        <v>43798.073310185187</v>
      </c>
      <c r="C38" s="2" t="s">
        <v>74</v>
      </c>
      <c r="D38" s="2" t="s">
        <v>389</v>
      </c>
      <c r="E38">
        <v>100</v>
      </c>
      <c r="F38">
        <v>1404</v>
      </c>
      <c r="G38" s="2" t="s">
        <v>132</v>
      </c>
      <c r="H38" s="1">
        <v>43798.073328692131</v>
      </c>
      <c r="I38" s="2" t="s">
        <v>390</v>
      </c>
      <c r="J38" s="2" t="s">
        <v>133</v>
      </c>
      <c r="K38">
        <v>-28.733306884765625</v>
      </c>
      <c r="L38">
        <v>24.766693115234375</v>
      </c>
      <c r="M38" s="2" t="s">
        <v>156</v>
      </c>
      <c r="N38" s="2" t="s">
        <v>135</v>
      </c>
      <c r="O38" s="2" t="s">
        <v>139</v>
      </c>
      <c r="P38" s="2" t="s">
        <v>133</v>
      </c>
      <c r="Q38" s="2" t="s">
        <v>133</v>
      </c>
      <c r="R38" s="2" t="s">
        <v>667</v>
      </c>
      <c r="S38" s="14" t="s">
        <v>391</v>
      </c>
      <c r="T38" s="2" t="s">
        <v>140</v>
      </c>
      <c r="U38" s="2" t="s">
        <v>133</v>
      </c>
      <c r="V38" s="2" t="s">
        <v>173</v>
      </c>
      <c r="W38" s="2" t="s">
        <v>164</v>
      </c>
      <c r="X38" s="2" t="s">
        <v>133</v>
      </c>
      <c r="Y38" s="2" t="s">
        <v>139</v>
      </c>
      <c r="Z38" s="2" t="s">
        <v>133</v>
      </c>
      <c r="AA38" s="2" t="s">
        <v>392</v>
      </c>
      <c r="AB38" s="2" t="s">
        <v>177</v>
      </c>
      <c r="AC38" s="2" t="s">
        <v>177</v>
      </c>
      <c r="AD38" s="2" t="s">
        <v>151</v>
      </c>
      <c r="AE38" s="2" t="s">
        <v>141</v>
      </c>
      <c r="AF38" s="2" t="s">
        <v>146</v>
      </c>
      <c r="AG38" s="2" t="s">
        <v>146</v>
      </c>
      <c r="AH38" s="2" t="s">
        <v>146</v>
      </c>
      <c r="AI38" s="2" t="s">
        <v>144</v>
      </c>
      <c r="AJ38" s="2" t="s">
        <v>145</v>
      </c>
      <c r="AK38" s="2" t="s">
        <v>144</v>
      </c>
      <c r="AL38" s="2" t="s">
        <v>148</v>
      </c>
      <c r="AM38" s="2" t="s">
        <v>139</v>
      </c>
      <c r="AN38" s="2" t="s">
        <v>139</v>
      </c>
      <c r="AO38" s="2" t="s">
        <v>139</v>
      </c>
      <c r="AP38" s="2" t="s">
        <v>149</v>
      </c>
      <c r="AQ38" s="2" t="s">
        <v>149</v>
      </c>
      <c r="AR38" s="2" t="s">
        <v>149</v>
      </c>
      <c r="AS38" s="2" t="s">
        <v>146</v>
      </c>
      <c r="AT38" s="2" t="s">
        <v>144</v>
      </c>
      <c r="AU38" s="2" t="s">
        <v>144</v>
      </c>
      <c r="AV38" s="2" t="s">
        <v>178</v>
      </c>
      <c r="AW38" s="2" t="s">
        <v>153</v>
      </c>
      <c r="AX38" s="2" t="s">
        <v>160</v>
      </c>
      <c r="AY38" s="2" t="s">
        <v>153</v>
      </c>
      <c r="AZ38" s="2" t="s">
        <v>160</v>
      </c>
      <c r="BA38" s="2" t="s">
        <v>161</v>
      </c>
      <c r="BB38" s="2" t="s">
        <v>243</v>
      </c>
      <c r="BC38" s="2" t="s">
        <v>160</v>
      </c>
      <c r="BD38" s="2" t="s">
        <v>160</v>
      </c>
      <c r="BE38" s="2" t="s">
        <v>153</v>
      </c>
      <c r="BF38" s="2" t="s">
        <v>160</v>
      </c>
      <c r="BG38" s="2" t="s">
        <v>153</v>
      </c>
      <c r="BH38" s="2" t="s">
        <v>160</v>
      </c>
      <c r="BI38" s="2" t="s">
        <v>153</v>
      </c>
      <c r="BJ38" s="2" t="s">
        <v>186</v>
      </c>
      <c r="BK38" s="2" t="s">
        <v>139</v>
      </c>
      <c r="BL38" s="2" t="s">
        <v>139</v>
      </c>
      <c r="BM38" s="2" t="s">
        <v>139</v>
      </c>
      <c r="BN38" s="2" t="s">
        <v>393</v>
      </c>
      <c r="BO38" s="2" t="s">
        <v>394</v>
      </c>
      <c r="BP38" s="2" t="s">
        <v>139</v>
      </c>
      <c r="BQ38" s="2" t="s">
        <v>395</v>
      </c>
      <c r="BR38" s="2" t="s">
        <v>133</v>
      </c>
      <c r="BS38" s="2" t="s">
        <v>342</v>
      </c>
    </row>
    <row r="39" spans="1:71" x14ac:dyDescent="0.35">
      <c r="A39" s="1">
        <v>43800.996157407404</v>
      </c>
      <c r="B39" s="1">
        <v>43801.003541666665</v>
      </c>
      <c r="C39" s="2" t="s">
        <v>74</v>
      </c>
      <c r="D39" s="2" t="s">
        <v>138</v>
      </c>
      <c r="E39">
        <v>100</v>
      </c>
      <c r="F39">
        <v>638</v>
      </c>
      <c r="G39" s="2" t="s">
        <v>132</v>
      </c>
      <c r="H39" s="1">
        <v>43801.003565740742</v>
      </c>
      <c r="I39" s="2" t="s">
        <v>396</v>
      </c>
      <c r="J39" s="2" t="s">
        <v>133</v>
      </c>
      <c r="K39">
        <v>-25.757003784179688</v>
      </c>
      <c r="L39">
        <v>28.144302368164063</v>
      </c>
      <c r="M39" s="2" t="s">
        <v>156</v>
      </c>
      <c r="N39" s="2" t="s">
        <v>135</v>
      </c>
      <c r="O39" s="2" t="s">
        <v>139</v>
      </c>
      <c r="P39" s="2" t="s">
        <v>133</v>
      </c>
      <c r="Q39" s="2" t="s">
        <v>133</v>
      </c>
      <c r="R39" s="2" t="s">
        <v>633</v>
      </c>
      <c r="S39" s="14" t="s">
        <v>257</v>
      </c>
      <c r="T39" s="2" t="s">
        <v>172</v>
      </c>
      <c r="U39" s="2" t="s">
        <v>133</v>
      </c>
      <c r="V39" s="2" t="s">
        <v>137</v>
      </c>
      <c r="W39" s="2" t="s">
        <v>164</v>
      </c>
      <c r="X39" s="2" t="s">
        <v>133</v>
      </c>
      <c r="Y39" s="2" t="s">
        <v>139</v>
      </c>
      <c r="Z39" s="2" t="s">
        <v>133</v>
      </c>
      <c r="AA39" s="2" t="s">
        <v>397</v>
      </c>
      <c r="AB39" s="2" t="s">
        <v>177</v>
      </c>
      <c r="AC39" s="2" t="s">
        <v>151</v>
      </c>
      <c r="AD39" s="2" t="s">
        <v>143</v>
      </c>
      <c r="AE39" s="2" t="s">
        <v>141</v>
      </c>
      <c r="AF39" s="2" t="s">
        <v>146</v>
      </c>
      <c r="AG39" s="2" t="s">
        <v>145</v>
      </c>
      <c r="AH39" s="2" t="s">
        <v>144</v>
      </c>
      <c r="AI39" s="2" t="s">
        <v>144</v>
      </c>
      <c r="AJ39" s="2" t="s">
        <v>144</v>
      </c>
      <c r="AK39" s="2" t="s">
        <v>144</v>
      </c>
      <c r="AL39" s="2" t="s">
        <v>139</v>
      </c>
      <c r="AM39" s="2" t="s">
        <v>139</v>
      </c>
      <c r="AN39" s="2" t="s">
        <v>139</v>
      </c>
      <c r="AO39" s="2" t="s">
        <v>139</v>
      </c>
      <c r="AP39" s="2" t="s">
        <v>150</v>
      </c>
      <c r="AQ39" s="2" t="s">
        <v>152</v>
      </c>
      <c r="AR39" s="2" t="s">
        <v>152</v>
      </c>
      <c r="AS39" s="2" t="s">
        <v>146</v>
      </c>
      <c r="AT39" s="2" t="s">
        <v>146</v>
      </c>
      <c r="AU39" s="2" t="s">
        <v>146</v>
      </c>
      <c r="AV39" s="2" t="s">
        <v>178</v>
      </c>
      <c r="AW39" s="2" t="s">
        <v>153</v>
      </c>
      <c r="AX39" s="2" t="s">
        <v>153</v>
      </c>
      <c r="AY39" s="2" t="s">
        <v>161</v>
      </c>
      <c r="AZ39" s="2" t="s">
        <v>160</v>
      </c>
      <c r="BA39" s="2" t="s">
        <v>153</v>
      </c>
      <c r="BB39" s="2" t="s">
        <v>153</v>
      </c>
      <c r="BC39" s="2" t="s">
        <v>153</v>
      </c>
      <c r="BD39" s="2" t="s">
        <v>153</v>
      </c>
      <c r="BE39" s="2" t="s">
        <v>153</v>
      </c>
      <c r="BF39" s="2" t="s">
        <v>153</v>
      </c>
      <c r="BG39" s="2" t="s">
        <v>153</v>
      </c>
      <c r="BH39" s="2" t="s">
        <v>161</v>
      </c>
      <c r="BI39" s="2" t="s">
        <v>153</v>
      </c>
      <c r="BJ39" s="2" t="s">
        <v>237</v>
      </c>
      <c r="BK39" s="2" t="s">
        <v>139</v>
      </c>
      <c r="BL39" s="2" t="s">
        <v>139</v>
      </c>
      <c r="BM39" s="2" t="s">
        <v>148</v>
      </c>
      <c r="BN39" s="2" t="s">
        <v>133</v>
      </c>
      <c r="BO39" s="2" t="s">
        <v>398</v>
      </c>
      <c r="BP39" s="2" t="s">
        <v>139</v>
      </c>
      <c r="BQ39" s="2" t="s">
        <v>399</v>
      </c>
      <c r="BR39" s="2" t="s">
        <v>133</v>
      </c>
      <c r="BS39" s="2" t="s">
        <v>158</v>
      </c>
    </row>
    <row r="40" spans="1:71" x14ac:dyDescent="0.35">
      <c r="A40" s="1">
        <v>43808.276388888888</v>
      </c>
      <c r="B40" s="1">
        <v>43808.285150462965</v>
      </c>
      <c r="C40" s="2" t="s">
        <v>74</v>
      </c>
      <c r="D40" s="2" t="s">
        <v>400</v>
      </c>
      <c r="E40">
        <v>100</v>
      </c>
      <c r="F40">
        <v>757</v>
      </c>
      <c r="G40" s="2" t="s">
        <v>132</v>
      </c>
      <c r="H40" s="1">
        <v>43808.285156736114</v>
      </c>
      <c r="I40" s="2" t="s">
        <v>401</v>
      </c>
      <c r="J40" s="2" t="s">
        <v>133</v>
      </c>
      <c r="K40">
        <v>-25.757003784179688</v>
      </c>
      <c r="L40">
        <v>28.144302368164063</v>
      </c>
      <c r="M40" s="2" t="s">
        <v>156</v>
      </c>
      <c r="N40" s="2" t="s">
        <v>135</v>
      </c>
      <c r="O40" s="2" t="s">
        <v>157</v>
      </c>
      <c r="P40" s="2" t="s">
        <v>133</v>
      </c>
      <c r="Q40" s="2" t="s">
        <v>133</v>
      </c>
      <c r="R40" s="2" t="s">
        <v>633</v>
      </c>
      <c r="S40" s="14" t="s">
        <v>297</v>
      </c>
      <c r="T40" s="2" t="s">
        <v>140</v>
      </c>
      <c r="U40" s="2" t="s">
        <v>133</v>
      </c>
      <c r="V40" s="2" t="s">
        <v>173</v>
      </c>
      <c r="W40" s="2" t="s">
        <v>164</v>
      </c>
      <c r="X40" s="2" t="s">
        <v>133</v>
      </c>
      <c r="Y40" s="2" t="s">
        <v>139</v>
      </c>
      <c r="Z40" s="2" t="s">
        <v>133</v>
      </c>
      <c r="AA40" s="2" t="s">
        <v>402</v>
      </c>
      <c r="AB40" s="2" t="s">
        <v>143</v>
      </c>
      <c r="AC40" s="2" t="s">
        <v>143</v>
      </c>
      <c r="AD40" s="2" t="s">
        <v>143</v>
      </c>
      <c r="AE40" s="2" t="s">
        <v>151</v>
      </c>
      <c r="AF40" s="2" t="s">
        <v>146</v>
      </c>
      <c r="AG40" s="2" t="s">
        <v>146</v>
      </c>
      <c r="AH40" s="2" t="s">
        <v>146</v>
      </c>
      <c r="AI40" s="2" t="s">
        <v>146</v>
      </c>
      <c r="AJ40" s="2" t="s">
        <v>146</v>
      </c>
      <c r="AK40" s="2" t="s">
        <v>146</v>
      </c>
      <c r="AL40" s="2" t="s">
        <v>139</v>
      </c>
      <c r="AM40" s="2" t="s">
        <v>139</v>
      </c>
      <c r="AN40" s="2" t="s">
        <v>139</v>
      </c>
      <c r="AO40" s="2" t="s">
        <v>139</v>
      </c>
      <c r="AP40" s="2" t="s">
        <v>152</v>
      </c>
      <c r="AQ40" s="2" t="s">
        <v>150</v>
      </c>
      <c r="AR40" s="2" t="s">
        <v>150</v>
      </c>
      <c r="AS40" s="2" t="s">
        <v>144</v>
      </c>
      <c r="AT40" s="2" t="s">
        <v>146</v>
      </c>
      <c r="AU40" s="2" t="s">
        <v>144</v>
      </c>
      <c r="AV40" s="2" t="s">
        <v>178</v>
      </c>
      <c r="AW40" s="2" t="s">
        <v>153</v>
      </c>
      <c r="AX40" s="2" t="s">
        <v>153</v>
      </c>
      <c r="AY40" s="2" t="s">
        <v>153</v>
      </c>
      <c r="AZ40" s="2" t="s">
        <v>160</v>
      </c>
      <c r="BA40" s="2" t="s">
        <v>160</v>
      </c>
      <c r="BB40" s="2" t="s">
        <v>160</v>
      </c>
      <c r="BC40" s="2" t="s">
        <v>153</v>
      </c>
      <c r="BD40" s="2" t="s">
        <v>153</v>
      </c>
      <c r="BE40" s="2" t="s">
        <v>160</v>
      </c>
      <c r="BF40" s="2" t="s">
        <v>153</v>
      </c>
      <c r="BG40" s="2" t="s">
        <v>160</v>
      </c>
      <c r="BH40" s="2" t="s">
        <v>161</v>
      </c>
      <c r="BI40" s="2" t="s">
        <v>153</v>
      </c>
      <c r="BJ40" s="2" t="s">
        <v>186</v>
      </c>
      <c r="BK40" s="2" t="s">
        <v>139</v>
      </c>
      <c r="BL40" s="2" t="s">
        <v>139</v>
      </c>
      <c r="BM40" s="2" t="s">
        <v>148</v>
      </c>
      <c r="BN40" s="2" t="s">
        <v>133</v>
      </c>
      <c r="BO40" s="2" t="s">
        <v>403</v>
      </c>
      <c r="BP40" s="2" t="s">
        <v>139</v>
      </c>
      <c r="BQ40" s="2" t="s">
        <v>404</v>
      </c>
      <c r="BR40" s="2" t="s">
        <v>405</v>
      </c>
      <c r="BS40" s="2" t="s">
        <v>158</v>
      </c>
    </row>
    <row r="41" spans="1:71" x14ac:dyDescent="0.35">
      <c r="A41" s="1">
        <v>43808.998888888891</v>
      </c>
      <c r="B41" s="1">
        <v>43809.011238425926</v>
      </c>
      <c r="C41" s="2" t="s">
        <v>74</v>
      </c>
      <c r="D41" s="2" t="s">
        <v>406</v>
      </c>
      <c r="E41">
        <v>100</v>
      </c>
      <c r="F41">
        <v>1067</v>
      </c>
      <c r="G41" s="2" t="s">
        <v>132</v>
      </c>
      <c r="H41" s="1">
        <v>43809.011264490742</v>
      </c>
      <c r="I41" s="2" t="s">
        <v>407</v>
      </c>
      <c r="J41" s="2" t="s">
        <v>133</v>
      </c>
      <c r="K41">
        <v>-29.855606079101563</v>
      </c>
      <c r="L41">
        <v>31.044906616210938</v>
      </c>
      <c r="M41" s="2" t="s">
        <v>134</v>
      </c>
      <c r="N41" s="2" t="s">
        <v>135</v>
      </c>
      <c r="O41" s="2" t="s">
        <v>157</v>
      </c>
      <c r="P41" s="2" t="s">
        <v>133</v>
      </c>
      <c r="Q41" s="2" t="s">
        <v>133</v>
      </c>
      <c r="R41" s="2" t="s">
        <v>666</v>
      </c>
      <c r="S41" s="14" t="s">
        <v>299</v>
      </c>
      <c r="T41" s="2" t="s">
        <v>140</v>
      </c>
      <c r="U41" s="2" t="s">
        <v>133</v>
      </c>
      <c r="V41" s="2" t="s">
        <v>408</v>
      </c>
      <c r="W41" s="2" t="s">
        <v>174</v>
      </c>
      <c r="X41" s="2" t="s">
        <v>157</v>
      </c>
      <c r="Y41" s="2" t="s">
        <v>139</v>
      </c>
      <c r="Z41" s="2" t="s">
        <v>133</v>
      </c>
      <c r="AA41" s="2" t="s">
        <v>409</v>
      </c>
      <c r="AB41" s="2" t="s">
        <v>143</v>
      </c>
      <c r="AC41" s="2" t="s">
        <v>143</v>
      </c>
      <c r="AD41" s="2" t="s">
        <v>151</v>
      </c>
      <c r="AE41" s="2" t="s">
        <v>151</v>
      </c>
      <c r="AF41" s="2" t="s">
        <v>146</v>
      </c>
      <c r="AG41" s="2" t="s">
        <v>146</v>
      </c>
      <c r="AH41" s="2" t="s">
        <v>146</v>
      </c>
      <c r="AI41" s="2" t="s">
        <v>146</v>
      </c>
      <c r="AJ41" s="2" t="s">
        <v>144</v>
      </c>
      <c r="AK41" s="2" t="s">
        <v>144</v>
      </c>
      <c r="AL41" s="2" t="s">
        <v>139</v>
      </c>
      <c r="AM41" s="2" t="s">
        <v>139</v>
      </c>
      <c r="AN41" s="2" t="s">
        <v>139</v>
      </c>
      <c r="AO41" s="2" t="s">
        <v>139</v>
      </c>
      <c r="AP41" s="2" t="s">
        <v>150</v>
      </c>
      <c r="AQ41" s="2" t="s">
        <v>152</v>
      </c>
      <c r="AR41" s="2" t="s">
        <v>152</v>
      </c>
      <c r="AS41" s="2" t="s">
        <v>146</v>
      </c>
      <c r="AT41" s="2" t="s">
        <v>146</v>
      </c>
      <c r="AU41" s="2" t="s">
        <v>146</v>
      </c>
      <c r="AV41" s="2" t="s">
        <v>178</v>
      </c>
      <c r="AW41" s="2" t="s">
        <v>153</v>
      </c>
      <c r="AX41" s="2" t="s">
        <v>153</v>
      </c>
      <c r="AY41" s="2" t="s">
        <v>153</v>
      </c>
      <c r="AZ41" s="2" t="s">
        <v>153</v>
      </c>
      <c r="BA41" s="2" t="s">
        <v>153</v>
      </c>
      <c r="BB41" s="2" t="s">
        <v>153</v>
      </c>
      <c r="BC41" s="2" t="s">
        <v>153</v>
      </c>
      <c r="BD41" s="2" t="s">
        <v>153</v>
      </c>
      <c r="BE41" s="2" t="s">
        <v>153</v>
      </c>
      <c r="BF41" s="2" t="s">
        <v>153</v>
      </c>
      <c r="BG41" s="2" t="s">
        <v>153</v>
      </c>
      <c r="BH41" s="2" t="s">
        <v>160</v>
      </c>
      <c r="BI41" s="2" t="s">
        <v>160</v>
      </c>
      <c r="BJ41" s="2" t="s">
        <v>154</v>
      </c>
      <c r="BK41" s="2" t="s">
        <v>139</v>
      </c>
      <c r="BL41" s="2" t="s">
        <v>139</v>
      </c>
      <c r="BM41" s="2" t="s">
        <v>148</v>
      </c>
      <c r="BN41" s="2" t="s">
        <v>133</v>
      </c>
      <c r="BO41" s="2" t="s">
        <v>133</v>
      </c>
      <c r="BP41" s="2" t="s">
        <v>148</v>
      </c>
      <c r="BQ41" s="2" t="s">
        <v>133</v>
      </c>
      <c r="BR41" s="2" t="s">
        <v>333</v>
      </c>
      <c r="BS41" s="2" t="s">
        <v>410</v>
      </c>
    </row>
    <row r="42" spans="1:71" ht="43.5" x14ac:dyDescent="0.35">
      <c r="A42" s="1">
        <v>43812.013043981482</v>
      </c>
      <c r="B42" s="1">
        <v>43812.019062500003</v>
      </c>
      <c r="C42" s="2" t="s">
        <v>74</v>
      </c>
      <c r="D42" s="2" t="s">
        <v>411</v>
      </c>
      <c r="E42">
        <v>100</v>
      </c>
      <c r="F42">
        <v>520</v>
      </c>
      <c r="G42" s="2" t="s">
        <v>132</v>
      </c>
      <c r="H42" s="1">
        <v>43812.019094583331</v>
      </c>
      <c r="I42" s="2" t="s">
        <v>412</v>
      </c>
      <c r="J42" s="2" t="s">
        <v>133</v>
      </c>
      <c r="K42">
        <v>-33.925796508789063</v>
      </c>
      <c r="L42">
        <v>18.4259033203125</v>
      </c>
      <c r="M42" s="2" t="s">
        <v>156</v>
      </c>
      <c r="N42" s="2" t="s">
        <v>135</v>
      </c>
      <c r="O42" s="2" t="s">
        <v>139</v>
      </c>
      <c r="P42" s="2" t="s">
        <v>133</v>
      </c>
      <c r="Q42" s="2" t="s">
        <v>133</v>
      </c>
      <c r="R42" s="2" t="s">
        <v>596</v>
      </c>
      <c r="S42" s="14" t="s">
        <v>391</v>
      </c>
      <c r="T42" s="2" t="s">
        <v>172</v>
      </c>
      <c r="U42" s="2" t="s">
        <v>133</v>
      </c>
      <c r="V42" s="2" t="s">
        <v>137</v>
      </c>
      <c r="W42" s="2" t="s">
        <v>164</v>
      </c>
      <c r="X42" s="2" t="s">
        <v>133</v>
      </c>
      <c r="Y42" s="2" t="s">
        <v>139</v>
      </c>
      <c r="Z42" s="2" t="s">
        <v>133</v>
      </c>
      <c r="AA42" s="2" t="s">
        <v>413</v>
      </c>
      <c r="AB42" s="2" t="s">
        <v>143</v>
      </c>
      <c r="AC42" s="2" t="s">
        <v>143</v>
      </c>
      <c r="AD42" s="2" t="s">
        <v>177</v>
      </c>
      <c r="AE42" s="2" t="s">
        <v>177</v>
      </c>
      <c r="AF42" s="2" t="s">
        <v>146</v>
      </c>
      <c r="AG42" s="2" t="s">
        <v>146</v>
      </c>
      <c r="AH42" s="2" t="s">
        <v>146</v>
      </c>
      <c r="AI42" s="2" t="s">
        <v>144</v>
      </c>
      <c r="AJ42" s="2" t="s">
        <v>144</v>
      </c>
      <c r="AK42" s="2" t="s">
        <v>146</v>
      </c>
      <c r="AL42" s="2" t="s">
        <v>139</v>
      </c>
      <c r="AM42" s="2" t="s">
        <v>139</v>
      </c>
      <c r="AN42" s="2" t="s">
        <v>139</v>
      </c>
      <c r="AO42" s="2" t="s">
        <v>139</v>
      </c>
      <c r="AP42" s="2" t="s">
        <v>149</v>
      </c>
      <c r="AQ42" s="2" t="s">
        <v>149</v>
      </c>
      <c r="AR42" s="2" t="s">
        <v>149</v>
      </c>
      <c r="AS42" s="2" t="s">
        <v>144</v>
      </c>
      <c r="AT42" s="2" t="s">
        <v>144</v>
      </c>
      <c r="AU42" s="2" t="s">
        <v>146</v>
      </c>
      <c r="AV42" s="2" t="s">
        <v>178</v>
      </c>
      <c r="AW42" s="2" t="s">
        <v>243</v>
      </c>
      <c r="AX42" s="2" t="s">
        <v>286</v>
      </c>
      <c r="AY42" s="2" t="s">
        <v>161</v>
      </c>
      <c r="AZ42" s="2" t="s">
        <v>153</v>
      </c>
      <c r="BA42" s="2" t="s">
        <v>153</v>
      </c>
      <c r="BB42" s="2" t="s">
        <v>153</v>
      </c>
      <c r="BC42" s="2" t="s">
        <v>161</v>
      </c>
      <c r="BD42" s="2" t="s">
        <v>161</v>
      </c>
      <c r="BE42" s="2" t="s">
        <v>153</v>
      </c>
      <c r="BF42" s="2" t="s">
        <v>153</v>
      </c>
      <c r="BG42" s="2" t="s">
        <v>153</v>
      </c>
      <c r="BH42" s="2" t="s">
        <v>153</v>
      </c>
      <c r="BI42" s="2" t="s">
        <v>153</v>
      </c>
      <c r="BJ42" s="2" t="s">
        <v>186</v>
      </c>
      <c r="BK42" s="2" t="s">
        <v>139</v>
      </c>
      <c r="BL42" s="2" t="s">
        <v>139</v>
      </c>
      <c r="BM42" s="2" t="s">
        <v>148</v>
      </c>
      <c r="BN42" s="2" t="s">
        <v>133</v>
      </c>
      <c r="BO42" s="2" t="s">
        <v>414</v>
      </c>
      <c r="BP42" s="2" t="s">
        <v>139</v>
      </c>
      <c r="BQ42" s="2" t="s">
        <v>415</v>
      </c>
      <c r="BR42" s="2" t="s">
        <v>416</v>
      </c>
      <c r="BS42" s="2" t="s">
        <v>158</v>
      </c>
    </row>
    <row r="43" spans="1:71" x14ac:dyDescent="0.35">
      <c r="A43" s="1">
        <v>43816.964421296296</v>
      </c>
      <c r="B43" s="1">
        <v>43816.990173611113</v>
      </c>
      <c r="C43" s="2" t="s">
        <v>74</v>
      </c>
      <c r="D43" s="2" t="s">
        <v>417</v>
      </c>
      <c r="E43">
        <v>100</v>
      </c>
      <c r="F43">
        <v>2224</v>
      </c>
      <c r="G43" s="2" t="s">
        <v>132</v>
      </c>
      <c r="H43" s="1">
        <v>43816.990195902777</v>
      </c>
      <c r="I43" s="2" t="s">
        <v>418</v>
      </c>
      <c r="J43" s="2" t="s">
        <v>133</v>
      </c>
      <c r="K43">
        <v>-29.125198364257813</v>
      </c>
      <c r="L43">
        <v>26.162994384765625</v>
      </c>
      <c r="M43" s="2" t="s">
        <v>134</v>
      </c>
      <c r="N43" s="2" t="s">
        <v>135</v>
      </c>
      <c r="O43" s="2" t="s">
        <v>157</v>
      </c>
      <c r="P43" s="2" t="s">
        <v>133</v>
      </c>
      <c r="Q43" s="2" t="s">
        <v>133</v>
      </c>
      <c r="R43" s="2" t="s">
        <v>630</v>
      </c>
      <c r="S43" s="14" t="s">
        <v>205</v>
      </c>
      <c r="T43" s="2" t="s">
        <v>172</v>
      </c>
      <c r="U43" s="2" t="s">
        <v>133</v>
      </c>
      <c r="V43" s="2" t="s">
        <v>173</v>
      </c>
      <c r="W43" s="2" t="s">
        <v>174</v>
      </c>
      <c r="X43" s="2" t="s">
        <v>420</v>
      </c>
      <c r="Y43" s="2" t="s">
        <v>148</v>
      </c>
      <c r="Z43" s="2" t="s">
        <v>421</v>
      </c>
      <c r="AA43" s="2" t="s">
        <v>422</v>
      </c>
      <c r="AB43" s="2" t="s">
        <v>143</v>
      </c>
      <c r="AC43" s="2" t="s">
        <v>143</v>
      </c>
      <c r="AD43" s="2" t="s">
        <v>143</v>
      </c>
      <c r="AE43" s="2" t="s">
        <v>143</v>
      </c>
      <c r="AF43" s="2" t="s">
        <v>146</v>
      </c>
      <c r="AG43" s="2" t="s">
        <v>144</v>
      </c>
      <c r="AH43" s="2" t="s">
        <v>144</v>
      </c>
      <c r="AI43" s="2" t="s">
        <v>146</v>
      </c>
      <c r="AJ43" s="2" t="s">
        <v>144</v>
      </c>
      <c r="AK43" s="2" t="s">
        <v>144</v>
      </c>
      <c r="AL43" s="2" t="s">
        <v>139</v>
      </c>
      <c r="AM43" s="2" t="s">
        <v>139</v>
      </c>
      <c r="AN43" s="2" t="s">
        <v>139</v>
      </c>
      <c r="AO43" s="2" t="s">
        <v>139</v>
      </c>
      <c r="AP43" s="2" t="s">
        <v>149</v>
      </c>
      <c r="AQ43" s="2" t="s">
        <v>149</v>
      </c>
      <c r="AR43" s="2" t="s">
        <v>149</v>
      </c>
      <c r="AS43" s="2" t="s">
        <v>146</v>
      </c>
      <c r="AT43" s="2" t="s">
        <v>178</v>
      </c>
      <c r="AU43" s="2" t="s">
        <v>144</v>
      </c>
      <c r="AV43" s="2" t="s">
        <v>208</v>
      </c>
      <c r="AW43" s="2" t="s">
        <v>153</v>
      </c>
      <c r="AX43" s="2" t="s">
        <v>161</v>
      </c>
      <c r="AY43" s="2" t="s">
        <v>153</v>
      </c>
      <c r="AZ43" s="2" t="s">
        <v>153</v>
      </c>
      <c r="BA43" s="2" t="s">
        <v>160</v>
      </c>
      <c r="BB43" s="2" t="s">
        <v>160</v>
      </c>
      <c r="BC43" s="2" t="s">
        <v>160</v>
      </c>
      <c r="BD43" s="2" t="s">
        <v>160</v>
      </c>
      <c r="BE43" s="2" t="s">
        <v>153</v>
      </c>
      <c r="BF43" s="2" t="s">
        <v>153</v>
      </c>
      <c r="BG43" s="2" t="s">
        <v>153</v>
      </c>
      <c r="BH43" s="2" t="s">
        <v>160</v>
      </c>
      <c r="BI43" s="2" t="s">
        <v>160</v>
      </c>
      <c r="BJ43" s="2" t="s">
        <v>186</v>
      </c>
      <c r="BK43" s="2" t="s">
        <v>139</v>
      </c>
      <c r="BL43" s="2" t="s">
        <v>139</v>
      </c>
      <c r="BM43" s="2" t="s">
        <v>148</v>
      </c>
      <c r="BN43" s="2" t="s">
        <v>133</v>
      </c>
      <c r="BO43" s="2" t="s">
        <v>419</v>
      </c>
      <c r="BP43" s="2" t="s">
        <v>139</v>
      </c>
      <c r="BQ43" s="2" t="s">
        <v>423</v>
      </c>
      <c r="BR43" s="2" t="s">
        <v>133</v>
      </c>
      <c r="BS43" s="2" t="s">
        <v>424</v>
      </c>
    </row>
    <row r="44" spans="1:71" ht="29" x14ac:dyDescent="0.35">
      <c r="A44" s="1">
        <v>43846.042500000003</v>
      </c>
      <c r="B44" s="1">
        <v>43846.061898148146</v>
      </c>
      <c r="C44" s="2" t="s">
        <v>74</v>
      </c>
      <c r="D44" s="2" t="s">
        <v>425</v>
      </c>
      <c r="E44">
        <v>100</v>
      </c>
      <c r="F44">
        <v>1675</v>
      </c>
      <c r="G44" s="2" t="s">
        <v>132</v>
      </c>
      <c r="H44" s="1">
        <v>43846.061937881947</v>
      </c>
      <c r="I44" s="2" t="s">
        <v>426</v>
      </c>
      <c r="J44" s="2" t="s">
        <v>133</v>
      </c>
      <c r="K44">
        <v>-25.866592407226563</v>
      </c>
      <c r="L44">
        <v>25.64990234375</v>
      </c>
      <c r="M44" s="2" t="s">
        <v>156</v>
      </c>
      <c r="N44" s="2" t="s">
        <v>135</v>
      </c>
      <c r="O44" s="2" t="s">
        <v>157</v>
      </c>
      <c r="P44" s="2" t="s">
        <v>133</v>
      </c>
      <c r="Q44" s="2" t="s">
        <v>133</v>
      </c>
      <c r="R44" s="2" t="s">
        <v>587</v>
      </c>
      <c r="S44" s="14" t="s">
        <v>184</v>
      </c>
      <c r="T44" s="2" t="s">
        <v>172</v>
      </c>
      <c r="U44" s="2" t="s">
        <v>133</v>
      </c>
      <c r="V44" s="2" t="s">
        <v>427</v>
      </c>
      <c r="W44" s="2" t="s">
        <v>428</v>
      </c>
      <c r="X44" s="2" t="s">
        <v>133</v>
      </c>
      <c r="Y44" s="2" t="s">
        <v>139</v>
      </c>
      <c r="Z44" s="2" t="s">
        <v>133</v>
      </c>
      <c r="AA44" s="2" t="s">
        <v>429</v>
      </c>
      <c r="AB44" s="2" t="s">
        <v>143</v>
      </c>
      <c r="AC44" s="2" t="s">
        <v>143</v>
      </c>
      <c r="AD44" s="2" t="s">
        <v>143</v>
      </c>
      <c r="AE44" s="2" t="s">
        <v>143</v>
      </c>
      <c r="AF44" s="2" t="s">
        <v>146</v>
      </c>
      <c r="AG44" s="2" t="s">
        <v>146</v>
      </c>
      <c r="AH44" s="2" t="s">
        <v>146</v>
      </c>
      <c r="AI44" s="2" t="s">
        <v>146</v>
      </c>
      <c r="AJ44" s="2" t="s">
        <v>146</v>
      </c>
      <c r="AK44" s="2" t="s">
        <v>146</v>
      </c>
      <c r="AL44" s="2" t="s">
        <v>139</v>
      </c>
      <c r="AM44" s="2" t="s">
        <v>139</v>
      </c>
      <c r="AN44" s="2" t="s">
        <v>139</v>
      </c>
      <c r="AO44" s="2" t="s">
        <v>139</v>
      </c>
      <c r="AP44" s="2" t="s">
        <v>152</v>
      </c>
      <c r="AQ44" s="2" t="s">
        <v>152</v>
      </c>
      <c r="AR44" s="2" t="s">
        <v>152</v>
      </c>
      <c r="AS44" s="2" t="s">
        <v>144</v>
      </c>
      <c r="AT44" s="2" t="s">
        <v>178</v>
      </c>
      <c r="AU44" s="2" t="s">
        <v>144</v>
      </c>
      <c r="AV44" s="2" t="s">
        <v>208</v>
      </c>
      <c r="AW44" s="2" t="s">
        <v>153</v>
      </c>
      <c r="AX44" s="2" t="s">
        <v>153</v>
      </c>
      <c r="AY44" s="2" t="s">
        <v>153</v>
      </c>
      <c r="AZ44" s="2" t="s">
        <v>153</v>
      </c>
      <c r="BA44" s="2" t="s">
        <v>160</v>
      </c>
      <c r="BB44" s="2" t="s">
        <v>160</v>
      </c>
      <c r="BC44" s="2" t="s">
        <v>153</v>
      </c>
      <c r="BD44" s="2" t="s">
        <v>153</v>
      </c>
      <c r="BE44" s="2" t="s">
        <v>153</v>
      </c>
      <c r="BF44" s="2" t="s">
        <v>153</v>
      </c>
      <c r="BG44" s="2" t="s">
        <v>153</v>
      </c>
      <c r="BH44" s="2" t="s">
        <v>161</v>
      </c>
      <c r="BI44" s="2" t="s">
        <v>153</v>
      </c>
      <c r="BJ44" s="2" t="s">
        <v>186</v>
      </c>
      <c r="BK44" s="2" t="s">
        <v>139</v>
      </c>
      <c r="BL44" s="2" t="s">
        <v>139</v>
      </c>
      <c r="BM44" s="2" t="s">
        <v>139</v>
      </c>
      <c r="BN44" s="2" t="s">
        <v>430</v>
      </c>
      <c r="BO44" s="2" t="s">
        <v>431</v>
      </c>
      <c r="BP44" s="2" t="s">
        <v>139</v>
      </c>
      <c r="BQ44" s="2" t="s">
        <v>432</v>
      </c>
      <c r="BR44" s="2" t="s">
        <v>133</v>
      </c>
      <c r="BS44" s="2" t="s">
        <v>158</v>
      </c>
    </row>
    <row r="45" spans="1:71" x14ac:dyDescent="0.35">
      <c r="A45" s="1">
        <v>43860.946099537039</v>
      </c>
      <c r="B45" s="1">
        <v>43860.961261574077</v>
      </c>
      <c r="C45" s="2" t="s">
        <v>74</v>
      </c>
      <c r="D45" s="2" t="s">
        <v>433</v>
      </c>
      <c r="E45">
        <v>100</v>
      </c>
      <c r="F45">
        <v>1309</v>
      </c>
      <c r="G45" s="2" t="s">
        <v>132</v>
      </c>
      <c r="H45" s="1">
        <v>43860.961270451386</v>
      </c>
      <c r="I45" s="2" t="s">
        <v>434</v>
      </c>
      <c r="J45" s="2" t="s">
        <v>133</v>
      </c>
      <c r="K45">
        <v>-25.757003784179688</v>
      </c>
      <c r="L45">
        <v>28.144302368164063</v>
      </c>
      <c r="M45" s="2" t="s">
        <v>134</v>
      </c>
      <c r="N45" s="2" t="s">
        <v>135</v>
      </c>
      <c r="O45" s="2" t="s">
        <v>133</v>
      </c>
      <c r="P45" s="2" t="s">
        <v>133</v>
      </c>
      <c r="Q45" s="2" t="s">
        <v>133</v>
      </c>
      <c r="R45" s="2" t="s">
        <v>668</v>
      </c>
      <c r="S45" s="14" t="s">
        <v>435</v>
      </c>
      <c r="T45" s="2" t="s">
        <v>172</v>
      </c>
      <c r="U45" s="2" t="s">
        <v>133</v>
      </c>
      <c r="V45" s="2" t="s">
        <v>137</v>
      </c>
      <c r="W45" s="2" t="s">
        <v>174</v>
      </c>
      <c r="X45" s="2" t="s">
        <v>334</v>
      </c>
      <c r="Y45" s="2" t="s">
        <v>139</v>
      </c>
      <c r="Z45" s="2" t="s">
        <v>133</v>
      </c>
      <c r="AA45" s="2" t="s">
        <v>133</v>
      </c>
      <c r="AB45" s="2" t="s">
        <v>151</v>
      </c>
      <c r="AC45" s="2" t="s">
        <v>142</v>
      </c>
      <c r="AD45" s="2" t="s">
        <v>151</v>
      </c>
      <c r="AE45" s="2" t="s">
        <v>151</v>
      </c>
      <c r="AF45" s="2" t="s">
        <v>146</v>
      </c>
      <c r="AG45" s="2" t="s">
        <v>146</v>
      </c>
      <c r="AH45" s="2" t="s">
        <v>146</v>
      </c>
      <c r="AI45" s="2" t="s">
        <v>145</v>
      </c>
      <c r="AJ45" s="2" t="s">
        <v>146</v>
      </c>
      <c r="AK45" s="2" t="s">
        <v>145</v>
      </c>
      <c r="AL45" s="2" t="s">
        <v>139</v>
      </c>
      <c r="AM45" s="2" t="s">
        <v>139</v>
      </c>
      <c r="AN45" s="2" t="s">
        <v>139</v>
      </c>
      <c r="AO45" s="2" t="s">
        <v>139</v>
      </c>
      <c r="AP45" s="2" t="s">
        <v>150</v>
      </c>
      <c r="AQ45" s="2" t="s">
        <v>150</v>
      </c>
      <c r="AR45" s="2" t="s">
        <v>150</v>
      </c>
      <c r="AS45" s="2" t="s">
        <v>144</v>
      </c>
      <c r="AT45" s="2" t="s">
        <v>144</v>
      </c>
      <c r="AU45" s="2" t="s">
        <v>144</v>
      </c>
      <c r="AV45" s="2" t="s">
        <v>147</v>
      </c>
      <c r="AW45" s="2" t="s">
        <v>153</v>
      </c>
      <c r="AX45" s="2" t="s">
        <v>153</v>
      </c>
      <c r="AY45" s="2" t="s">
        <v>153</v>
      </c>
      <c r="AZ45" s="2" t="s">
        <v>153</v>
      </c>
      <c r="BA45" s="2" t="s">
        <v>153</v>
      </c>
      <c r="BB45" s="2" t="s">
        <v>153</v>
      </c>
      <c r="BC45" s="2" t="s">
        <v>153</v>
      </c>
      <c r="BD45" s="2" t="s">
        <v>161</v>
      </c>
      <c r="BE45" s="2" t="s">
        <v>153</v>
      </c>
      <c r="BF45" s="2" t="s">
        <v>153</v>
      </c>
      <c r="BG45" s="2" t="s">
        <v>153</v>
      </c>
      <c r="BH45" s="2" t="s">
        <v>153</v>
      </c>
      <c r="BI45" s="2" t="s">
        <v>153</v>
      </c>
      <c r="BJ45" s="2" t="s">
        <v>154</v>
      </c>
      <c r="BK45" s="2" t="s">
        <v>139</v>
      </c>
      <c r="BL45" s="2" t="s">
        <v>139</v>
      </c>
      <c r="BM45" s="2" t="s">
        <v>148</v>
      </c>
      <c r="BN45" s="2" t="s">
        <v>133</v>
      </c>
      <c r="BO45" s="2" t="s">
        <v>436</v>
      </c>
      <c r="BP45" s="2" t="s">
        <v>139</v>
      </c>
      <c r="BQ45" s="2" t="s">
        <v>437</v>
      </c>
      <c r="BR45" s="2" t="s">
        <v>133</v>
      </c>
      <c r="BS45" s="2" t="s">
        <v>210</v>
      </c>
    </row>
    <row r="46" spans="1:71" x14ac:dyDescent="0.35">
      <c r="A46" s="1">
        <v>43878.118981481479</v>
      </c>
      <c r="B46" s="1">
        <v>43878.132627314815</v>
      </c>
      <c r="C46" s="2" t="s">
        <v>74</v>
      </c>
      <c r="D46" s="2" t="s">
        <v>197</v>
      </c>
      <c r="E46">
        <v>100</v>
      </c>
      <c r="F46">
        <v>1179</v>
      </c>
      <c r="G46" s="2" t="s">
        <v>132</v>
      </c>
      <c r="H46" s="1">
        <v>43878.13265363426</v>
      </c>
      <c r="I46" s="2" t="s">
        <v>438</v>
      </c>
      <c r="J46" s="2" t="s">
        <v>133</v>
      </c>
      <c r="K46">
        <v>-29.617706298828125</v>
      </c>
      <c r="L46">
        <v>30.383499145507813</v>
      </c>
      <c r="M46" s="2" t="s">
        <v>134</v>
      </c>
      <c r="N46" s="2" t="s">
        <v>135</v>
      </c>
      <c r="O46" s="2" t="s">
        <v>139</v>
      </c>
      <c r="P46" s="2" t="s">
        <v>133</v>
      </c>
      <c r="Q46" s="2" t="s">
        <v>133</v>
      </c>
      <c r="R46" s="2" t="s">
        <v>666</v>
      </c>
      <c r="S46" s="14" t="s">
        <v>440</v>
      </c>
      <c r="T46" s="2" t="s">
        <v>172</v>
      </c>
      <c r="U46" s="2" t="s">
        <v>133</v>
      </c>
      <c r="V46" s="2" t="s">
        <v>137</v>
      </c>
      <c r="W46" s="2" t="s">
        <v>164</v>
      </c>
      <c r="X46" s="2" t="s">
        <v>133</v>
      </c>
      <c r="Y46" s="2" t="s">
        <v>148</v>
      </c>
      <c r="Z46" s="2" t="s">
        <v>441</v>
      </c>
      <c r="AA46" s="2" t="s">
        <v>133</v>
      </c>
      <c r="AB46" s="2" t="s">
        <v>177</v>
      </c>
      <c r="AC46" s="2" t="s">
        <v>151</v>
      </c>
      <c r="AD46" s="2" t="s">
        <v>151</v>
      </c>
      <c r="AE46" s="2" t="s">
        <v>151</v>
      </c>
      <c r="AF46" s="2" t="s">
        <v>144</v>
      </c>
      <c r="AG46" s="2" t="s">
        <v>144</v>
      </c>
      <c r="AH46" s="2" t="s">
        <v>144</v>
      </c>
      <c r="AI46" s="2" t="s">
        <v>144</v>
      </c>
      <c r="AJ46" s="2" t="s">
        <v>144</v>
      </c>
      <c r="AK46" s="2" t="s">
        <v>144</v>
      </c>
      <c r="AL46" s="2" t="s">
        <v>139</v>
      </c>
      <c r="AM46" s="2" t="s">
        <v>139</v>
      </c>
      <c r="AN46" s="2" t="s">
        <v>139</v>
      </c>
      <c r="AO46" s="2" t="s">
        <v>139</v>
      </c>
      <c r="AP46" s="2" t="s">
        <v>150</v>
      </c>
      <c r="AQ46" s="2" t="s">
        <v>150</v>
      </c>
      <c r="AR46" s="2" t="s">
        <v>149</v>
      </c>
      <c r="AS46" s="2" t="s">
        <v>178</v>
      </c>
      <c r="AT46" s="2" t="s">
        <v>146</v>
      </c>
      <c r="AU46" s="2" t="s">
        <v>144</v>
      </c>
      <c r="AV46" s="2" t="s">
        <v>147</v>
      </c>
      <c r="AW46" s="2" t="s">
        <v>160</v>
      </c>
      <c r="AX46" s="2" t="s">
        <v>160</v>
      </c>
      <c r="AY46" s="2" t="s">
        <v>160</v>
      </c>
      <c r="AZ46" s="2" t="s">
        <v>161</v>
      </c>
      <c r="BA46" s="2" t="s">
        <v>160</v>
      </c>
      <c r="BB46" s="2" t="s">
        <v>160</v>
      </c>
      <c r="BC46" s="2" t="s">
        <v>160</v>
      </c>
      <c r="BD46" s="2" t="s">
        <v>161</v>
      </c>
      <c r="BE46" s="2" t="s">
        <v>153</v>
      </c>
      <c r="BF46" s="2" t="s">
        <v>153</v>
      </c>
      <c r="BG46" s="2" t="s">
        <v>153</v>
      </c>
      <c r="BH46" s="2" t="s">
        <v>160</v>
      </c>
      <c r="BI46" s="2" t="s">
        <v>161</v>
      </c>
      <c r="BJ46" s="2" t="s">
        <v>186</v>
      </c>
      <c r="BK46" s="2" t="s">
        <v>139</v>
      </c>
      <c r="BL46" s="2" t="s">
        <v>139</v>
      </c>
      <c r="BM46" s="2" t="s">
        <v>148</v>
      </c>
      <c r="BN46" s="2" t="s">
        <v>133</v>
      </c>
      <c r="BO46" s="2" t="s">
        <v>439</v>
      </c>
      <c r="BP46" s="2" t="s">
        <v>139</v>
      </c>
      <c r="BQ46" s="2" t="s">
        <v>442</v>
      </c>
      <c r="BR46" s="2" t="s">
        <v>133</v>
      </c>
      <c r="BS46" s="2" t="s">
        <v>443</v>
      </c>
    </row>
    <row r="47" spans="1:71" ht="43.5" x14ac:dyDescent="0.35">
      <c r="A47" s="1">
        <v>43878.244097222225</v>
      </c>
      <c r="B47" s="1">
        <v>43878.255914351852</v>
      </c>
      <c r="C47" s="2" t="s">
        <v>74</v>
      </c>
      <c r="D47" s="2" t="s">
        <v>197</v>
      </c>
      <c r="E47">
        <v>100</v>
      </c>
      <c r="F47">
        <v>1021</v>
      </c>
      <c r="G47" s="2" t="s">
        <v>132</v>
      </c>
      <c r="H47" s="1">
        <v>43878.255927453705</v>
      </c>
      <c r="I47" s="2" t="s">
        <v>444</v>
      </c>
      <c r="J47" s="2" t="s">
        <v>133</v>
      </c>
      <c r="K47">
        <v>-29.617706298828125</v>
      </c>
      <c r="L47">
        <v>30.383499145507813</v>
      </c>
      <c r="M47" s="2" t="s">
        <v>134</v>
      </c>
      <c r="N47" s="2" t="s">
        <v>135</v>
      </c>
      <c r="O47" s="2" t="s">
        <v>157</v>
      </c>
      <c r="P47" s="2" t="s">
        <v>133</v>
      </c>
      <c r="Q47" s="2" t="s">
        <v>133</v>
      </c>
      <c r="R47" s="2" t="s">
        <v>666</v>
      </c>
      <c r="S47" s="14" t="s">
        <v>163</v>
      </c>
      <c r="T47" s="2" t="s">
        <v>159</v>
      </c>
      <c r="U47" s="2" t="s">
        <v>133</v>
      </c>
      <c r="V47" s="2" t="s">
        <v>173</v>
      </c>
      <c r="W47" s="2" t="s">
        <v>174</v>
      </c>
      <c r="X47" s="2" t="s">
        <v>133</v>
      </c>
      <c r="Y47" s="2" t="s">
        <v>139</v>
      </c>
      <c r="Z47" s="2" t="s">
        <v>133</v>
      </c>
      <c r="AA47" s="2" t="s">
        <v>445</v>
      </c>
      <c r="AB47" s="2" t="s">
        <v>143</v>
      </c>
      <c r="AC47" s="2" t="s">
        <v>143</v>
      </c>
      <c r="AD47" s="2" t="s">
        <v>177</v>
      </c>
      <c r="AE47" s="2" t="s">
        <v>151</v>
      </c>
      <c r="AF47" s="2" t="s">
        <v>146</v>
      </c>
      <c r="AG47" s="2" t="s">
        <v>146</v>
      </c>
      <c r="AH47" s="2" t="s">
        <v>146</v>
      </c>
      <c r="AI47" s="2" t="s">
        <v>144</v>
      </c>
      <c r="AJ47" s="2" t="s">
        <v>144</v>
      </c>
      <c r="AK47" s="2" t="s">
        <v>144</v>
      </c>
      <c r="AL47" s="2" t="s">
        <v>148</v>
      </c>
      <c r="AM47" s="2" t="s">
        <v>139</v>
      </c>
      <c r="AN47" s="2" t="s">
        <v>139</v>
      </c>
      <c r="AO47" s="2" t="s">
        <v>139</v>
      </c>
      <c r="AP47" s="2" t="s">
        <v>152</v>
      </c>
      <c r="AQ47" s="2" t="s">
        <v>152</v>
      </c>
      <c r="AR47" s="2" t="s">
        <v>152</v>
      </c>
      <c r="AS47" s="2" t="s">
        <v>146</v>
      </c>
      <c r="AT47" s="2" t="s">
        <v>144</v>
      </c>
      <c r="AU47" s="2" t="s">
        <v>144</v>
      </c>
      <c r="AV47" s="2" t="s">
        <v>178</v>
      </c>
      <c r="AW47" s="2" t="s">
        <v>153</v>
      </c>
      <c r="AX47" s="2" t="s">
        <v>153</v>
      </c>
      <c r="AY47" s="2" t="s">
        <v>153</v>
      </c>
      <c r="AZ47" s="2" t="s">
        <v>153</v>
      </c>
      <c r="BA47" s="2" t="s">
        <v>160</v>
      </c>
      <c r="BB47" s="2" t="s">
        <v>160</v>
      </c>
      <c r="BC47" s="2" t="s">
        <v>153</v>
      </c>
      <c r="BD47" s="2" t="s">
        <v>160</v>
      </c>
      <c r="BE47" s="2" t="s">
        <v>153</v>
      </c>
      <c r="BF47" s="2" t="s">
        <v>153</v>
      </c>
      <c r="BG47" s="2" t="s">
        <v>153</v>
      </c>
      <c r="BH47" s="2" t="s">
        <v>160</v>
      </c>
      <c r="BI47" s="2" t="s">
        <v>160</v>
      </c>
      <c r="BJ47" s="2" t="s">
        <v>237</v>
      </c>
      <c r="BK47" s="2" t="s">
        <v>139</v>
      </c>
      <c r="BL47" s="2" t="s">
        <v>139</v>
      </c>
      <c r="BM47" s="2" t="s">
        <v>148</v>
      </c>
      <c r="BN47" s="2" t="s">
        <v>133</v>
      </c>
      <c r="BO47" s="2" t="s">
        <v>133</v>
      </c>
      <c r="BP47" s="2" t="s">
        <v>148</v>
      </c>
      <c r="BQ47" s="2" t="s">
        <v>133</v>
      </c>
      <c r="BR47" s="2" t="s">
        <v>133</v>
      </c>
      <c r="BS47" s="2" t="s">
        <v>443</v>
      </c>
    </row>
    <row r="48" spans="1:71" ht="29" x14ac:dyDescent="0.35">
      <c r="A48" s="1">
        <v>43892.278182870374</v>
      </c>
      <c r="B48" s="1">
        <v>43892.290381944447</v>
      </c>
      <c r="C48" s="2" t="s">
        <v>74</v>
      </c>
      <c r="D48" s="2" t="s">
        <v>306</v>
      </c>
      <c r="E48">
        <v>100</v>
      </c>
      <c r="F48">
        <v>1054</v>
      </c>
      <c r="G48" s="2" t="s">
        <v>132</v>
      </c>
      <c r="H48" s="1">
        <v>43892.290401018516</v>
      </c>
      <c r="I48" s="2" t="s">
        <v>446</v>
      </c>
      <c r="J48" s="2" t="s">
        <v>133</v>
      </c>
      <c r="K48">
        <v>-25.462799072265625</v>
      </c>
      <c r="L48">
        <v>30.96380615234375</v>
      </c>
      <c r="M48" s="2" t="s">
        <v>134</v>
      </c>
      <c r="N48" s="2" t="s">
        <v>135</v>
      </c>
      <c r="O48" s="2" t="s">
        <v>139</v>
      </c>
      <c r="P48" s="2" t="s">
        <v>133</v>
      </c>
      <c r="Q48" s="2" t="s">
        <v>133</v>
      </c>
      <c r="R48" s="2" t="s">
        <v>672</v>
      </c>
      <c r="S48" s="14" t="s">
        <v>324</v>
      </c>
      <c r="T48" s="2" t="s">
        <v>136</v>
      </c>
      <c r="U48" s="2" t="s">
        <v>133</v>
      </c>
      <c r="V48" s="2" t="s">
        <v>137</v>
      </c>
      <c r="W48" s="2" t="s">
        <v>164</v>
      </c>
      <c r="X48" s="2" t="s">
        <v>133</v>
      </c>
      <c r="Y48" s="2" t="s">
        <v>139</v>
      </c>
      <c r="Z48" s="2" t="s">
        <v>133</v>
      </c>
      <c r="AA48" s="2" t="s">
        <v>449</v>
      </c>
      <c r="AB48" s="2" t="s">
        <v>177</v>
      </c>
      <c r="AC48" s="2" t="s">
        <v>177</v>
      </c>
      <c r="AD48" s="2" t="s">
        <v>151</v>
      </c>
      <c r="AE48" s="2" t="s">
        <v>141</v>
      </c>
      <c r="AF48" s="2" t="s">
        <v>146</v>
      </c>
      <c r="AG48" s="2" t="s">
        <v>146</v>
      </c>
      <c r="AH48" s="2" t="s">
        <v>146</v>
      </c>
      <c r="AI48" s="2" t="s">
        <v>146</v>
      </c>
      <c r="AJ48" s="2" t="s">
        <v>146</v>
      </c>
      <c r="AK48" s="2" t="s">
        <v>146</v>
      </c>
      <c r="AL48" s="2" t="s">
        <v>139</v>
      </c>
      <c r="AM48" s="2" t="s">
        <v>139</v>
      </c>
      <c r="AN48" s="2" t="s">
        <v>139</v>
      </c>
      <c r="AO48" s="2" t="s">
        <v>139</v>
      </c>
      <c r="AP48" s="2" t="s">
        <v>152</v>
      </c>
      <c r="AQ48" s="2" t="s">
        <v>150</v>
      </c>
      <c r="AR48" s="2" t="s">
        <v>152</v>
      </c>
      <c r="AS48" s="2" t="s">
        <v>146</v>
      </c>
      <c r="AT48" s="2" t="s">
        <v>133</v>
      </c>
      <c r="AU48" s="2" t="s">
        <v>133</v>
      </c>
      <c r="AV48" s="2" t="s">
        <v>133</v>
      </c>
      <c r="AW48" s="2" t="s">
        <v>153</v>
      </c>
      <c r="AX48" s="2" t="s">
        <v>160</v>
      </c>
      <c r="AY48" s="2" t="s">
        <v>153</v>
      </c>
      <c r="AZ48" s="2" t="s">
        <v>160</v>
      </c>
      <c r="BA48" s="2" t="s">
        <v>160</v>
      </c>
      <c r="BB48" s="2" t="s">
        <v>160</v>
      </c>
      <c r="BC48" s="2" t="s">
        <v>153</v>
      </c>
      <c r="BD48" s="2" t="s">
        <v>153</v>
      </c>
      <c r="BE48" s="2" t="s">
        <v>153</v>
      </c>
      <c r="BF48" s="2" t="s">
        <v>153</v>
      </c>
      <c r="BG48" s="2" t="s">
        <v>153</v>
      </c>
      <c r="BH48" s="2" t="s">
        <v>160</v>
      </c>
      <c r="BI48" s="2" t="s">
        <v>153</v>
      </c>
      <c r="BJ48" s="2" t="s">
        <v>154</v>
      </c>
      <c r="BK48" s="2" t="s">
        <v>139</v>
      </c>
      <c r="BL48" s="2" t="s">
        <v>139</v>
      </c>
      <c r="BM48" s="2" t="s">
        <v>139</v>
      </c>
      <c r="BN48" s="2" t="s">
        <v>450</v>
      </c>
      <c r="BO48" s="2" t="s">
        <v>448</v>
      </c>
      <c r="BP48" s="2" t="s">
        <v>139</v>
      </c>
      <c r="BQ48" s="2" t="s">
        <v>447</v>
      </c>
      <c r="BR48" s="2" t="s">
        <v>451</v>
      </c>
      <c r="BS48" s="2" t="s">
        <v>452</v>
      </c>
    </row>
    <row r="49" spans="1:71" ht="58" x14ac:dyDescent="0.35">
      <c r="A49" s="1">
        <v>43902.488819444443</v>
      </c>
      <c r="B49" s="1">
        <v>43902.506851851853</v>
      </c>
      <c r="C49" s="2" t="s">
        <v>74</v>
      </c>
      <c r="D49" s="2" t="s">
        <v>453</v>
      </c>
      <c r="E49">
        <v>100</v>
      </c>
      <c r="F49">
        <v>1558</v>
      </c>
      <c r="G49" s="2" t="s">
        <v>132</v>
      </c>
      <c r="H49" s="1">
        <v>43902.506883252317</v>
      </c>
      <c r="I49" s="2" t="s">
        <v>454</v>
      </c>
      <c r="J49" s="2" t="s">
        <v>133</v>
      </c>
      <c r="K49">
        <v>-25.757003784179688</v>
      </c>
      <c r="L49">
        <v>28.144302368164063</v>
      </c>
      <c r="M49" s="2" t="s">
        <v>134</v>
      </c>
      <c r="N49" s="2" t="s">
        <v>135</v>
      </c>
      <c r="O49" s="2" t="s">
        <v>139</v>
      </c>
      <c r="P49" s="2" t="s">
        <v>133</v>
      </c>
      <c r="Q49" s="2" t="s">
        <v>133</v>
      </c>
      <c r="R49" s="2" t="s">
        <v>633</v>
      </c>
      <c r="S49" s="14" t="s">
        <v>257</v>
      </c>
      <c r="T49" s="2" t="s">
        <v>172</v>
      </c>
      <c r="U49" s="2" t="s">
        <v>133</v>
      </c>
      <c r="V49" s="2" t="s">
        <v>206</v>
      </c>
      <c r="W49" s="2" t="s">
        <v>155</v>
      </c>
      <c r="X49" s="2" t="s">
        <v>133</v>
      </c>
      <c r="Y49" s="2" t="s">
        <v>148</v>
      </c>
      <c r="Z49" s="2" t="s">
        <v>455</v>
      </c>
      <c r="AA49" s="2" t="s">
        <v>456</v>
      </c>
      <c r="AB49" s="2" t="s">
        <v>143</v>
      </c>
      <c r="AC49" s="2" t="s">
        <v>143</v>
      </c>
      <c r="AD49" s="2" t="s">
        <v>143</v>
      </c>
      <c r="AE49" s="2" t="s">
        <v>177</v>
      </c>
      <c r="AF49" s="2" t="s">
        <v>146</v>
      </c>
      <c r="AG49" s="2" t="s">
        <v>146</v>
      </c>
      <c r="AH49" s="2" t="s">
        <v>146</v>
      </c>
      <c r="AI49" s="2" t="s">
        <v>144</v>
      </c>
      <c r="AJ49" s="2" t="s">
        <v>146</v>
      </c>
      <c r="AK49" s="2" t="s">
        <v>146</v>
      </c>
      <c r="AL49" s="2" t="s">
        <v>139</v>
      </c>
      <c r="AM49" s="2" t="s">
        <v>139</v>
      </c>
      <c r="AN49" s="2" t="s">
        <v>139</v>
      </c>
      <c r="AO49" s="2" t="s">
        <v>139</v>
      </c>
      <c r="AP49" s="2" t="s">
        <v>150</v>
      </c>
      <c r="AQ49" s="2" t="s">
        <v>150</v>
      </c>
      <c r="AR49" s="2" t="s">
        <v>149</v>
      </c>
      <c r="AS49" s="2" t="s">
        <v>178</v>
      </c>
      <c r="AT49" s="2" t="s">
        <v>144</v>
      </c>
      <c r="AU49" s="2" t="s">
        <v>146</v>
      </c>
      <c r="AV49" s="2" t="s">
        <v>144</v>
      </c>
      <c r="AW49" s="2" t="s">
        <v>153</v>
      </c>
      <c r="AX49" s="2" t="s">
        <v>161</v>
      </c>
      <c r="AY49" s="2" t="s">
        <v>243</v>
      </c>
      <c r="AZ49" s="2" t="s">
        <v>153</v>
      </c>
      <c r="BA49" s="2" t="s">
        <v>161</v>
      </c>
      <c r="BB49" s="2" t="s">
        <v>160</v>
      </c>
      <c r="BC49" s="2" t="s">
        <v>243</v>
      </c>
      <c r="BD49" s="2" t="s">
        <v>153</v>
      </c>
      <c r="BE49" s="2" t="s">
        <v>160</v>
      </c>
      <c r="BF49" s="2" t="s">
        <v>160</v>
      </c>
      <c r="BG49" s="2" t="s">
        <v>161</v>
      </c>
      <c r="BH49" s="2" t="s">
        <v>161</v>
      </c>
      <c r="BI49" s="2" t="s">
        <v>161</v>
      </c>
      <c r="BJ49" s="2" t="s">
        <v>154</v>
      </c>
      <c r="BK49" s="2" t="s">
        <v>139</v>
      </c>
      <c r="BL49" s="2" t="s">
        <v>139</v>
      </c>
      <c r="BM49" s="2" t="s">
        <v>139</v>
      </c>
      <c r="BN49" s="2" t="s">
        <v>457</v>
      </c>
      <c r="BO49" s="2" t="s">
        <v>458</v>
      </c>
      <c r="BP49" s="2" t="s">
        <v>139</v>
      </c>
      <c r="BQ49" s="2" t="s">
        <v>459</v>
      </c>
      <c r="BR49" s="2" t="s">
        <v>133</v>
      </c>
      <c r="BS49" s="2" t="s">
        <v>460</v>
      </c>
    </row>
    <row r="50" spans="1:71" x14ac:dyDescent="0.35">
      <c r="A50" s="1">
        <v>43910.159490740742</v>
      </c>
      <c r="B50" s="1">
        <v>43910.16747685185</v>
      </c>
      <c r="C50" s="2" t="s">
        <v>74</v>
      </c>
      <c r="D50" s="2" t="s">
        <v>425</v>
      </c>
      <c r="E50">
        <v>100</v>
      </c>
      <c r="F50">
        <v>689</v>
      </c>
      <c r="G50" s="2" t="s">
        <v>132</v>
      </c>
      <c r="H50" s="1">
        <v>43910.167482847224</v>
      </c>
      <c r="I50" s="2" t="s">
        <v>461</v>
      </c>
      <c r="J50" s="2" t="s">
        <v>133</v>
      </c>
      <c r="K50">
        <v>-25.867996215820313</v>
      </c>
      <c r="L50">
        <v>25.652496337890625</v>
      </c>
      <c r="M50" s="2" t="s">
        <v>156</v>
      </c>
      <c r="N50" s="2" t="s">
        <v>135</v>
      </c>
      <c r="O50" s="2" t="s">
        <v>157</v>
      </c>
      <c r="P50" s="2" t="s">
        <v>133</v>
      </c>
      <c r="Q50" s="2" t="s">
        <v>133</v>
      </c>
      <c r="R50" s="2" t="s">
        <v>587</v>
      </c>
      <c r="S50" s="14" t="s">
        <v>391</v>
      </c>
      <c r="T50" s="2" t="s">
        <v>159</v>
      </c>
      <c r="U50" s="2" t="s">
        <v>133</v>
      </c>
      <c r="V50" s="2" t="s">
        <v>137</v>
      </c>
      <c r="W50" s="2" t="s">
        <v>133</v>
      </c>
      <c r="X50" s="2" t="s">
        <v>133</v>
      </c>
      <c r="Y50" s="2" t="s">
        <v>139</v>
      </c>
      <c r="Z50" s="2" t="s">
        <v>133</v>
      </c>
      <c r="AA50" s="2" t="s">
        <v>462</v>
      </c>
      <c r="AB50" s="2" t="s">
        <v>143</v>
      </c>
      <c r="AC50" s="2" t="s">
        <v>177</v>
      </c>
      <c r="AD50" s="2" t="s">
        <v>177</v>
      </c>
      <c r="AE50" s="2" t="s">
        <v>151</v>
      </c>
      <c r="AF50" s="2" t="s">
        <v>146</v>
      </c>
      <c r="AG50" s="2" t="s">
        <v>146</v>
      </c>
      <c r="AH50" s="2" t="s">
        <v>146</v>
      </c>
      <c r="AI50" s="2" t="s">
        <v>146</v>
      </c>
      <c r="AJ50" s="2" t="s">
        <v>146</v>
      </c>
      <c r="AK50" s="2" t="s">
        <v>146</v>
      </c>
      <c r="AL50" s="2" t="s">
        <v>139</v>
      </c>
      <c r="AM50" s="2" t="s">
        <v>139</v>
      </c>
      <c r="AN50" s="2" t="s">
        <v>139</v>
      </c>
      <c r="AO50" s="2" t="s">
        <v>139</v>
      </c>
      <c r="AP50" s="2" t="s">
        <v>149</v>
      </c>
      <c r="AQ50" s="2" t="s">
        <v>149</v>
      </c>
      <c r="AR50" s="2" t="s">
        <v>149</v>
      </c>
      <c r="AS50" s="2" t="s">
        <v>144</v>
      </c>
      <c r="AT50" s="2" t="s">
        <v>146</v>
      </c>
      <c r="AU50" s="2" t="s">
        <v>178</v>
      </c>
      <c r="AV50" s="2" t="s">
        <v>178</v>
      </c>
      <c r="AW50" s="2" t="s">
        <v>160</v>
      </c>
      <c r="AX50" s="2" t="s">
        <v>161</v>
      </c>
      <c r="AY50" s="2" t="s">
        <v>153</v>
      </c>
      <c r="AZ50" s="2" t="s">
        <v>160</v>
      </c>
      <c r="BA50" s="2" t="s">
        <v>153</v>
      </c>
      <c r="BB50" s="2" t="s">
        <v>153</v>
      </c>
      <c r="BC50" s="2" t="s">
        <v>153</v>
      </c>
      <c r="BD50" s="2" t="s">
        <v>153</v>
      </c>
      <c r="BE50" s="2" t="s">
        <v>153</v>
      </c>
      <c r="BF50" s="2" t="s">
        <v>153</v>
      </c>
      <c r="BG50" s="2" t="s">
        <v>153</v>
      </c>
      <c r="BH50" s="2" t="s">
        <v>160</v>
      </c>
      <c r="BI50" s="2" t="s">
        <v>160</v>
      </c>
      <c r="BJ50" s="2" t="s">
        <v>186</v>
      </c>
      <c r="BK50" s="2" t="s">
        <v>139</v>
      </c>
      <c r="BL50" s="2" t="s">
        <v>139</v>
      </c>
      <c r="BM50" s="2" t="s">
        <v>148</v>
      </c>
      <c r="BN50" s="2" t="s">
        <v>133</v>
      </c>
      <c r="BO50" s="4"/>
      <c r="BP50" s="2" t="s">
        <v>148</v>
      </c>
      <c r="BQ50" s="2" t="s">
        <v>133</v>
      </c>
      <c r="BR50" s="2" t="s">
        <v>133</v>
      </c>
      <c r="BS50" s="2" t="s">
        <v>158</v>
      </c>
    </row>
    <row r="51" spans="1:71" s="7" customFormat="1" x14ac:dyDescent="0.35">
      <c r="R51" s="6" t="s">
        <v>633</v>
      </c>
      <c r="S51" s="15">
        <v>9</v>
      </c>
      <c r="T51" s="7" t="s">
        <v>172</v>
      </c>
      <c r="V51" s="7" t="s">
        <v>477</v>
      </c>
      <c r="W51" s="7" t="s">
        <v>174</v>
      </c>
      <c r="Y51" s="7" t="s">
        <v>139</v>
      </c>
      <c r="AA51" s="7" t="s">
        <v>631</v>
      </c>
      <c r="AB51" s="7" t="s">
        <v>143</v>
      </c>
      <c r="AC51" s="7" t="s">
        <v>143</v>
      </c>
      <c r="AD51" s="7" t="s">
        <v>151</v>
      </c>
      <c r="AE51" s="7" t="s">
        <v>142</v>
      </c>
      <c r="AF51" s="7" t="s">
        <v>146</v>
      </c>
      <c r="AG51" s="7" t="s">
        <v>146</v>
      </c>
      <c r="AH51" s="7" t="s">
        <v>146</v>
      </c>
      <c r="AI51" s="7" t="s">
        <v>146</v>
      </c>
      <c r="AJ51" s="7" t="s">
        <v>146</v>
      </c>
      <c r="AK51" s="7" t="s">
        <v>146</v>
      </c>
      <c r="AL51" s="7" t="s">
        <v>148</v>
      </c>
      <c r="AM51" s="7" t="s">
        <v>139</v>
      </c>
      <c r="AN51" s="7" t="s">
        <v>139</v>
      </c>
      <c r="AO51" s="7" t="s">
        <v>139</v>
      </c>
      <c r="AP51" s="7" t="s">
        <v>149</v>
      </c>
      <c r="AQ51" s="6" t="s">
        <v>150</v>
      </c>
      <c r="AR51" s="6" t="s">
        <v>150</v>
      </c>
      <c r="AS51" s="6" t="s">
        <v>464</v>
      </c>
      <c r="AT51" s="6" t="s">
        <v>464</v>
      </c>
      <c r="AU51" s="6" t="s">
        <v>146</v>
      </c>
      <c r="AV51" s="6" t="s">
        <v>464</v>
      </c>
      <c r="AW51" s="6" t="s">
        <v>153</v>
      </c>
      <c r="AX51" s="6" t="s">
        <v>464</v>
      </c>
      <c r="AY51" s="7" t="s">
        <v>153</v>
      </c>
      <c r="AZ51" s="7" t="s">
        <v>153</v>
      </c>
      <c r="BA51" s="7" t="s">
        <v>153</v>
      </c>
      <c r="BB51" s="7" t="s">
        <v>153</v>
      </c>
      <c r="BC51" s="7" t="s">
        <v>153</v>
      </c>
      <c r="BD51" s="7" t="s">
        <v>153</v>
      </c>
      <c r="BE51" s="7" t="s">
        <v>160</v>
      </c>
      <c r="BF51" s="7" t="s">
        <v>153</v>
      </c>
      <c r="BG51" s="7" t="s">
        <v>153</v>
      </c>
      <c r="BH51" s="7" t="s">
        <v>153</v>
      </c>
      <c r="BI51" s="7" t="s">
        <v>160</v>
      </c>
      <c r="BJ51" s="7" t="s">
        <v>154</v>
      </c>
      <c r="BK51" s="7" t="s">
        <v>139</v>
      </c>
      <c r="BL51" s="7" t="s">
        <v>139</v>
      </c>
      <c r="BM51" s="7" t="s">
        <v>148</v>
      </c>
      <c r="BO51" s="8" t="s">
        <v>632</v>
      </c>
    </row>
    <row r="52" spans="1:71" x14ac:dyDescent="0.35">
      <c r="O52" s="2" t="s">
        <v>139</v>
      </c>
      <c r="R52" s="2" t="s">
        <v>633</v>
      </c>
      <c r="S52" s="16">
        <v>12</v>
      </c>
      <c r="T52" s="2" t="s">
        <v>159</v>
      </c>
      <c r="V52" s="2" t="s">
        <v>173</v>
      </c>
      <c r="W52" s="2" t="s">
        <v>174</v>
      </c>
      <c r="Y52" s="2" t="s">
        <v>139</v>
      </c>
      <c r="AA52" s="2" t="s">
        <v>463</v>
      </c>
      <c r="AB52" s="2" t="s">
        <v>143</v>
      </c>
      <c r="AC52" s="2" t="s">
        <v>464</v>
      </c>
      <c r="AD52" s="2" t="s">
        <v>151</v>
      </c>
      <c r="AE52" s="2" t="s">
        <v>141</v>
      </c>
      <c r="AF52" s="2" t="s">
        <v>146</v>
      </c>
      <c r="AG52" s="2" t="s">
        <v>146</v>
      </c>
      <c r="AH52" s="2" t="s">
        <v>146</v>
      </c>
      <c r="AI52" s="2" t="s">
        <v>465</v>
      </c>
      <c r="AJ52" s="2" t="s">
        <v>146</v>
      </c>
      <c r="AK52" s="2" t="s">
        <v>144</v>
      </c>
      <c r="AL52" s="2" t="s">
        <v>139</v>
      </c>
      <c r="AM52" s="2" t="s">
        <v>139</v>
      </c>
      <c r="AN52" s="2" t="s">
        <v>139</v>
      </c>
      <c r="AO52" s="2" t="s">
        <v>139</v>
      </c>
      <c r="AP52" s="2" t="s">
        <v>150</v>
      </c>
      <c r="AQ52" s="2" t="s">
        <v>150</v>
      </c>
      <c r="AR52" s="2" t="s">
        <v>150</v>
      </c>
      <c r="AS52" s="2" t="s">
        <v>144</v>
      </c>
      <c r="AT52" s="2" t="s">
        <v>144</v>
      </c>
      <c r="AU52" s="2" t="s">
        <v>144</v>
      </c>
      <c r="AV52" s="2" t="s">
        <v>208</v>
      </c>
      <c r="AW52" s="2" t="s">
        <v>153</v>
      </c>
      <c r="AX52" s="2" t="s">
        <v>160</v>
      </c>
      <c r="AY52" s="2" t="s">
        <v>153</v>
      </c>
      <c r="AZ52" s="2" t="s">
        <v>153</v>
      </c>
      <c r="BA52" s="2" t="s">
        <v>153</v>
      </c>
      <c r="BB52" s="2" t="s">
        <v>153</v>
      </c>
      <c r="BC52" s="2" t="s">
        <v>153</v>
      </c>
      <c r="BD52" s="2" t="s">
        <v>161</v>
      </c>
      <c r="BE52" s="2" t="s">
        <v>153</v>
      </c>
      <c r="BF52" s="2" t="s">
        <v>153</v>
      </c>
      <c r="BG52" s="2" t="s">
        <v>153</v>
      </c>
      <c r="BH52" s="2" t="s">
        <v>153</v>
      </c>
      <c r="BI52" s="2" t="s">
        <v>466</v>
      </c>
      <c r="BJ52" s="2" t="s">
        <v>154</v>
      </c>
      <c r="BK52" s="2" t="s">
        <v>148</v>
      </c>
      <c r="BL52" s="2" t="s">
        <v>139</v>
      </c>
      <c r="BM52" s="2" t="s">
        <v>321</v>
      </c>
      <c r="BN52" s="2" t="s">
        <v>640</v>
      </c>
      <c r="BO52" s="4" t="s">
        <v>467</v>
      </c>
      <c r="BP52" s="2" t="s">
        <v>139</v>
      </c>
      <c r="BQ52" s="2" t="s">
        <v>468</v>
      </c>
    </row>
    <row r="53" spans="1:71" x14ac:dyDescent="0.35">
      <c r="O53" s="2"/>
      <c r="R53" s="2" t="s">
        <v>633</v>
      </c>
      <c r="S53" s="16">
        <v>15</v>
      </c>
      <c r="T53" s="2" t="s">
        <v>140</v>
      </c>
      <c r="V53" s="2" t="s">
        <v>651</v>
      </c>
      <c r="W53" s="2" t="s">
        <v>478</v>
      </c>
      <c r="Y53" s="2" t="s">
        <v>148</v>
      </c>
      <c r="Z53" s="9" t="s">
        <v>652</v>
      </c>
      <c r="AA53" s="2" t="s">
        <v>653</v>
      </c>
      <c r="AB53" s="2" t="s">
        <v>151</v>
      </c>
      <c r="AC53" s="2" t="s">
        <v>142</v>
      </c>
      <c r="AD53" s="2" t="s">
        <v>151</v>
      </c>
      <c r="AE53" s="2" t="s">
        <v>143</v>
      </c>
      <c r="AF53" s="2" t="s">
        <v>146</v>
      </c>
      <c r="AG53" s="2" t="s">
        <v>146</v>
      </c>
      <c r="AH53" s="2" t="s">
        <v>146</v>
      </c>
      <c r="AI53" s="2" t="s">
        <v>146</v>
      </c>
      <c r="AJ53" s="2" t="s">
        <v>146</v>
      </c>
      <c r="AK53" s="2" t="s">
        <v>146</v>
      </c>
      <c r="AL53" s="2" t="s">
        <v>139</v>
      </c>
      <c r="AM53" s="2" t="s">
        <v>139</v>
      </c>
      <c r="AN53" s="2" t="s">
        <v>139</v>
      </c>
      <c r="AO53" s="2" t="s">
        <v>139</v>
      </c>
      <c r="AP53" s="2" t="s">
        <v>149</v>
      </c>
      <c r="AQ53" s="2" t="s">
        <v>149</v>
      </c>
      <c r="AR53" s="2" t="s">
        <v>149</v>
      </c>
      <c r="AS53" s="2" t="s">
        <v>144</v>
      </c>
      <c r="AT53" s="2" t="s">
        <v>144</v>
      </c>
      <c r="AU53" s="2" t="s">
        <v>144</v>
      </c>
      <c r="AV53" s="2" t="s">
        <v>147</v>
      </c>
      <c r="AW53" s="2" t="s">
        <v>160</v>
      </c>
      <c r="AX53" s="2" t="s">
        <v>243</v>
      </c>
      <c r="AY53" s="2" t="s">
        <v>160</v>
      </c>
      <c r="AZ53" s="2" t="s">
        <v>160</v>
      </c>
      <c r="BA53" s="2" t="s">
        <v>160</v>
      </c>
      <c r="BB53" s="2" t="s">
        <v>160</v>
      </c>
      <c r="BC53" s="2" t="s">
        <v>160</v>
      </c>
      <c r="BD53" s="2" t="s">
        <v>286</v>
      </c>
      <c r="BE53" s="2" t="s">
        <v>153</v>
      </c>
      <c r="BF53" s="2" t="s">
        <v>153</v>
      </c>
      <c r="BG53" s="2" t="s">
        <v>160</v>
      </c>
      <c r="BH53" s="2" t="s">
        <v>160</v>
      </c>
      <c r="BI53" s="2" t="s">
        <v>286</v>
      </c>
      <c r="BJ53" s="2" t="s">
        <v>516</v>
      </c>
      <c r="BK53" s="2" t="s">
        <v>139</v>
      </c>
      <c r="BL53" s="2" t="s">
        <v>139</v>
      </c>
      <c r="BM53" s="2" t="s">
        <v>626</v>
      </c>
      <c r="BN53" s="2"/>
      <c r="BO53" s="4" t="s">
        <v>654</v>
      </c>
      <c r="BP53" s="2" t="s">
        <v>139</v>
      </c>
      <c r="BQ53" s="2" t="s">
        <v>655</v>
      </c>
    </row>
    <row r="54" spans="1:71" x14ac:dyDescent="0.35">
      <c r="O54" s="2"/>
      <c r="R54" s="2" t="s">
        <v>633</v>
      </c>
      <c r="S54" s="16">
        <v>4</v>
      </c>
      <c r="T54" s="2" t="s">
        <v>172</v>
      </c>
      <c r="V54" s="2" t="s">
        <v>137</v>
      </c>
      <c r="W54" s="2" t="s">
        <v>164</v>
      </c>
      <c r="Y54" s="2" t="s">
        <v>148</v>
      </c>
      <c r="Z54" t="s">
        <v>641</v>
      </c>
      <c r="AA54" s="2" t="s">
        <v>642</v>
      </c>
      <c r="AB54" s="2" t="s">
        <v>143</v>
      </c>
      <c r="AC54" s="2" t="s">
        <v>143</v>
      </c>
      <c r="AD54" s="2" t="s">
        <v>142</v>
      </c>
      <c r="AE54" s="2" t="s">
        <v>142</v>
      </c>
      <c r="AF54" s="2" t="s">
        <v>146</v>
      </c>
      <c r="AG54" s="2" t="s">
        <v>146</v>
      </c>
      <c r="AH54" s="2" t="s">
        <v>146</v>
      </c>
      <c r="AI54" s="2" t="s">
        <v>146</v>
      </c>
      <c r="AJ54" s="2" t="s">
        <v>146</v>
      </c>
      <c r="AK54" s="2" t="s">
        <v>146</v>
      </c>
      <c r="AL54" s="2" t="s">
        <v>148</v>
      </c>
      <c r="AM54" s="2" t="s">
        <v>139</v>
      </c>
      <c r="AN54" s="2" t="s">
        <v>279</v>
      </c>
      <c r="AO54" s="2" t="s">
        <v>139</v>
      </c>
      <c r="AP54" s="2" t="s">
        <v>150</v>
      </c>
      <c r="AQ54" s="2" t="s">
        <v>150</v>
      </c>
      <c r="AR54" s="2" t="s">
        <v>150</v>
      </c>
      <c r="AS54" s="2" t="s">
        <v>144</v>
      </c>
      <c r="AT54" s="2" t="s">
        <v>144</v>
      </c>
      <c r="AU54" s="2" t="s">
        <v>144</v>
      </c>
      <c r="AV54" s="2" t="s">
        <v>147</v>
      </c>
      <c r="AW54" s="2" t="s">
        <v>153</v>
      </c>
      <c r="AX54" s="2" t="s">
        <v>153</v>
      </c>
      <c r="AY54" s="2" t="s">
        <v>160</v>
      </c>
      <c r="AZ54" s="2" t="s">
        <v>153</v>
      </c>
      <c r="BA54" s="2" t="s">
        <v>153</v>
      </c>
      <c r="BB54" s="2" t="s">
        <v>153</v>
      </c>
      <c r="BC54" s="2" t="s">
        <v>153</v>
      </c>
      <c r="BD54" s="2" t="s">
        <v>160</v>
      </c>
      <c r="BE54" s="2" t="s">
        <v>160</v>
      </c>
      <c r="BF54" s="2" t="s">
        <v>160</v>
      </c>
      <c r="BG54" s="2" t="s">
        <v>160</v>
      </c>
      <c r="BH54" s="2" t="s">
        <v>160</v>
      </c>
      <c r="BI54" s="2" t="s">
        <v>160</v>
      </c>
      <c r="BJ54" s="2" t="s">
        <v>516</v>
      </c>
      <c r="BK54" s="2" t="s">
        <v>139</v>
      </c>
      <c r="BL54" s="2" t="s">
        <v>139</v>
      </c>
      <c r="BM54" s="2" t="s">
        <v>148</v>
      </c>
      <c r="BN54" s="2"/>
      <c r="BO54" s="4" t="s">
        <v>643</v>
      </c>
      <c r="BP54" s="2" t="s">
        <v>139</v>
      </c>
      <c r="BQ54" s="2" t="s">
        <v>644</v>
      </c>
    </row>
    <row r="55" spans="1:71" x14ac:dyDescent="0.35">
      <c r="O55" s="2"/>
      <c r="R55" s="2" t="s">
        <v>633</v>
      </c>
      <c r="S55" s="16">
        <v>10</v>
      </c>
      <c r="T55" s="2" t="s">
        <v>159</v>
      </c>
      <c r="V55" s="2" t="s">
        <v>173</v>
      </c>
      <c r="W55" s="2" t="s">
        <v>478</v>
      </c>
      <c r="Y55" s="2" t="s">
        <v>157</v>
      </c>
      <c r="AA55" s="2" t="s">
        <v>645</v>
      </c>
      <c r="AB55" s="2" t="s">
        <v>143</v>
      </c>
      <c r="AC55" s="2" t="s">
        <v>177</v>
      </c>
      <c r="AD55" s="2" t="s">
        <v>142</v>
      </c>
      <c r="AE55" s="2" t="s">
        <v>142</v>
      </c>
      <c r="AF55" s="2" t="s">
        <v>146</v>
      </c>
      <c r="AG55" s="2" t="s">
        <v>146</v>
      </c>
      <c r="AH55" s="2" t="s">
        <v>146</v>
      </c>
      <c r="AI55" s="2" t="s">
        <v>144</v>
      </c>
      <c r="AJ55" s="2" t="s">
        <v>144</v>
      </c>
      <c r="AK55" s="2" t="s">
        <v>584</v>
      </c>
      <c r="AL55" s="2" t="s">
        <v>139</v>
      </c>
      <c r="AM55" s="2" t="s">
        <v>139</v>
      </c>
      <c r="AN55" s="2" t="s">
        <v>139</v>
      </c>
      <c r="AO55" s="2" t="s">
        <v>139</v>
      </c>
      <c r="AP55" s="2" t="s">
        <v>150</v>
      </c>
      <c r="AQ55" s="2" t="s">
        <v>152</v>
      </c>
      <c r="AR55" s="2" t="s">
        <v>150</v>
      </c>
      <c r="AS55" s="2" t="s">
        <v>146</v>
      </c>
      <c r="AT55" s="2" t="s">
        <v>144</v>
      </c>
      <c r="AU55" s="2" t="s">
        <v>144</v>
      </c>
      <c r="AV55" s="2" t="s">
        <v>147</v>
      </c>
      <c r="AW55" s="2" t="s">
        <v>153</v>
      </c>
      <c r="AX55" s="2" t="s">
        <v>153</v>
      </c>
      <c r="AY55" s="2" t="s">
        <v>161</v>
      </c>
      <c r="AZ55" s="2" t="s">
        <v>153</v>
      </c>
      <c r="BA55" s="2" t="s">
        <v>153</v>
      </c>
      <c r="BB55" s="2" t="s">
        <v>153</v>
      </c>
      <c r="BC55" s="2" t="s">
        <v>161</v>
      </c>
      <c r="BD55" s="2" t="s">
        <v>160</v>
      </c>
      <c r="BE55" s="2" t="s">
        <v>153</v>
      </c>
      <c r="BF55" s="2" t="s">
        <v>153</v>
      </c>
      <c r="BG55" s="2" t="s">
        <v>153</v>
      </c>
      <c r="BH55" s="2" t="s">
        <v>153</v>
      </c>
      <c r="BI55" s="2" t="s">
        <v>160</v>
      </c>
      <c r="BJ55" s="2" t="s">
        <v>516</v>
      </c>
      <c r="BK55" s="2" t="s">
        <v>139</v>
      </c>
      <c r="BL55" s="2" t="s">
        <v>139</v>
      </c>
      <c r="BM55" s="2" t="s">
        <v>148</v>
      </c>
      <c r="BN55" s="2"/>
      <c r="BO55" s="4" t="s">
        <v>646</v>
      </c>
      <c r="BP55" s="2" t="s">
        <v>139</v>
      </c>
      <c r="BQ55" s="2" t="s">
        <v>647</v>
      </c>
    </row>
    <row r="56" spans="1:71" x14ac:dyDescent="0.35">
      <c r="O56" s="2"/>
      <c r="R56" s="2" t="s">
        <v>633</v>
      </c>
      <c r="S56" s="16">
        <v>5</v>
      </c>
      <c r="T56" s="2" t="s">
        <v>159</v>
      </c>
      <c r="V56" s="2" t="s">
        <v>555</v>
      </c>
      <c r="W56" s="2" t="s">
        <v>478</v>
      </c>
      <c r="X56" t="s">
        <v>637</v>
      </c>
      <c r="Y56" s="2" t="s">
        <v>148</v>
      </c>
      <c r="Z56" t="s">
        <v>648</v>
      </c>
      <c r="AA56" s="2" t="s">
        <v>649</v>
      </c>
      <c r="AB56" s="2" t="s">
        <v>177</v>
      </c>
      <c r="AC56" s="2" t="s">
        <v>143</v>
      </c>
      <c r="AD56" s="2" t="s">
        <v>177</v>
      </c>
      <c r="AE56" s="2" t="s">
        <v>141</v>
      </c>
      <c r="AF56" s="2" t="s">
        <v>146</v>
      </c>
      <c r="AG56" s="2" t="s">
        <v>146</v>
      </c>
      <c r="AH56" s="2" t="s">
        <v>146</v>
      </c>
      <c r="AI56" s="2" t="s">
        <v>146</v>
      </c>
      <c r="AJ56" s="2" t="s">
        <v>146</v>
      </c>
      <c r="AK56" s="2" t="s">
        <v>146</v>
      </c>
      <c r="AL56" s="2" t="s">
        <v>157</v>
      </c>
      <c r="AM56" s="2" t="s">
        <v>157</v>
      </c>
      <c r="AN56" s="2" t="s">
        <v>139</v>
      </c>
      <c r="AO56" s="2" t="s">
        <v>139</v>
      </c>
      <c r="AP56" s="2" t="s">
        <v>150</v>
      </c>
      <c r="AQ56" s="2" t="s">
        <v>150</v>
      </c>
      <c r="AR56" s="2" t="s">
        <v>150</v>
      </c>
      <c r="AS56" s="2" t="s">
        <v>146</v>
      </c>
      <c r="AT56" s="2" t="s">
        <v>178</v>
      </c>
      <c r="AU56" s="2" t="s">
        <v>144</v>
      </c>
      <c r="AV56" s="2" t="s">
        <v>147</v>
      </c>
      <c r="AW56" s="2" t="s">
        <v>153</v>
      </c>
      <c r="AX56" s="2" t="s">
        <v>160</v>
      </c>
      <c r="AY56" s="2" t="s">
        <v>160</v>
      </c>
      <c r="AZ56" s="2" t="s">
        <v>153</v>
      </c>
      <c r="BA56" s="2" t="s">
        <v>153</v>
      </c>
      <c r="BB56" s="2" t="s">
        <v>153</v>
      </c>
      <c r="BC56" s="2" t="s">
        <v>160</v>
      </c>
      <c r="BD56" s="2" t="s">
        <v>161</v>
      </c>
      <c r="BE56" s="2" t="s">
        <v>153</v>
      </c>
      <c r="BF56" s="2" t="s">
        <v>153</v>
      </c>
      <c r="BG56" s="2" t="s">
        <v>153</v>
      </c>
      <c r="BH56" s="2" t="s">
        <v>160</v>
      </c>
      <c r="BI56" s="2" t="s">
        <v>161</v>
      </c>
      <c r="BJ56" s="2" t="s">
        <v>154</v>
      </c>
      <c r="BK56" s="2" t="s">
        <v>139</v>
      </c>
      <c r="BL56" s="2" t="s">
        <v>139</v>
      </c>
      <c r="BM56" s="2" t="s">
        <v>148</v>
      </c>
      <c r="BN56" s="2"/>
      <c r="BO56" s="4" t="s">
        <v>639</v>
      </c>
      <c r="BP56" s="2" t="s">
        <v>148</v>
      </c>
      <c r="BQ56" s="2"/>
      <c r="BR56" t="s">
        <v>650</v>
      </c>
    </row>
    <row r="57" spans="1:71" x14ac:dyDescent="0.35">
      <c r="O57" s="2"/>
      <c r="R57" s="2" t="s">
        <v>633</v>
      </c>
      <c r="S57" s="16">
        <v>5</v>
      </c>
      <c r="T57" s="2" t="s">
        <v>159</v>
      </c>
      <c r="V57" s="2" t="s">
        <v>555</v>
      </c>
      <c r="W57" s="2" t="s">
        <v>478</v>
      </c>
      <c r="X57" t="s">
        <v>637</v>
      </c>
      <c r="Y57" s="2" t="s">
        <v>148</v>
      </c>
      <c r="AA57" s="2" t="s">
        <v>638</v>
      </c>
      <c r="AB57" s="2" t="s">
        <v>177</v>
      </c>
      <c r="AC57" s="2" t="s">
        <v>143</v>
      </c>
      <c r="AD57" s="2" t="s">
        <v>177</v>
      </c>
      <c r="AE57" s="2" t="s">
        <v>141</v>
      </c>
      <c r="AF57" s="2" t="s">
        <v>146</v>
      </c>
      <c r="AG57" s="2" t="s">
        <v>146</v>
      </c>
      <c r="AH57" s="2" t="s">
        <v>146</v>
      </c>
      <c r="AI57" s="2" t="s">
        <v>146</v>
      </c>
      <c r="AJ57" s="2" t="s">
        <v>146</v>
      </c>
      <c r="AK57" s="2" t="s">
        <v>146</v>
      </c>
      <c r="AL57" s="2" t="s">
        <v>139</v>
      </c>
      <c r="AM57" s="2" t="s">
        <v>139</v>
      </c>
      <c r="AN57" s="2" t="s">
        <v>139</v>
      </c>
      <c r="AO57" s="2" t="s">
        <v>139</v>
      </c>
      <c r="AP57" s="2" t="s">
        <v>149</v>
      </c>
      <c r="AQ57" s="2" t="s">
        <v>149</v>
      </c>
      <c r="AR57" s="2" t="s">
        <v>149</v>
      </c>
      <c r="AS57" s="2" t="s">
        <v>146</v>
      </c>
      <c r="AT57" s="2" t="s">
        <v>178</v>
      </c>
      <c r="AU57" s="2" t="s">
        <v>144</v>
      </c>
      <c r="AV57" s="2" t="s">
        <v>147</v>
      </c>
      <c r="AW57" s="2" t="s">
        <v>153</v>
      </c>
      <c r="AX57" s="2" t="s">
        <v>160</v>
      </c>
      <c r="AY57" s="2" t="s">
        <v>160</v>
      </c>
      <c r="AZ57" s="2" t="s">
        <v>153</v>
      </c>
      <c r="BA57" s="2" t="s">
        <v>153</v>
      </c>
      <c r="BB57" s="2" t="s">
        <v>153</v>
      </c>
      <c r="BC57" s="2" t="s">
        <v>160</v>
      </c>
      <c r="BD57" s="2" t="s">
        <v>161</v>
      </c>
      <c r="BE57" s="2" t="s">
        <v>153</v>
      </c>
      <c r="BF57" s="2" t="s">
        <v>153</v>
      </c>
      <c r="BG57" s="2" t="s">
        <v>153</v>
      </c>
      <c r="BH57" s="2" t="s">
        <v>160</v>
      </c>
      <c r="BI57" s="2" t="s">
        <v>161</v>
      </c>
      <c r="BJ57" s="2" t="s">
        <v>154</v>
      </c>
      <c r="BK57" s="2" t="s">
        <v>139</v>
      </c>
      <c r="BL57" s="2" t="s">
        <v>139</v>
      </c>
      <c r="BM57" s="2" t="s">
        <v>148</v>
      </c>
      <c r="BN57" s="2"/>
      <c r="BO57" s="4" t="s">
        <v>639</v>
      </c>
      <c r="BP57" s="2"/>
      <c r="BQ57" s="2" t="s">
        <v>639</v>
      </c>
    </row>
    <row r="58" spans="1:71" x14ac:dyDescent="0.35">
      <c r="O58" s="2"/>
      <c r="R58" s="2" t="s">
        <v>633</v>
      </c>
      <c r="S58" s="16">
        <v>10</v>
      </c>
      <c r="T58" s="2" t="s">
        <v>172</v>
      </c>
      <c r="V58" s="2" t="s">
        <v>137</v>
      </c>
      <c r="W58" s="2" t="s">
        <v>478</v>
      </c>
      <c r="Y58" s="2" t="s">
        <v>139</v>
      </c>
      <c r="AA58" s="2" t="s">
        <v>634</v>
      </c>
      <c r="AB58" s="2" t="s">
        <v>143</v>
      </c>
      <c r="AC58" s="2" t="s">
        <v>143</v>
      </c>
      <c r="AD58" s="2" t="s">
        <v>177</v>
      </c>
      <c r="AE58" s="2" t="s">
        <v>151</v>
      </c>
      <c r="AF58" s="2" t="s">
        <v>146</v>
      </c>
      <c r="AG58" s="2" t="s">
        <v>146</v>
      </c>
      <c r="AH58" s="2" t="s">
        <v>146</v>
      </c>
      <c r="AI58" s="2" t="s">
        <v>146</v>
      </c>
      <c r="AJ58" s="2" t="s">
        <v>146</v>
      </c>
      <c r="AK58" s="2" t="s">
        <v>146</v>
      </c>
      <c r="AL58" s="2" t="s">
        <v>139</v>
      </c>
      <c r="AM58" s="2" t="s">
        <v>139</v>
      </c>
      <c r="AN58" s="2" t="s">
        <v>139</v>
      </c>
      <c r="AO58" s="2" t="s">
        <v>139</v>
      </c>
      <c r="AP58" s="2" t="s">
        <v>152</v>
      </c>
      <c r="AQ58" s="2" t="s">
        <v>152</v>
      </c>
      <c r="AR58" s="2" t="s">
        <v>152</v>
      </c>
      <c r="AS58" s="2" t="s">
        <v>144</v>
      </c>
      <c r="AT58" s="2" t="s">
        <v>147</v>
      </c>
      <c r="AU58" s="2" t="s">
        <v>144</v>
      </c>
      <c r="AV58" s="2" t="s">
        <v>147</v>
      </c>
      <c r="AW58" s="2" t="s">
        <v>153</v>
      </c>
      <c r="AX58" s="2" t="s">
        <v>160</v>
      </c>
      <c r="AY58" s="2" t="s">
        <v>160</v>
      </c>
      <c r="AZ58" s="2" t="s">
        <v>153</v>
      </c>
      <c r="BA58" s="2" t="s">
        <v>153</v>
      </c>
      <c r="BB58" s="2" t="s">
        <v>153</v>
      </c>
      <c r="BC58" s="2" t="s">
        <v>153</v>
      </c>
      <c r="BD58" s="2" t="s">
        <v>160</v>
      </c>
      <c r="BE58" s="2" t="s">
        <v>160</v>
      </c>
      <c r="BF58" s="2" t="s">
        <v>160</v>
      </c>
      <c r="BG58" s="2" t="s">
        <v>160</v>
      </c>
      <c r="BH58" s="2" t="s">
        <v>160</v>
      </c>
      <c r="BI58" s="2" t="s">
        <v>160</v>
      </c>
      <c r="BJ58" s="2" t="s">
        <v>186</v>
      </c>
      <c r="BK58" s="2" t="s">
        <v>279</v>
      </c>
      <c r="BL58" s="2" t="s">
        <v>139</v>
      </c>
      <c r="BM58" s="2" t="s">
        <v>148</v>
      </c>
      <c r="BN58" s="2"/>
      <c r="BO58" s="4" t="s">
        <v>635</v>
      </c>
      <c r="BP58" s="2" t="s">
        <v>139</v>
      </c>
      <c r="BQ58" s="2" t="s">
        <v>636</v>
      </c>
    </row>
    <row r="59" spans="1:71" s="10" customFormat="1" x14ac:dyDescent="0.35">
      <c r="R59" s="11" t="s">
        <v>633</v>
      </c>
      <c r="S59" s="17">
        <v>23</v>
      </c>
      <c r="T59" s="11" t="s">
        <v>140</v>
      </c>
      <c r="V59" s="11" t="s">
        <v>469</v>
      </c>
      <c r="W59" s="11" t="s">
        <v>470</v>
      </c>
      <c r="X59" s="11" t="s">
        <v>471</v>
      </c>
      <c r="Y59" s="11" t="s">
        <v>148</v>
      </c>
      <c r="Z59" s="11" t="s">
        <v>472</v>
      </c>
      <c r="AA59" s="11" t="s">
        <v>473</v>
      </c>
      <c r="AB59" s="11" t="s">
        <v>143</v>
      </c>
      <c r="AC59" s="11" t="s">
        <v>143</v>
      </c>
      <c r="AD59" s="11" t="s">
        <v>151</v>
      </c>
      <c r="AE59" s="11" t="s">
        <v>177</v>
      </c>
      <c r="AF59" s="11" t="s">
        <v>146</v>
      </c>
      <c r="AG59" s="11" t="s">
        <v>146</v>
      </c>
      <c r="AH59" s="11" t="s">
        <v>146</v>
      </c>
      <c r="AI59" s="11" t="s">
        <v>146</v>
      </c>
      <c r="AJ59" s="11" t="s">
        <v>146</v>
      </c>
      <c r="AK59" s="11" t="s">
        <v>474</v>
      </c>
      <c r="AL59" s="11" t="s">
        <v>139</v>
      </c>
      <c r="AM59" s="11" t="s">
        <v>139</v>
      </c>
      <c r="AN59" s="11" t="s">
        <v>139</v>
      </c>
      <c r="AO59" s="11" t="s">
        <v>139</v>
      </c>
      <c r="AP59" s="11" t="s">
        <v>150</v>
      </c>
      <c r="AQ59" s="11" t="s">
        <v>150</v>
      </c>
      <c r="AR59" s="11" t="s">
        <v>150</v>
      </c>
      <c r="AS59" s="11" t="s">
        <v>147</v>
      </c>
      <c r="AT59" s="11" t="s">
        <v>144</v>
      </c>
      <c r="AU59" s="11" t="s">
        <v>146</v>
      </c>
      <c r="AV59" s="11" t="s">
        <v>147</v>
      </c>
      <c r="AW59" s="11" t="s">
        <v>153</v>
      </c>
      <c r="AX59" s="11" t="s">
        <v>243</v>
      </c>
      <c r="AY59" s="11" t="s">
        <v>160</v>
      </c>
      <c r="AZ59" s="11" t="s">
        <v>153</v>
      </c>
      <c r="BA59" s="11" t="s">
        <v>160</v>
      </c>
      <c r="BB59" s="11" t="s">
        <v>160</v>
      </c>
      <c r="BC59" s="11" t="s">
        <v>160</v>
      </c>
      <c r="BD59" s="11" t="s">
        <v>243</v>
      </c>
      <c r="BE59" s="11" t="s">
        <v>153</v>
      </c>
      <c r="BF59" s="11" t="s">
        <v>160</v>
      </c>
      <c r="BG59" s="11" t="s">
        <v>160</v>
      </c>
      <c r="BH59" s="11" t="s">
        <v>160</v>
      </c>
      <c r="BI59" s="11" t="s">
        <v>160</v>
      </c>
      <c r="BJ59" s="11" t="s">
        <v>186</v>
      </c>
      <c r="BK59" s="11" t="s">
        <v>148</v>
      </c>
      <c r="BL59" s="11" t="s">
        <v>148</v>
      </c>
      <c r="BM59" s="11" t="s">
        <v>148</v>
      </c>
      <c r="BO59" s="12" t="s">
        <v>475</v>
      </c>
      <c r="BP59" s="11" t="s">
        <v>139</v>
      </c>
      <c r="BQ59" s="11" t="s">
        <v>476</v>
      </c>
    </row>
    <row r="60" spans="1:71" x14ac:dyDescent="0.35">
      <c r="R60" s="2" t="s">
        <v>595</v>
      </c>
      <c r="S60" s="16">
        <v>13</v>
      </c>
      <c r="T60" s="2" t="s">
        <v>140</v>
      </c>
      <c r="V60" s="2" t="s">
        <v>477</v>
      </c>
      <c r="W60" s="2" t="s">
        <v>478</v>
      </c>
      <c r="X60" s="2" t="s">
        <v>175</v>
      </c>
      <c r="Y60" s="2" t="s">
        <v>139</v>
      </c>
      <c r="AA60" s="2" t="s">
        <v>479</v>
      </c>
      <c r="AB60" s="2" t="s">
        <v>177</v>
      </c>
      <c r="AC60" s="2" t="s">
        <v>177</v>
      </c>
      <c r="AD60" s="2" t="s">
        <v>177</v>
      </c>
      <c r="AE60" s="2" t="s">
        <v>177</v>
      </c>
      <c r="AF60" s="2" t="s">
        <v>146</v>
      </c>
      <c r="AG60" s="2" t="s">
        <v>144</v>
      </c>
      <c r="AH60" s="2" t="s">
        <v>144</v>
      </c>
      <c r="AI60" s="2" t="s">
        <v>144</v>
      </c>
      <c r="AJ60" s="2" t="s">
        <v>144</v>
      </c>
      <c r="AK60" s="2" t="s">
        <v>146</v>
      </c>
      <c r="AL60" s="2" t="s">
        <v>148</v>
      </c>
      <c r="AM60" s="2" t="s">
        <v>139</v>
      </c>
      <c r="AN60" s="2" t="s">
        <v>139</v>
      </c>
      <c r="AO60" s="2" t="s">
        <v>139</v>
      </c>
      <c r="AP60" s="2" t="s">
        <v>150</v>
      </c>
      <c r="AQ60" s="2" t="s">
        <v>150</v>
      </c>
      <c r="AR60" s="2" t="s">
        <v>150</v>
      </c>
      <c r="AS60" s="2" t="s">
        <v>178</v>
      </c>
      <c r="AT60" s="2" t="s">
        <v>144</v>
      </c>
      <c r="AU60" s="2" t="s">
        <v>144</v>
      </c>
      <c r="AV60" s="2" t="s">
        <v>147</v>
      </c>
      <c r="AW60" s="2" t="s">
        <v>153</v>
      </c>
      <c r="AX60" s="2" t="s">
        <v>153</v>
      </c>
      <c r="AY60" s="2" t="s">
        <v>160</v>
      </c>
      <c r="AZ60" s="2" t="s">
        <v>160</v>
      </c>
      <c r="BA60" s="2" t="s">
        <v>160</v>
      </c>
      <c r="BB60" s="2" t="s">
        <v>153</v>
      </c>
      <c r="BC60" s="2" t="s">
        <v>161</v>
      </c>
      <c r="BD60" s="2" t="s">
        <v>161</v>
      </c>
      <c r="BE60" s="2" t="s">
        <v>160</v>
      </c>
      <c r="BF60" s="2" t="s">
        <v>153</v>
      </c>
      <c r="BG60" s="2" t="s">
        <v>153</v>
      </c>
      <c r="BH60" s="2" t="s">
        <v>161</v>
      </c>
      <c r="BI60" s="2" t="s">
        <v>160</v>
      </c>
      <c r="BJ60" s="2" t="s">
        <v>162</v>
      </c>
      <c r="BK60" s="2" t="s">
        <v>139</v>
      </c>
      <c r="BL60" s="2" t="s">
        <v>139</v>
      </c>
      <c r="BM60" s="2" t="s">
        <v>148</v>
      </c>
      <c r="BO60" s="4" t="s">
        <v>481</v>
      </c>
      <c r="BP60" s="2" t="s">
        <v>139</v>
      </c>
      <c r="BQ60" s="2" t="s">
        <v>482</v>
      </c>
    </row>
    <row r="61" spans="1:71" x14ac:dyDescent="0.35">
      <c r="R61" s="2" t="s">
        <v>630</v>
      </c>
      <c r="S61" s="16">
        <v>10</v>
      </c>
      <c r="T61" s="2" t="s">
        <v>159</v>
      </c>
      <c r="V61" s="2" t="s">
        <v>173</v>
      </c>
      <c r="W61" s="2" t="s">
        <v>483</v>
      </c>
      <c r="X61" s="2" t="s">
        <v>484</v>
      </c>
      <c r="Y61" s="2" t="s">
        <v>139</v>
      </c>
      <c r="AA61" s="2" t="s">
        <v>485</v>
      </c>
      <c r="AB61" s="2" t="s">
        <v>143</v>
      </c>
      <c r="AC61" s="2" t="s">
        <v>177</v>
      </c>
      <c r="AD61" s="2" t="s">
        <v>177</v>
      </c>
      <c r="AE61" s="2" t="s">
        <v>177</v>
      </c>
      <c r="AF61" s="2" t="s">
        <v>144</v>
      </c>
      <c r="AG61" s="2" t="s">
        <v>146</v>
      </c>
      <c r="AH61" s="2" t="s">
        <v>144</v>
      </c>
      <c r="AI61" s="2" t="s">
        <v>144</v>
      </c>
      <c r="AJ61" s="2" t="s">
        <v>145</v>
      </c>
      <c r="AK61" s="2" t="s">
        <v>144</v>
      </c>
      <c r="AL61" s="2" t="s">
        <v>148</v>
      </c>
      <c r="AM61" s="2" t="s">
        <v>139</v>
      </c>
      <c r="AN61" s="2" t="s">
        <v>139</v>
      </c>
      <c r="AO61" s="2" t="s">
        <v>139</v>
      </c>
      <c r="AP61" s="2" t="s">
        <v>486</v>
      </c>
      <c r="AQ61" s="2" t="s">
        <v>150</v>
      </c>
      <c r="AR61" s="2" t="s">
        <v>487</v>
      </c>
      <c r="AS61" s="2" t="s">
        <v>146</v>
      </c>
      <c r="AT61" s="2" t="s">
        <v>147</v>
      </c>
      <c r="AU61" s="2" t="s">
        <v>144</v>
      </c>
      <c r="AV61" s="2" t="s">
        <v>147</v>
      </c>
      <c r="AW61" s="2" t="s">
        <v>153</v>
      </c>
      <c r="AX61" s="2" t="s">
        <v>160</v>
      </c>
      <c r="AY61" s="2" t="s">
        <v>160</v>
      </c>
      <c r="AZ61" s="2" t="s">
        <v>153</v>
      </c>
      <c r="BA61" s="2" t="s">
        <v>153</v>
      </c>
      <c r="BB61" s="2" t="s">
        <v>153</v>
      </c>
      <c r="BC61" s="2" t="s">
        <v>160</v>
      </c>
      <c r="BD61" s="2" t="s">
        <v>286</v>
      </c>
      <c r="BE61" s="2" t="s">
        <v>153</v>
      </c>
      <c r="BF61" s="2" t="s">
        <v>153</v>
      </c>
      <c r="BG61" s="2" t="s">
        <v>153</v>
      </c>
      <c r="BH61" s="2" t="s">
        <v>243</v>
      </c>
      <c r="BI61" s="2" t="s">
        <v>286</v>
      </c>
      <c r="BJ61" s="2" t="s">
        <v>154</v>
      </c>
      <c r="BK61" s="2" t="s">
        <v>139</v>
      </c>
      <c r="BL61" s="2" t="s">
        <v>139</v>
      </c>
      <c r="BM61" s="2" t="s">
        <v>148</v>
      </c>
      <c r="BO61" s="4" t="s">
        <v>488</v>
      </c>
      <c r="BP61" s="2" t="s">
        <v>139</v>
      </c>
      <c r="BQ61" s="2" t="s">
        <v>489</v>
      </c>
      <c r="BR61" s="2" t="s">
        <v>499</v>
      </c>
    </row>
    <row r="62" spans="1:71" x14ac:dyDescent="0.35">
      <c r="R62" s="2" t="s">
        <v>656</v>
      </c>
      <c r="S62" s="16">
        <v>10</v>
      </c>
      <c r="T62" s="2" t="s">
        <v>140</v>
      </c>
      <c r="V62" s="2" t="s">
        <v>173</v>
      </c>
      <c r="W62" s="2" t="s">
        <v>493</v>
      </c>
      <c r="Y62" s="2" t="s">
        <v>139</v>
      </c>
      <c r="AA62" s="2" t="s">
        <v>490</v>
      </c>
      <c r="AB62" s="2" t="s">
        <v>143</v>
      </c>
      <c r="AC62" s="2" t="s">
        <v>177</v>
      </c>
      <c r="AD62" s="2" t="s">
        <v>177</v>
      </c>
      <c r="AE62" s="2" t="s">
        <v>151</v>
      </c>
      <c r="AF62" s="2" t="s">
        <v>146</v>
      </c>
      <c r="AG62" s="2" t="s">
        <v>144</v>
      </c>
      <c r="AH62" s="2" t="s">
        <v>144</v>
      </c>
      <c r="AI62" s="2" t="s">
        <v>144</v>
      </c>
      <c r="AJ62" s="2" t="s">
        <v>145</v>
      </c>
      <c r="AK62" s="2" t="s">
        <v>146</v>
      </c>
      <c r="AL62" s="2" t="s">
        <v>139</v>
      </c>
      <c r="AM62" s="2" t="s">
        <v>139</v>
      </c>
      <c r="AN62" s="2" t="s">
        <v>139</v>
      </c>
      <c r="AO62" s="2" t="s">
        <v>139</v>
      </c>
      <c r="AP62" s="2" t="s">
        <v>150</v>
      </c>
      <c r="AQ62" s="2" t="s">
        <v>150</v>
      </c>
      <c r="AR62" s="2" t="s">
        <v>487</v>
      </c>
      <c r="AS62" s="2" t="s">
        <v>178</v>
      </c>
      <c r="AT62" s="2" t="s">
        <v>146</v>
      </c>
      <c r="AU62" s="2" t="s">
        <v>144</v>
      </c>
      <c r="AV62" s="2" t="s">
        <v>144</v>
      </c>
      <c r="AW62" s="2" t="s">
        <v>160</v>
      </c>
      <c r="AX62" s="2" t="s">
        <v>161</v>
      </c>
      <c r="AY62" s="2" t="s">
        <v>161</v>
      </c>
      <c r="AZ62" s="2" t="s">
        <v>153</v>
      </c>
      <c r="BA62" s="2" t="s">
        <v>161</v>
      </c>
      <c r="BB62" s="2" t="s">
        <v>160</v>
      </c>
      <c r="BC62" s="2" t="s">
        <v>161</v>
      </c>
      <c r="BD62" s="2" t="s">
        <v>160</v>
      </c>
      <c r="BE62" s="2" t="s">
        <v>153</v>
      </c>
      <c r="BF62" s="2" t="s">
        <v>160</v>
      </c>
      <c r="BG62" s="2" t="s">
        <v>160</v>
      </c>
      <c r="BH62" s="2" t="s">
        <v>160</v>
      </c>
      <c r="BI62" s="2" t="s">
        <v>160</v>
      </c>
      <c r="BJ62" s="2" t="s">
        <v>154</v>
      </c>
      <c r="BK62" s="2" t="s">
        <v>139</v>
      </c>
      <c r="BL62" s="2" t="s">
        <v>139</v>
      </c>
      <c r="BM62" s="2" t="s">
        <v>148</v>
      </c>
      <c r="BO62" s="4" t="s">
        <v>658</v>
      </c>
      <c r="BP62" s="2" t="s">
        <v>139</v>
      </c>
      <c r="BQ62" s="2" t="s">
        <v>491</v>
      </c>
      <c r="BR62" s="2" t="s">
        <v>492</v>
      </c>
    </row>
    <row r="63" spans="1:71" x14ac:dyDescent="0.35">
      <c r="R63" s="2" t="s">
        <v>656</v>
      </c>
      <c r="S63" s="16">
        <v>12</v>
      </c>
      <c r="T63" s="2" t="s">
        <v>140</v>
      </c>
      <c r="V63" s="2" t="s">
        <v>494</v>
      </c>
      <c r="W63" s="2" t="s">
        <v>174</v>
      </c>
      <c r="Y63" s="2" t="s">
        <v>139</v>
      </c>
      <c r="AA63" s="2" t="s">
        <v>495</v>
      </c>
      <c r="AB63" s="2" t="s">
        <v>143</v>
      </c>
      <c r="AC63" s="2" t="s">
        <v>177</v>
      </c>
      <c r="AD63" s="2" t="s">
        <v>143</v>
      </c>
      <c r="AE63" s="2" t="s">
        <v>143</v>
      </c>
      <c r="AF63" s="2" t="s">
        <v>496</v>
      </c>
      <c r="AG63" s="2" t="s">
        <v>147</v>
      </c>
      <c r="AH63" s="2" t="s">
        <v>208</v>
      </c>
      <c r="AI63" s="2" t="s">
        <v>147</v>
      </c>
      <c r="AJ63" s="2" t="s">
        <v>208</v>
      </c>
      <c r="AK63" s="2" t="s">
        <v>147</v>
      </c>
      <c r="AL63" s="2" t="s">
        <v>139</v>
      </c>
      <c r="AM63" s="2" t="s">
        <v>139</v>
      </c>
      <c r="AN63" s="2" t="s">
        <v>139</v>
      </c>
      <c r="AO63" s="2" t="s">
        <v>139</v>
      </c>
      <c r="AP63" s="2" t="s">
        <v>150</v>
      </c>
      <c r="AQ63" s="2" t="s">
        <v>497</v>
      </c>
      <c r="AR63" s="2" t="s">
        <v>150</v>
      </c>
      <c r="AS63" s="2" t="s">
        <v>146</v>
      </c>
      <c r="AT63" s="2" t="s">
        <v>146</v>
      </c>
      <c r="AU63" s="2" t="s">
        <v>144</v>
      </c>
      <c r="AV63" s="2" t="s">
        <v>144</v>
      </c>
      <c r="AW63" s="2" t="s">
        <v>153</v>
      </c>
      <c r="AX63" s="2" t="s">
        <v>153</v>
      </c>
      <c r="AY63" s="2" t="s">
        <v>160</v>
      </c>
      <c r="AZ63" s="2" t="s">
        <v>153</v>
      </c>
      <c r="BA63" s="2" t="s">
        <v>160</v>
      </c>
      <c r="BB63" s="2" t="s">
        <v>153</v>
      </c>
      <c r="BC63" s="2" t="s">
        <v>161</v>
      </c>
      <c r="BD63" s="2" t="s">
        <v>161</v>
      </c>
      <c r="BE63" s="2" t="s">
        <v>153</v>
      </c>
      <c r="BF63" s="2" t="s">
        <v>153</v>
      </c>
      <c r="BG63" s="2" t="s">
        <v>160</v>
      </c>
      <c r="BH63" s="2" t="s">
        <v>243</v>
      </c>
      <c r="BI63" s="2" t="s">
        <v>286</v>
      </c>
      <c r="BJ63" s="2" t="s">
        <v>154</v>
      </c>
      <c r="BK63" s="2" t="s">
        <v>139</v>
      </c>
      <c r="BL63" s="2" t="s">
        <v>139</v>
      </c>
      <c r="BM63" s="2" t="s">
        <v>148</v>
      </c>
      <c r="BO63" s="4" t="s">
        <v>659</v>
      </c>
      <c r="BP63" s="2" t="s">
        <v>139</v>
      </c>
      <c r="BQ63" s="2" t="s">
        <v>498</v>
      </c>
      <c r="BR63" s="2" t="s">
        <v>499</v>
      </c>
    </row>
    <row r="64" spans="1:71" x14ac:dyDescent="0.35">
      <c r="R64" s="2" t="s">
        <v>656</v>
      </c>
      <c r="S64" s="16">
        <v>10</v>
      </c>
      <c r="T64" s="2" t="s">
        <v>172</v>
      </c>
      <c r="V64" s="2" t="s">
        <v>500</v>
      </c>
      <c r="W64" s="2" t="s">
        <v>483</v>
      </c>
      <c r="X64" s="2" t="s">
        <v>501</v>
      </c>
      <c r="Y64" s="2" t="s">
        <v>139</v>
      </c>
      <c r="AA64" t="s">
        <v>502</v>
      </c>
      <c r="AB64" s="2" t="s">
        <v>151</v>
      </c>
      <c r="AC64" s="2" t="s">
        <v>151</v>
      </c>
      <c r="AD64" s="2" t="s">
        <v>151</v>
      </c>
      <c r="AE64" s="2" t="s">
        <v>151</v>
      </c>
      <c r="AF64" s="2" t="s">
        <v>144</v>
      </c>
      <c r="AG64" s="2" t="s">
        <v>144</v>
      </c>
      <c r="AH64" s="2" t="s">
        <v>144</v>
      </c>
      <c r="AI64" s="2" t="s">
        <v>144</v>
      </c>
      <c r="AJ64" s="2" t="s">
        <v>144</v>
      </c>
      <c r="AK64" s="2" t="s">
        <v>144</v>
      </c>
      <c r="AL64" s="2" t="s">
        <v>139</v>
      </c>
      <c r="AM64" s="2" t="s">
        <v>139</v>
      </c>
      <c r="AN64" s="2" t="s">
        <v>139</v>
      </c>
      <c r="AO64" s="2" t="s">
        <v>139</v>
      </c>
      <c r="AP64" s="2" t="s">
        <v>149</v>
      </c>
      <c r="AQ64" s="2" t="s">
        <v>149</v>
      </c>
      <c r="AR64" s="2" t="s">
        <v>486</v>
      </c>
      <c r="AS64" s="2" t="s">
        <v>146</v>
      </c>
      <c r="AT64" s="2" t="s">
        <v>144</v>
      </c>
      <c r="AU64" s="2" t="s">
        <v>146</v>
      </c>
      <c r="AV64" s="2" t="s">
        <v>147</v>
      </c>
      <c r="AW64" s="2" t="s">
        <v>153</v>
      </c>
      <c r="AX64" s="2" t="s">
        <v>153</v>
      </c>
      <c r="AY64" s="2" t="s">
        <v>161</v>
      </c>
      <c r="AZ64" s="2" t="s">
        <v>160</v>
      </c>
      <c r="BA64" s="2" t="s">
        <v>153</v>
      </c>
      <c r="BB64" s="2" t="s">
        <v>153</v>
      </c>
      <c r="BC64" s="2" t="s">
        <v>153</v>
      </c>
      <c r="BD64" s="2" t="s">
        <v>153</v>
      </c>
      <c r="BE64" s="2" t="s">
        <v>243</v>
      </c>
      <c r="BF64" s="2" t="s">
        <v>153</v>
      </c>
      <c r="BG64" s="2" t="s">
        <v>153</v>
      </c>
      <c r="BH64" s="2" t="s">
        <v>160</v>
      </c>
      <c r="BI64" s="2" t="s">
        <v>160</v>
      </c>
      <c r="BJ64" s="2" t="s">
        <v>186</v>
      </c>
      <c r="BK64" s="2" t="s">
        <v>139</v>
      </c>
      <c r="BL64" s="2" t="s">
        <v>139</v>
      </c>
      <c r="BM64" s="2" t="s">
        <v>148</v>
      </c>
      <c r="BO64" s="4" t="s">
        <v>660</v>
      </c>
      <c r="BP64" s="2" t="s">
        <v>139</v>
      </c>
      <c r="BQ64" s="2" t="s">
        <v>503</v>
      </c>
    </row>
    <row r="65" spans="18:69" x14ac:dyDescent="0.35">
      <c r="R65" s="2" t="s">
        <v>656</v>
      </c>
      <c r="S65" s="16">
        <v>10</v>
      </c>
      <c r="T65" s="2" t="s">
        <v>159</v>
      </c>
      <c r="V65" s="2" t="s">
        <v>500</v>
      </c>
      <c r="W65" s="2" t="s">
        <v>175</v>
      </c>
      <c r="X65" s="2" t="s">
        <v>505</v>
      </c>
      <c r="Y65" s="2" t="s">
        <v>148</v>
      </c>
      <c r="Z65" s="2" t="s">
        <v>506</v>
      </c>
      <c r="AA65" s="2" t="s">
        <v>507</v>
      </c>
      <c r="AB65" s="2" t="s">
        <v>143</v>
      </c>
      <c r="AC65" s="2" t="s">
        <v>142</v>
      </c>
      <c r="AD65" s="2" t="s">
        <v>143</v>
      </c>
      <c r="AE65" s="2" t="s">
        <v>143</v>
      </c>
      <c r="AF65" s="2" t="s">
        <v>146</v>
      </c>
      <c r="AG65" s="2" t="s">
        <v>146</v>
      </c>
      <c r="AH65" s="2" t="s">
        <v>146</v>
      </c>
      <c r="AI65" s="2" t="s">
        <v>146</v>
      </c>
      <c r="AJ65" s="2" t="s">
        <v>146</v>
      </c>
      <c r="AK65" s="2" t="s">
        <v>144</v>
      </c>
      <c r="AL65" s="2" t="s">
        <v>508</v>
      </c>
      <c r="AM65" s="2" t="s">
        <v>139</v>
      </c>
      <c r="AN65" s="2" t="s">
        <v>139</v>
      </c>
      <c r="AO65" s="2" t="s">
        <v>139</v>
      </c>
      <c r="AP65" s="2" t="s">
        <v>486</v>
      </c>
      <c r="AQ65" s="2" t="s">
        <v>486</v>
      </c>
      <c r="AR65" s="2" t="s">
        <v>486</v>
      </c>
      <c r="AS65" s="2" t="s">
        <v>464</v>
      </c>
      <c r="AT65" s="2" t="s">
        <v>464</v>
      </c>
      <c r="AU65" s="2" t="s">
        <v>146</v>
      </c>
      <c r="AV65" s="2" t="s">
        <v>464</v>
      </c>
      <c r="AW65" s="2" t="s">
        <v>153</v>
      </c>
      <c r="AX65" s="2" t="s">
        <v>153</v>
      </c>
      <c r="AY65" s="2" t="s">
        <v>153</v>
      </c>
      <c r="AZ65" s="2" t="s">
        <v>153</v>
      </c>
      <c r="BA65" s="2" t="s">
        <v>160</v>
      </c>
      <c r="BB65" s="2" t="s">
        <v>160</v>
      </c>
      <c r="BC65" s="2" t="s">
        <v>153</v>
      </c>
      <c r="BD65" s="2" t="s">
        <v>160</v>
      </c>
      <c r="BE65" s="2" t="s">
        <v>160</v>
      </c>
      <c r="BF65" s="2" t="s">
        <v>153</v>
      </c>
      <c r="BG65" s="2" t="s">
        <v>153</v>
      </c>
      <c r="BH65" s="2" t="s">
        <v>160</v>
      </c>
      <c r="BI65" s="2" t="s">
        <v>160</v>
      </c>
      <c r="BJ65" s="2" t="s">
        <v>154</v>
      </c>
      <c r="BK65" s="2" t="s">
        <v>139</v>
      </c>
      <c r="BL65" s="2" t="s">
        <v>139</v>
      </c>
      <c r="BM65" s="2" t="s">
        <v>148</v>
      </c>
      <c r="BO65" s="4" t="s">
        <v>661</v>
      </c>
      <c r="BP65" s="2" t="s">
        <v>139</v>
      </c>
      <c r="BQ65" s="2" t="s">
        <v>509</v>
      </c>
    </row>
    <row r="66" spans="18:69" x14ac:dyDescent="0.35">
      <c r="R66" s="2" t="s">
        <v>656</v>
      </c>
      <c r="S66" s="16">
        <v>15</v>
      </c>
      <c r="T66" s="2" t="s">
        <v>140</v>
      </c>
      <c r="V66" s="2" t="s">
        <v>500</v>
      </c>
      <c r="W66" s="2" t="s">
        <v>478</v>
      </c>
      <c r="Y66" s="2" t="s">
        <v>139</v>
      </c>
      <c r="AA66" s="2" t="s">
        <v>510</v>
      </c>
      <c r="AB66" s="2" t="s">
        <v>143</v>
      </c>
      <c r="AC66" s="2" t="s">
        <v>177</v>
      </c>
      <c r="AD66" s="2" t="s">
        <v>177</v>
      </c>
      <c r="AE66" s="2" t="s">
        <v>143</v>
      </c>
      <c r="AF66" s="2" t="s">
        <v>146</v>
      </c>
      <c r="AG66" s="2" t="s">
        <v>146</v>
      </c>
      <c r="AH66" s="2" t="s">
        <v>146</v>
      </c>
      <c r="AI66" s="2" t="s">
        <v>144</v>
      </c>
      <c r="AJ66" s="2" t="s">
        <v>146</v>
      </c>
      <c r="AK66" s="2" t="s">
        <v>146</v>
      </c>
      <c r="AL66" s="2" t="s">
        <v>139</v>
      </c>
      <c r="AM66" s="2" t="s">
        <v>139</v>
      </c>
      <c r="AN66" s="2" t="s">
        <v>139</v>
      </c>
      <c r="AO66" s="2" t="s">
        <v>139</v>
      </c>
      <c r="AP66" s="2" t="s">
        <v>150</v>
      </c>
      <c r="AQ66" s="2" t="s">
        <v>150</v>
      </c>
      <c r="AR66" s="2" t="s">
        <v>150</v>
      </c>
      <c r="AS66" s="2" t="s">
        <v>144</v>
      </c>
      <c r="AT66" s="2" t="s">
        <v>144</v>
      </c>
      <c r="AU66" s="2" t="s">
        <v>144</v>
      </c>
      <c r="AV66" s="2" t="s">
        <v>147</v>
      </c>
      <c r="AW66" s="2" t="s">
        <v>153</v>
      </c>
      <c r="AX66" s="2" t="s">
        <v>160</v>
      </c>
      <c r="AY66" s="2" t="s">
        <v>153</v>
      </c>
      <c r="AZ66" s="2" t="s">
        <v>160</v>
      </c>
      <c r="BA66" s="2" t="s">
        <v>160</v>
      </c>
      <c r="BB66" s="2" t="s">
        <v>160</v>
      </c>
      <c r="BC66" s="2" t="s">
        <v>160</v>
      </c>
      <c r="BD66" s="2" t="s">
        <v>161</v>
      </c>
      <c r="BE66" s="2" t="s">
        <v>160</v>
      </c>
      <c r="BF66" s="2" t="s">
        <v>160</v>
      </c>
      <c r="BG66" s="2" t="s">
        <v>160</v>
      </c>
      <c r="BH66" s="2" t="s">
        <v>160</v>
      </c>
      <c r="BI66" s="2" t="s">
        <v>160</v>
      </c>
      <c r="BJ66" s="2" t="s">
        <v>186</v>
      </c>
      <c r="BK66" s="2" t="s">
        <v>139</v>
      </c>
      <c r="BL66" s="2" t="s">
        <v>157</v>
      </c>
      <c r="BM66" s="2" t="s">
        <v>148</v>
      </c>
      <c r="BO66" s="4" t="s">
        <v>662</v>
      </c>
      <c r="BP66" s="2" t="s">
        <v>157</v>
      </c>
      <c r="BQ66" s="2" t="s">
        <v>511</v>
      </c>
    </row>
    <row r="67" spans="18:69" x14ac:dyDescent="0.35">
      <c r="R67" s="2" t="s">
        <v>656</v>
      </c>
      <c r="S67" s="16">
        <v>4</v>
      </c>
      <c r="T67" s="2" t="s">
        <v>172</v>
      </c>
      <c r="V67" s="2" t="s">
        <v>512</v>
      </c>
      <c r="W67" s="2" t="s">
        <v>174</v>
      </c>
      <c r="Y67" s="2" t="s">
        <v>513</v>
      </c>
      <c r="Z67" t="s">
        <v>514</v>
      </c>
      <c r="AA67" s="2" t="s">
        <v>507</v>
      </c>
      <c r="AB67" s="2" t="s">
        <v>143</v>
      </c>
      <c r="AC67" s="2" t="s">
        <v>142</v>
      </c>
      <c r="AD67" s="2" t="s">
        <v>143</v>
      </c>
      <c r="AE67" s="2" t="s">
        <v>143</v>
      </c>
      <c r="AF67" s="2" t="s">
        <v>146</v>
      </c>
      <c r="AG67" s="2" t="s">
        <v>146</v>
      </c>
      <c r="AH67" s="2" t="s">
        <v>146</v>
      </c>
      <c r="AI67" s="2" t="s">
        <v>146</v>
      </c>
      <c r="AJ67" s="2" t="s">
        <v>146</v>
      </c>
      <c r="AK67" s="2" t="s">
        <v>146</v>
      </c>
      <c r="AL67" s="2" t="s">
        <v>139</v>
      </c>
      <c r="AM67" s="2" t="s">
        <v>139</v>
      </c>
      <c r="AN67" s="2" t="s">
        <v>139</v>
      </c>
      <c r="AO67" s="2" t="s">
        <v>139</v>
      </c>
      <c r="AP67" s="2" t="s">
        <v>486</v>
      </c>
      <c r="AQ67" s="2" t="s">
        <v>165</v>
      </c>
      <c r="AR67" s="2" t="s">
        <v>165</v>
      </c>
      <c r="AS67" s="2" t="s">
        <v>146</v>
      </c>
      <c r="AT67" s="2" t="s">
        <v>208</v>
      </c>
      <c r="AU67" s="2" t="s">
        <v>147</v>
      </c>
      <c r="AV67" s="2" t="s">
        <v>208</v>
      </c>
      <c r="AW67" s="2" t="s">
        <v>153</v>
      </c>
      <c r="AX67" s="2" t="s">
        <v>153</v>
      </c>
      <c r="AY67" s="2" t="s">
        <v>160</v>
      </c>
      <c r="AZ67" s="2" t="s">
        <v>153</v>
      </c>
      <c r="BA67" s="2" t="s">
        <v>153</v>
      </c>
      <c r="BB67" s="2" t="s">
        <v>153</v>
      </c>
      <c r="BC67" s="2" t="s">
        <v>160</v>
      </c>
      <c r="BD67" s="2" t="s">
        <v>153</v>
      </c>
      <c r="BE67" s="2" t="s">
        <v>161</v>
      </c>
      <c r="BF67" s="2" t="s">
        <v>153</v>
      </c>
      <c r="BG67" s="2" t="s">
        <v>153</v>
      </c>
      <c r="BH67" s="2" t="s">
        <v>160</v>
      </c>
      <c r="BI67" s="2" t="s">
        <v>515</v>
      </c>
      <c r="BJ67" s="2" t="s">
        <v>516</v>
      </c>
      <c r="BK67" s="2" t="s">
        <v>148</v>
      </c>
      <c r="BL67" s="2" t="s">
        <v>148</v>
      </c>
      <c r="BM67" s="2" t="s">
        <v>148</v>
      </c>
      <c r="BO67" s="4" t="s">
        <v>663</v>
      </c>
      <c r="BP67" s="2" t="s">
        <v>139</v>
      </c>
      <c r="BQ67" s="2" t="s">
        <v>517</v>
      </c>
    </row>
    <row r="68" spans="18:69" x14ac:dyDescent="0.35">
      <c r="R68" s="2" t="s">
        <v>656</v>
      </c>
      <c r="S68" s="16">
        <v>4</v>
      </c>
      <c r="T68" s="2" t="s">
        <v>159</v>
      </c>
      <c r="V68" s="2" t="s">
        <v>500</v>
      </c>
      <c r="W68" s="2" t="s">
        <v>478</v>
      </c>
      <c r="Y68" s="2" t="s">
        <v>139</v>
      </c>
      <c r="AA68" s="2" t="s">
        <v>518</v>
      </c>
      <c r="AB68" s="2" t="s">
        <v>143</v>
      </c>
      <c r="AC68" s="2" t="s">
        <v>177</v>
      </c>
      <c r="AD68" s="2" t="s">
        <v>143</v>
      </c>
      <c r="AE68" s="2" t="s">
        <v>143</v>
      </c>
      <c r="AF68" s="2" t="s">
        <v>464</v>
      </c>
      <c r="AG68" s="2" t="s">
        <v>146</v>
      </c>
      <c r="AH68" s="2" t="s">
        <v>146</v>
      </c>
      <c r="AI68" s="2" t="s">
        <v>144</v>
      </c>
      <c r="AJ68" s="2" t="s">
        <v>144</v>
      </c>
      <c r="AK68" s="2" t="s">
        <v>146</v>
      </c>
      <c r="AL68" s="2" t="s">
        <v>139</v>
      </c>
      <c r="AM68" s="2" t="s">
        <v>139</v>
      </c>
      <c r="AN68" s="2" t="s">
        <v>139</v>
      </c>
      <c r="AO68" s="2" t="s">
        <v>139</v>
      </c>
      <c r="AP68" s="2" t="s">
        <v>149</v>
      </c>
      <c r="AQ68" s="2" t="s">
        <v>149</v>
      </c>
      <c r="AR68" s="2" t="s">
        <v>149</v>
      </c>
      <c r="AS68" s="2" t="s">
        <v>144</v>
      </c>
      <c r="AT68" s="2" t="s">
        <v>144</v>
      </c>
      <c r="AU68" s="2" t="s">
        <v>144</v>
      </c>
      <c r="AV68" s="2" t="s">
        <v>178</v>
      </c>
      <c r="AW68" s="2" t="s">
        <v>153</v>
      </c>
      <c r="AX68" s="2" t="s">
        <v>464</v>
      </c>
      <c r="AY68" s="2" t="s">
        <v>160</v>
      </c>
      <c r="AZ68" s="2" t="s">
        <v>160</v>
      </c>
      <c r="BA68" s="2" t="s">
        <v>160</v>
      </c>
      <c r="BB68" s="2" t="s">
        <v>160</v>
      </c>
      <c r="BC68" s="2" t="s">
        <v>153</v>
      </c>
      <c r="BD68" s="2" t="s">
        <v>464</v>
      </c>
      <c r="BE68" s="2" t="s">
        <v>160</v>
      </c>
      <c r="BF68" s="2" t="s">
        <v>153</v>
      </c>
      <c r="BG68" s="2" t="s">
        <v>153</v>
      </c>
      <c r="BH68" s="2" t="s">
        <v>160</v>
      </c>
      <c r="BI68" s="2" t="s">
        <v>160</v>
      </c>
      <c r="BJ68" s="2" t="s">
        <v>162</v>
      </c>
      <c r="BK68" s="2" t="s">
        <v>148</v>
      </c>
      <c r="BL68" s="2" t="s">
        <v>148</v>
      </c>
      <c r="BM68" s="2" t="s">
        <v>148</v>
      </c>
      <c r="BO68" s="2" t="s">
        <v>519</v>
      </c>
      <c r="BP68" s="2" t="s">
        <v>148</v>
      </c>
      <c r="BQ68" s="2" t="s">
        <v>520</v>
      </c>
    </row>
    <row r="69" spans="18:69" x14ac:dyDescent="0.35">
      <c r="R69" s="2" t="s">
        <v>656</v>
      </c>
      <c r="S69" s="16">
        <v>6</v>
      </c>
      <c r="T69" s="2" t="s">
        <v>172</v>
      </c>
      <c r="V69" s="2" t="s">
        <v>173</v>
      </c>
      <c r="W69" s="2" t="s">
        <v>478</v>
      </c>
      <c r="X69" s="2" t="s">
        <v>521</v>
      </c>
      <c r="Y69" s="2" t="s">
        <v>139</v>
      </c>
      <c r="AA69" s="2" t="s">
        <v>664</v>
      </c>
      <c r="AB69" s="2" t="s">
        <v>143</v>
      </c>
      <c r="AC69" s="2" t="s">
        <v>143</v>
      </c>
      <c r="AD69" s="2" t="s">
        <v>143</v>
      </c>
      <c r="AE69" s="2" t="s">
        <v>143</v>
      </c>
      <c r="AF69" s="2" t="s">
        <v>146</v>
      </c>
      <c r="AG69" s="2" t="s">
        <v>146</v>
      </c>
      <c r="AH69" s="2" t="s">
        <v>146</v>
      </c>
      <c r="AI69" s="2" t="s">
        <v>146</v>
      </c>
      <c r="AJ69" s="2" t="s">
        <v>146</v>
      </c>
      <c r="AK69" s="2" t="s">
        <v>146</v>
      </c>
      <c r="AL69" s="2" t="s">
        <v>139</v>
      </c>
      <c r="AM69" s="2" t="s">
        <v>139</v>
      </c>
      <c r="AN69" s="2" t="s">
        <v>139</v>
      </c>
      <c r="AO69" s="2" t="s">
        <v>139</v>
      </c>
      <c r="AP69" s="2" t="s">
        <v>486</v>
      </c>
      <c r="AQ69" s="2" t="s">
        <v>165</v>
      </c>
      <c r="AR69" s="2" t="s">
        <v>165</v>
      </c>
      <c r="AS69" s="2" t="s">
        <v>146</v>
      </c>
      <c r="AT69" s="2" t="s">
        <v>144</v>
      </c>
      <c r="AU69" s="2" t="s">
        <v>144</v>
      </c>
      <c r="AV69" s="2" t="s">
        <v>147</v>
      </c>
      <c r="AW69" s="2" t="s">
        <v>160</v>
      </c>
      <c r="AX69" s="2" t="s">
        <v>153</v>
      </c>
      <c r="AY69" s="2" t="s">
        <v>153</v>
      </c>
      <c r="AZ69" s="2" t="s">
        <v>153</v>
      </c>
      <c r="BA69" s="2" t="s">
        <v>160</v>
      </c>
      <c r="BB69" s="2" t="s">
        <v>160</v>
      </c>
      <c r="BC69" s="2" t="s">
        <v>160</v>
      </c>
      <c r="BD69" s="2" t="s">
        <v>160</v>
      </c>
      <c r="BE69" s="2" t="s">
        <v>153</v>
      </c>
      <c r="BF69" s="2" t="s">
        <v>153</v>
      </c>
      <c r="BG69" s="2" t="s">
        <v>153</v>
      </c>
      <c r="BH69" s="2" t="s">
        <v>160</v>
      </c>
      <c r="BI69" s="2" t="s">
        <v>160</v>
      </c>
      <c r="BJ69" s="2" t="s">
        <v>154</v>
      </c>
      <c r="BK69" s="2" t="s">
        <v>139</v>
      </c>
      <c r="BL69" s="2" t="s">
        <v>139</v>
      </c>
      <c r="BM69" s="2" t="s">
        <v>148</v>
      </c>
      <c r="BO69" s="4" t="s">
        <v>665</v>
      </c>
      <c r="BP69" s="2" t="s">
        <v>139</v>
      </c>
      <c r="BQ69" s="2" t="s">
        <v>522</v>
      </c>
    </row>
    <row r="70" spans="18:69" x14ac:dyDescent="0.35">
      <c r="R70" s="2" t="s">
        <v>656</v>
      </c>
      <c r="S70" s="16">
        <v>6</v>
      </c>
      <c r="T70" s="2" t="s">
        <v>159</v>
      </c>
      <c r="V70" s="2" t="s">
        <v>219</v>
      </c>
      <c r="W70" s="2" t="s">
        <v>174</v>
      </c>
      <c r="Y70" s="2" t="s">
        <v>148</v>
      </c>
      <c r="AA70" s="2" t="s">
        <v>518</v>
      </c>
      <c r="AB70" s="2" t="s">
        <v>143</v>
      </c>
      <c r="AC70" s="2" t="s">
        <v>177</v>
      </c>
      <c r="AD70" s="2" t="s">
        <v>143</v>
      </c>
      <c r="AE70" s="2" t="s">
        <v>143</v>
      </c>
      <c r="AF70" s="2" t="s">
        <v>146</v>
      </c>
      <c r="AG70" s="2" t="s">
        <v>144</v>
      </c>
      <c r="AH70" s="2" t="s">
        <v>144</v>
      </c>
      <c r="AI70" s="2" t="s">
        <v>144</v>
      </c>
      <c r="AJ70" s="2" t="s">
        <v>144</v>
      </c>
      <c r="AK70" s="2" t="s">
        <v>144</v>
      </c>
      <c r="AL70" s="2" t="s">
        <v>148</v>
      </c>
      <c r="AM70" s="2" t="s">
        <v>139</v>
      </c>
      <c r="AN70" s="2" t="s">
        <v>139</v>
      </c>
      <c r="AO70" s="2" t="s">
        <v>139</v>
      </c>
      <c r="AP70" s="2" t="s">
        <v>486</v>
      </c>
      <c r="AQ70" s="2" t="s">
        <v>497</v>
      </c>
      <c r="AR70" s="2" t="s">
        <v>165</v>
      </c>
      <c r="AS70" s="2" t="s">
        <v>146</v>
      </c>
      <c r="AT70" s="2" t="s">
        <v>144</v>
      </c>
      <c r="AU70" s="2" t="s">
        <v>144</v>
      </c>
      <c r="AV70" s="2" t="s">
        <v>147</v>
      </c>
      <c r="AW70" s="2" t="s">
        <v>153</v>
      </c>
      <c r="AX70" s="2" t="s">
        <v>160</v>
      </c>
      <c r="AY70" s="2" t="s">
        <v>160</v>
      </c>
      <c r="AZ70" s="2" t="s">
        <v>160</v>
      </c>
      <c r="BA70" s="2" t="s">
        <v>160</v>
      </c>
      <c r="BB70" s="2" t="s">
        <v>160</v>
      </c>
      <c r="BC70" s="2" t="s">
        <v>160</v>
      </c>
      <c r="BD70" s="2" t="s">
        <v>153</v>
      </c>
      <c r="BE70" s="2" t="s">
        <v>153</v>
      </c>
      <c r="BF70" s="2" t="s">
        <v>153</v>
      </c>
      <c r="BG70" s="2" t="s">
        <v>160</v>
      </c>
      <c r="BH70" s="2" t="s">
        <v>160</v>
      </c>
      <c r="BI70" s="2" t="s">
        <v>160</v>
      </c>
      <c r="BJ70" s="2" t="s">
        <v>237</v>
      </c>
      <c r="BK70" s="2" t="s">
        <v>139</v>
      </c>
      <c r="BL70" s="2" t="s">
        <v>139</v>
      </c>
      <c r="BM70" s="2" t="s">
        <v>148</v>
      </c>
      <c r="BO70" s="4" t="s">
        <v>523</v>
      </c>
      <c r="BP70" s="2" t="s">
        <v>139</v>
      </c>
      <c r="BQ70" s="2" t="s">
        <v>524</v>
      </c>
    </row>
    <row r="71" spans="18:69" x14ac:dyDescent="0.35">
      <c r="R71" s="2" t="s">
        <v>656</v>
      </c>
      <c r="S71" s="16">
        <v>6</v>
      </c>
      <c r="T71" s="2" t="s">
        <v>172</v>
      </c>
      <c r="V71" s="2" t="s">
        <v>500</v>
      </c>
      <c r="W71" s="2" t="s">
        <v>478</v>
      </c>
      <c r="Y71" s="2" t="s">
        <v>139</v>
      </c>
      <c r="AA71" s="2" t="s">
        <v>525</v>
      </c>
      <c r="AB71" s="2" t="s">
        <v>143</v>
      </c>
      <c r="AC71" s="2" t="s">
        <v>177</v>
      </c>
      <c r="AD71" s="2" t="s">
        <v>143</v>
      </c>
      <c r="AE71" s="2" t="s">
        <v>143</v>
      </c>
      <c r="AF71" s="2" t="s">
        <v>146</v>
      </c>
      <c r="AG71" s="2" t="s">
        <v>146</v>
      </c>
      <c r="AH71" s="2" t="s">
        <v>146</v>
      </c>
      <c r="AI71" s="2" t="s">
        <v>144</v>
      </c>
      <c r="AJ71" s="2" t="s">
        <v>144</v>
      </c>
      <c r="AK71" s="2" t="s">
        <v>146</v>
      </c>
      <c r="AL71" s="2" t="s">
        <v>526</v>
      </c>
      <c r="AM71" s="2" t="s">
        <v>139</v>
      </c>
      <c r="AN71" s="2" t="s">
        <v>139</v>
      </c>
      <c r="AO71" s="2" t="s">
        <v>139</v>
      </c>
      <c r="AP71" s="2" t="s">
        <v>149</v>
      </c>
      <c r="AQ71" s="2" t="s">
        <v>149</v>
      </c>
      <c r="AR71" s="2" t="s">
        <v>149</v>
      </c>
      <c r="AS71" s="2" t="s">
        <v>144</v>
      </c>
      <c r="AT71" s="2" t="s">
        <v>178</v>
      </c>
      <c r="AU71" s="2" t="s">
        <v>144</v>
      </c>
      <c r="AV71" s="2" t="s">
        <v>147</v>
      </c>
      <c r="AW71" s="2" t="s">
        <v>160</v>
      </c>
      <c r="AX71" s="2" t="s">
        <v>160</v>
      </c>
      <c r="AY71" s="2" t="s">
        <v>160</v>
      </c>
      <c r="AZ71" s="2" t="s">
        <v>160</v>
      </c>
      <c r="BA71" s="2" t="s">
        <v>161</v>
      </c>
      <c r="BB71" s="2" t="s">
        <v>160</v>
      </c>
      <c r="BC71" s="2" t="s">
        <v>160</v>
      </c>
      <c r="BD71" s="2" t="s">
        <v>160</v>
      </c>
      <c r="BE71" s="2" t="s">
        <v>161</v>
      </c>
      <c r="BF71" s="2" t="s">
        <v>153</v>
      </c>
      <c r="BG71" s="2" t="s">
        <v>160</v>
      </c>
      <c r="BH71" s="2" t="s">
        <v>161</v>
      </c>
      <c r="BI71" s="2" t="s">
        <v>515</v>
      </c>
      <c r="BJ71" s="2" t="s">
        <v>154</v>
      </c>
      <c r="BK71" s="2" t="s">
        <v>139</v>
      </c>
      <c r="BL71" s="2" t="s">
        <v>139</v>
      </c>
      <c r="BM71" s="2" t="s">
        <v>148</v>
      </c>
      <c r="BO71" s="4" t="s">
        <v>527</v>
      </c>
      <c r="BP71" s="2" t="s">
        <v>139</v>
      </c>
      <c r="BQ71" s="2" t="s">
        <v>528</v>
      </c>
    </row>
    <row r="72" spans="18:69" x14ac:dyDescent="0.35">
      <c r="R72" s="2" t="s">
        <v>666</v>
      </c>
      <c r="S72" s="16">
        <v>5</v>
      </c>
      <c r="T72" s="2" t="s">
        <v>172</v>
      </c>
      <c r="V72" s="2" t="s">
        <v>173</v>
      </c>
      <c r="W72" s="2" t="s">
        <v>174</v>
      </c>
      <c r="Y72" s="2" t="s">
        <v>139</v>
      </c>
      <c r="AA72" s="2" t="s">
        <v>529</v>
      </c>
      <c r="AB72" s="2" t="s">
        <v>143</v>
      </c>
      <c r="AC72" s="2" t="s">
        <v>151</v>
      </c>
      <c r="AD72" s="2" t="s">
        <v>142</v>
      </c>
      <c r="AE72" s="2" t="s">
        <v>142</v>
      </c>
      <c r="AF72" s="2" t="s">
        <v>146</v>
      </c>
      <c r="AG72" s="2" t="s">
        <v>146</v>
      </c>
      <c r="AH72" s="2" t="s">
        <v>146</v>
      </c>
      <c r="AI72" s="2" t="s">
        <v>144</v>
      </c>
      <c r="AJ72" s="2" t="s">
        <v>144</v>
      </c>
      <c r="AK72" s="2" t="s">
        <v>146</v>
      </c>
      <c r="AL72" s="2" t="s">
        <v>139</v>
      </c>
      <c r="AM72" s="2" t="s">
        <v>139</v>
      </c>
      <c r="AN72" s="2" t="s">
        <v>139</v>
      </c>
      <c r="AO72" s="2" t="s">
        <v>139</v>
      </c>
      <c r="AP72" s="2" t="s">
        <v>149</v>
      </c>
      <c r="AQ72" s="2" t="s">
        <v>149</v>
      </c>
      <c r="AR72" s="2" t="s">
        <v>149</v>
      </c>
      <c r="AS72" s="2" t="s">
        <v>146</v>
      </c>
      <c r="AT72" s="2" t="s">
        <v>178</v>
      </c>
      <c r="AU72" s="2" t="s">
        <v>144</v>
      </c>
      <c r="AV72" s="2" t="s">
        <v>147</v>
      </c>
      <c r="AW72" s="2" t="s">
        <v>153</v>
      </c>
      <c r="AX72" s="2" t="s">
        <v>153</v>
      </c>
      <c r="AY72" s="2" t="s">
        <v>161</v>
      </c>
      <c r="AZ72" s="2" t="s">
        <v>153</v>
      </c>
      <c r="BA72" s="2" t="s">
        <v>160</v>
      </c>
      <c r="BB72" s="2" t="s">
        <v>160</v>
      </c>
      <c r="BC72" s="2" t="s">
        <v>153</v>
      </c>
      <c r="BD72" s="2" t="s">
        <v>153</v>
      </c>
      <c r="BE72" s="2" t="s">
        <v>153</v>
      </c>
      <c r="BF72" s="2" t="s">
        <v>153</v>
      </c>
      <c r="BG72" s="2" t="s">
        <v>153</v>
      </c>
      <c r="BH72" s="2" t="s">
        <v>161</v>
      </c>
      <c r="BI72" s="2" t="s">
        <v>530</v>
      </c>
      <c r="BJ72" s="2" t="s">
        <v>154</v>
      </c>
      <c r="BK72" s="2" t="s">
        <v>139</v>
      </c>
      <c r="BL72" s="2" t="s">
        <v>139</v>
      </c>
      <c r="BM72" s="2" t="s">
        <v>148</v>
      </c>
      <c r="BO72" s="4" t="s">
        <v>531</v>
      </c>
      <c r="BP72" s="2" t="s">
        <v>139</v>
      </c>
      <c r="BQ72" s="2" t="s">
        <v>532</v>
      </c>
    </row>
    <row r="73" spans="18:69" x14ac:dyDescent="0.35">
      <c r="R73" s="2" t="s">
        <v>666</v>
      </c>
      <c r="S73" s="16">
        <v>2</v>
      </c>
      <c r="T73" s="2" t="s">
        <v>159</v>
      </c>
      <c r="V73" s="2" t="s">
        <v>173</v>
      </c>
      <c r="W73" s="2" t="s">
        <v>483</v>
      </c>
      <c r="X73" s="2" t="s">
        <v>533</v>
      </c>
      <c r="Y73" s="2" t="s">
        <v>139</v>
      </c>
      <c r="AA73" s="2" t="s">
        <v>534</v>
      </c>
      <c r="AB73" s="2" t="s">
        <v>177</v>
      </c>
      <c r="AC73" s="2" t="s">
        <v>151</v>
      </c>
      <c r="AD73" s="2" t="s">
        <v>151</v>
      </c>
      <c r="AE73" s="2" t="s">
        <v>151</v>
      </c>
      <c r="AF73" s="2" t="s">
        <v>144</v>
      </c>
      <c r="AG73" s="2" t="s">
        <v>145</v>
      </c>
      <c r="AH73" s="2" t="s">
        <v>144</v>
      </c>
      <c r="AI73" s="2" t="s">
        <v>144</v>
      </c>
      <c r="AJ73" s="2" t="s">
        <v>144</v>
      </c>
      <c r="AK73" s="2" t="s">
        <v>144</v>
      </c>
      <c r="AL73" s="2" t="s">
        <v>139</v>
      </c>
      <c r="AM73" s="2" t="s">
        <v>139</v>
      </c>
      <c r="AN73" s="2" t="s">
        <v>139</v>
      </c>
      <c r="AO73" s="2" t="s">
        <v>139</v>
      </c>
      <c r="AP73" s="2" t="s">
        <v>149</v>
      </c>
      <c r="AQ73" s="2" t="s">
        <v>149</v>
      </c>
      <c r="AR73" s="2" t="s">
        <v>149</v>
      </c>
      <c r="AS73" s="2" t="s">
        <v>146</v>
      </c>
      <c r="AT73" s="2" t="s">
        <v>146</v>
      </c>
      <c r="AU73" s="2" t="s">
        <v>146</v>
      </c>
      <c r="AV73" s="2" t="s">
        <v>208</v>
      </c>
      <c r="AW73" s="2" t="s">
        <v>153</v>
      </c>
      <c r="AX73" s="2" t="s">
        <v>153</v>
      </c>
      <c r="AY73" s="2" t="s">
        <v>153</v>
      </c>
      <c r="AZ73" s="2" t="s">
        <v>153</v>
      </c>
      <c r="BA73" s="2" t="s">
        <v>153</v>
      </c>
      <c r="BB73" s="2" t="s">
        <v>153</v>
      </c>
      <c r="BC73" s="2" t="s">
        <v>153</v>
      </c>
      <c r="BD73" s="2" t="s">
        <v>153</v>
      </c>
      <c r="BE73" s="2" t="s">
        <v>153</v>
      </c>
      <c r="BF73" s="2" t="s">
        <v>153</v>
      </c>
      <c r="BG73" s="2" t="s">
        <v>153</v>
      </c>
      <c r="BH73" s="2" t="s">
        <v>160</v>
      </c>
      <c r="BI73" s="2" t="s">
        <v>153</v>
      </c>
      <c r="BJ73" s="2" t="s">
        <v>186</v>
      </c>
      <c r="BK73" s="2" t="s">
        <v>139</v>
      </c>
      <c r="BL73" s="2" t="s">
        <v>139</v>
      </c>
      <c r="BM73" s="2" t="s">
        <v>148</v>
      </c>
      <c r="BO73" s="4" t="s">
        <v>535</v>
      </c>
      <c r="BP73" s="2" t="s">
        <v>139</v>
      </c>
      <c r="BQ73" s="2" t="s">
        <v>536</v>
      </c>
    </row>
    <row r="74" spans="18:69" x14ac:dyDescent="0.35">
      <c r="R74" s="2" t="s">
        <v>666</v>
      </c>
      <c r="S74" s="16">
        <v>2</v>
      </c>
      <c r="T74" s="2" t="s">
        <v>159</v>
      </c>
      <c r="V74" s="2" t="s">
        <v>173</v>
      </c>
      <c r="W74" s="2" t="s">
        <v>174</v>
      </c>
      <c r="X74" t="s">
        <v>537</v>
      </c>
      <c r="Y74" s="2" t="s">
        <v>139</v>
      </c>
      <c r="AA74" t="s">
        <v>538</v>
      </c>
      <c r="AB74" s="2" t="s">
        <v>143</v>
      </c>
      <c r="AC74" s="2" t="s">
        <v>177</v>
      </c>
      <c r="AD74" s="2" t="s">
        <v>177</v>
      </c>
      <c r="AE74" s="2" t="s">
        <v>151</v>
      </c>
      <c r="AF74" s="2" t="s">
        <v>146</v>
      </c>
      <c r="AG74" s="2" t="s">
        <v>146</v>
      </c>
      <c r="AH74" s="2" t="s">
        <v>146</v>
      </c>
      <c r="AI74" s="2" t="s">
        <v>146</v>
      </c>
      <c r="AJ74" s="2" t="s">
        <v>145</v>
      </c>
      <c r="AK74" s="2" t="s">
        <v>145</v>
      </c>
      <c r="AL74" s="2" t="s">
        <v>139</v>
      </c>
      <c r="AM74" s="2" t="s">
        <v>139</v>
      </c>
      <c r="AN74" s="2" t="s">
        <v>139</v>
      </c>
      <c r="AO74" s="2" t="s">
        <v>139</v>
      </c>
      <c r="AP74" s="2" t="s">
        <v>486</v>
      </c>
      <c r="AQ74" s="2" t="s">
        <v>486</v>
      </c>
      <c r="AR74" s="2" t="s">
        <v>150</v>
      </c>
      <c r="AS74" s="2" t="s">
        <v>146</v>
      </c>
      <c r="AT74" s="2" t="s">
        <v>178</v>
      </c>
      <c r="AU74" s="2" t="s">
        <v>178</v>
      </c>
      <c r="AV74" s="2" t="s">
        <v>208</v>
      </c>
      <c r="AW74" s="2" t="s">
        <v>153</v>
      </c>
      <c r="AX74" s="2" t="s">
        <v>153</v>
      </c>
      <c r="AY74" s="2" t="s">
        <v>153</v>
      </c>
      <c r="AZ74" s="2" t="s">
        <v>153</v>
      </c>
      <c r="BA74" s="2" t="s">
        <v>153</v>
      </c>
      <c r="BB74" s="2" t="s">
        <v>153</v>
      </c>
      <c r="BC74" s="2" t="s">
        <v>153</v>
      </c>
      <c r="BD74" s="2" t="s">
        <v>153</v>
      </c>
      <c r="BE74" s="2" t="s">
        <v>153</v>
      </c>
      <c r="BF74" s="2" t="s">
        <v>153</v>
      </c>
      <c r="BG74" s="2" t="s">
        <v>153</v>
      </c>
      <c r="BH74" s="2" t="s">
        <v>153</v>
      </c>
      <c r="BI74" s="2" t="s">
        <v>153</v>
      </c>
      <c r="BJ74" s="2" t="s">
        <v>154</v>
      </c>
      <c r="BK74" s="2" t="s">
        <v>139</v>
      </c>
      <c r="BL74" s="2" t="s">
        <v>139</v>
      </c>
      <c r="BM74" s="2" t="s">
        <v>148</v>
      </c>
      <c r="BO74" s="4" t="s">
        <v>539</v>
      </c>
      <c r="BP74" s="2" t="s">
        <v>139</v>
      </c>
      <c r="BQ74" s="2" t="s">
        <v>540</v>
      </c>
    </row>
    <row r="75" spans="18:69" x14ac:dyDescent="0.35">
      <c r="R75" s="2" t="s">
        <v>666</v>
      </c>
      <c r="S75" s="16">
        <v>8</v>
      </c>
      <c r="T75" s="2" t="s">
        <v>159</v>
      </c>
      <c r="V75" s="2" t="s">
        <v>500</v>
      </c>
      <c r="W75" s="2" t="s">
        <v>478</v>
      </c>
      <c r="Y75" s="2" t="s">
        <v>139</v>
      </c>
      <c r="AA75" s="2" t="s">
        <v>541</v>
      </c>
      <c r="AB75" s="2" t="s">
        <v>177</v>
      </c>
      <c r="AC75" s="2" t="s">
        <v>177</v>
      </c>
      <c r="AD75" s="2" t="s">
        <v>177</v>
      </c>
      <c r="AE75" s="2" t="s">
        <v>177</v>
      </c>
      <c r="AF75" s="2" t="s">
        <v>146</v>
      </c>
      <c r="AG75" s="2" t="s">
        <v>146</v>
      </c>
      <c r="AH75" s="2" t="s">
        <v>146</v>
      </c>
      <c r="AI75" s="2" t="s">
        <v>146</v>
      </c>
      <c r="AJ75" s="2" t="s">
        <v>146</v>
      </c>
      <c r="AK75" s="2" t="s">
        <v>146</v>
      </c>
      <c r="AL75" s="2" t="s">
        <v>139</v>
      </c>
      <c r="AM75" s="2" t="s">
        <v>139</v>
      </c>
      <c r="AN75" s="2" t="s">
        <v>139</v>
      </c>
      <c r="AO75" s="2" t="s">
        <v>139</v>
      </c>
      <c r="AP75" s="2" t="s">
        <v>149</v>
      </c>
      <c r="AQ75" s="2" t="s">
        <v>149</v>
      </c>
      <c r="AR75" s="2" t="s">
        <v>149</v>
      </c>
      <c r="AS75" s="2" t="s">
        <v>146</v>
      </c>
      <c r="AT75" s="2" t="s">
        <v>146</v>
      </c>
      <c r="AU75" s="2" t="s">
        <v>146</v>
      </c>
      <c r="AV75" s="2" t="s">
        <v>208</v>
      </c>
      <c r="AW75" s="2" t="s">
        <v>153</v>
      </c>
      <c r="AX75" s="2" t="s">
        <v>153</v>
      </c>
      <c r="AY75" s="2" t="s">
        <v>153</v>
      </c>
      <c r="AZ75" s="2" t="s">
        <v>153</v>
      </c>
      <c r="BA75" s="2" t="s">
        <v>153</v>
      </c>
      <c r="BB75" s="2" t="s">
        <v>153</v>
      </c>
      <c r="BC75" s="2" t="s">
        <v>153</v>
      </c>
      <c r="BD75" s="2" t="s">
        <v>153</v>
      </c>
      <c r="BE75" s="2" t="s">
        <v>153</v>
      </c>
      <c r="BF75" s="2" t="s">
        <v>153</v>
      </c>
      <c r="BG75" s="2" t="s">
        <v>153</v>
      </c>
      <c r="BH75" s="2" t="s">
        <v>153</v>
      </c>
      <c r="BI75" s="2" t="s">
        <v>153</v>
      </c>
      <c r="BJ75" s="2" t="s">
        <v>154</v>
      </c>
      <c r="BK75" s="2" t="s">
        <v>139</v>
      </c>
      <c r="BL75" s="2" t="s">
        <v>139</v>
      </c>
      <c r="BM75" s="2" t="s">
        <v>148</v>
      </c>
      <c r="BO75" s="4" t="s">
        <v>542</v>
      </c>
      <c r="BP75" s="2" t="s">
        <v>139</v>
      </c>
      <c r="BQ75" s="2" t="s">
        <v>543</v>
      </c>
    </row>
    <row r="76" spans="18:69" x14ac:dyDescent="0.35">
      <c r="R76" s="2" t="s">
        <v>666</v>
      </c>
      <c r="S76" s="16">
        <v>3</v>
      </c>
      <c r="T76" s="2" t="s">
        <v>172</v>
      </c>
      <c r="V76" s="2" t="s">
        <v>219</v>
      </c>
      <c r="W76" s="2" t="s">
        <v>544</v>
      </c>
      <c r="Y76" s="2" t="s">
        <v>139</v>
      </c>
      <c r="AA76" s="2" t="s">
        <v>545</v>
      </c>
      <c r="AB76" s="2" t="s">
        <v>143</v>
      </c>
      <c r="AC76" s="2" t="s">
        <v>143</v>
      </c>
      <c r="AD76" s="2" t="s">
        <v>177</v>
      </c>
      <c r="AE76" s="2" t="s">
        <v>151</v>
      </c>
      <c r="AF76" s="2" t="s">
        <v>146</v>
      </c>
      <c r="AG76" s="2" t="s">
        <v>146</v>
      </c>
      <c r="AH76" s="2" t="s">
        <v>146</v>
      </c>
      <c r="AI76" s="2" t="s">
        <v>146</v>
      </c>
      <c r="AJ76" s="2" t="s">
        <v>144</v>
      </c>
      <c r="AK76" s="2" t="s">
        <v>146</v>
      </c>
      <c r="AL76" s="2" t="s">
        <v>139</v>
      </c>
      <c r="AM76" s="2" t="s">
        <v>139</v>
      </c>
      <c r="AN76" s="2" t="s">
        <v>139</v>
      </c>
      <c r="AO76" s="2" t="s">
        <v>139</v>
      </c>
      <c r="AP76" s="2" t="s">
        <v>150</v>
      </c>
      <c r="AQ76" s="2" t="s">
        <v>149</v>
      </c>
      <c r="AR76" s="2" t="s">
        <v>149</v>
      </c>
      <c r="AS76" s="2" t="s">
        <v>144</v>
      </c>
      <c r="AT76" s="2" t="s">
        <v>146</v>
      </c>
      <c r="AU76" s="2" t="s">
        <v>147</v>
      </c>
      <c r="AV76" s="2" t="s">
        <v>147</v>
      </c>
      <c r="AW76" s="2" t="s">
        <v>160</v>
      </c>
      <c r="AX76" s="2" t="s">
        <v>160</v>
      </c>
      <c r="AY76" s="2" t="s">
        <v>161</v>
      </c>
      <c r="AZ76" s="2" t="s">
        <v>160</v>
      </c>
      <c r="BA76" s="2" t="s">
        <v>160</v>
      </c>
      <c r="BB76" s="2" t="s">
        <v>153</v>
      </c>
      <c r="BC76" s="2" t="s">
        <v>153</v>
      </c>
      <c r="BD76" s="2" t="s">
        <v>161</v>
      </c>
      <c r="BE76" s="2" t="s">
        <v>161</v>
      </c>
      <c r="BF76" s="2" t="s">
        <v>153</v>
      </c>
      <c r="BG76" s="2" t="s">
        <v>153</v>
      </c>
      <c r="BH76" s="2" t="s">
        <v>286</v>
      </c>
      <c r="BI76" s="2" t="s">
        <v>530</v>
      </c>
      <c r="BJ76" s="2" t="s">
        <v>154</v>
      </c>
      <c r="BK76" s="2" t="s">
        <v>139</v>
      </c>
      <c r="BL76" s="2" t="s">
        <v>139</v>
      </c>
      <c r="BM76" s="2" t="s">
        <v>148</v>
      </c>
      <c r="BO76" s="4" t="s">
        <v>546</v>
      </c>
      <c r="BP76" s="2" t="s">
        <v>139</v>
      </c>
      <c r="BQ76" s="2" t="s">
        <v>547</v>
      </c>
    </row>
    <row r="77" spans="18:69" x14ac:dyDescent="0.35">
      <c r="R77" s="2" t="s">
        <v>666</v>
      </c>
      <c r="S77" s="16">
        <v>7</v>
      </c>
      <c r="T77" s="2" t="s">
        <v>172</v>
      </c>
      <c r="V77" s="2" t="s">
        <v>219</v>
      </c>
      <c r="W77" s="2" t="s">
        <v>478</v>
      </c>
      <c r="Y77" s="2" t="s">
        <v>139</v>
      </c>
      <c r="AA77" t="s">
        <v>548</v>
      </c>
      <c r="AB77" s="2" t="s">
        <v>143</v>
      </c>
      <c r="AC77" s="2" t="s">
        <v>151</v>
      </c>
      <c r="AD77" s="2" t="s">
        <v>143</v>
      </c>
      <c r="AE77" s="2" t="s">
        <v>143</v>
      </c>
      <c r="AF77" s="2" t="s">
        <v>146</v>
      </c>
      <c r="AG77" s="2" t="s">
        <v>146</v>
      </c>
      <c r="AH77" s="2" t="s">
        <v>146</v>
      </c>
      <c r="AI77" s="2" t="s">
        <v>146</v>
      </c>
      <c r="AJ77" s="2" t="s">
        <v>146</v>
      </c>
      <c r="AK77" s="2" t="s">
        <v>146</v>
      </c>
      <c r="AL77" s="2" t="s">
        <v>139</v>
      </c>
      <c r="AM77" s="2" t="s">
        <v>139</v>
      </c>
      <c r="AN77" s="2" t="s">
        <v>139</v>
      </c>
      <c r="AO77" s="2" t="s">
        <v>139</v>
      </c>
      <c r="AP77" s="2" t="s">
        <v>150</v>
      </c>
      <c r="AQ77" s="2" t="s">
        <v>150</v>
      </c>
      <c r="AR77" s="2" t="s">
        <v>150</v>
      </c>
      <c r="AS77" s="2" t="s">
        <v>146</v>
      </c>
      <c r="AT77" s="2" t="s">
        <v>146</v>
      </c>
      <c r="AU77" s="2" t="s">
        <v>146</v>
      </c>
      <c r="AV77" s="2" t="s">
        <v>208</v>
      </c>
      <c r="AW77" s="2" t="s">
        <v>153</v>
      </c>
      <c r="AX77" s="2" t="s">
        <v>153</v>
      </c>
      <c r="AY77" s="2" t="s">
        <v>153</v>
      </c>
      <c r="AZ77" s="2" t="s">
        <v>153</v>
      </c>
      <c r="BA77" s="2" t="s">
        <v>153</v>
      </c>
      <c r="BB77" s="2" t="s">
        <v>153</v>
      </c>
      <c r="BC77" s="2" t="s">
        <v>153</v>
      </c>
      <c r="BD77" s="2" t="s">
        <v>153</v>
      </c>
      <c r="BE77" s="2" t="s">
        <v>153</v>
      </c>
      <c r="BF77" s="2" t="s">
        <v>153</v>
      </c>
      <c r="BG77" s="2" t="s">
        <v>153</v>
      </c>
      <c r="BH77" s="2" t="s">
        <v>153</v>
      </c>
      <c r="BI77" s="2" t="s">
        <v>153</v>
      </c>
      <c r="BJ77" s="2" t="s">
        <v>162</v>
      </c>
      <c r="BK77" s="2" t="s">
        <v>139</v>
      </c>
      <c r="BL77" s="2" t="s">
        <v>549</v>
      </c>
      <c r="BM77" s="2" t="s">
        <v>148</v>
      </c>
      <c r="BO77" s="4" t="s">
        <v>550</v>
      </c>
      <c r="BP77" s="2" t="s">
        <v>139</v>
      </c>
      <c r="BQ77" s="2" t="s">
        <v>551</v>
      </c>
    </row>
    <row r="78" spans="18:69" x14ac:dyDescent="0.35">
      <c r="R78" s="2" t="s">
        <v>666</v>
      </c>
      <c r="S78" s="16">
        <v>8</v>
      </c>
      <c r="T78" s="2" t="s">
        <v>136</v>
      </c>
      <c r="V78" s="2" t="s">
        <v>500</v>
      </c>
      <c r="W78" s="2" t="s">
        <v>478</v>
      </c>
      <c r="Y78" s="2" t="s">
        <v>139</v>
      </c>
      <c r="AA78" s="2" t="s">
        <v>552</v>
      </c>
      <c r="AB78" s="2" t="s">
        <v>177</v>
      </c>
      <c r="AC78" s="2" t="s">
        <v>141</v>
      </c>
      <c r="AD78" s="2" t="s">
        <v>141</v>
      </c>
      <c r="AE78" s="2" t="s">
        <v>142</v>
      </c>
      <c r="AF78" s="2" t="s">
        <v>146</v>
      </c>
      <c r="AG78" s="2" t="s">
        <v>146</v>
      </c>
      <c r="AH78" s="2" t="s">
        <v>146</v>
      </c>
      <c r="AI78" s="2" t="s">
        <v>146</v>
      </c>
      <c r="AJ78" s="2" t="s">
        <v>146</v>
      </c>
      <c r="AK78" s="2" t="s">
        <v>146</v>
      </c>
      <c r="AL78" s="2" t="s">
        <v>139</v>
      </c>
      <c r="AM78" s="2" t="s">
        <v>139</v>
      </c>
      <c r="AN78" s="2" t="s">
        <v>139</v>
      </c>
      <c r="AO78" s="2" t="s">
        <v>139</v>
      </c>
      <c r="AP78" s="2" t="s">
        <v>149</v>
      </c>
      <c r="AQ78" s="2" t="s">
        <v>150</v>
      </c>
      <c r="AR78" s="2" t="s">
        <v>150</v>
      </c>
      <c r="AS78" s="2" t="s">
        <v>144</v>
      </c>
      <c r="AT78" s="2" t="s">
        <v>146</v>
      </c>
      <c r="AU78" s="2" t="s">
        <v>146</v>
      </c>
      <c r="AV78" s="2" t="s">
        <v>147</v>
      </c>
      <c r="AW78" s="2" t="s">
        <v>153</v>
      </c>
      <c r="AX78" s="2" t="s">
        <v>153</v>
      </c>
      <c r="AY78" s="2" t="s">
        <v>153</v>
      </c>
      <c r="AZ78" s="2" t="s">
        <v>153</v>
      </c>
      <c r="BA78" s="2" t="s">
        <v>160</v>
      </c>
      <c r="BB78" s="2" t="s">
        <v>160</v>
      </c>
      <c r="BC78" s="2" t="s">
        <v>160</v>
      </c>
      <c r="BD78" s="2" t="s">
        <v>153</v>
      </c>
      <c r="BE78" s="2" t="s">
        <v>153</v>
      </c>
      <c r="BF78" s="2" t="s">
        <v>153</v>
      </c>
      <c r="BG78" s="2" t="s">
        <v>153</v>
      </c>
      <c r="BH78" s="2" t="s">
        <v>160</v>
      </c>
      <c r="BI78" s="2" t="s">
        <v>153</v>
      </c>
      <c r="BJ78" s="2" t="s">
        <v>154</v>
      </c>
      <c r="BK78" s="2" t="s">
        <v>139</v>
      </c>
      <c r="BL78" s="2" t="s">
        <v>139</v>
      </c>
      <c r="BM78" s="2" t="s">
        <v>148</v>
      </c>
      <c r="BO78" s="4" t="s">
        <v>553</v>
      </c>
      <c r="BP78" s="2" t="s">
        <v>139</v>
      </c>
      <c r="BQ78" s="2" t="s">
        <v>554</v>
      </c>
    </row>
    <row r="79" spans="18:69" x14ac:dyDescent="0.35">
      <c r="R79" s="2" t="s">
        <v>666</v>
      </c>
      <c r="S79" s="16">
        <v>2</v>
      </c>
      <c r="T79" s="2" t="s">
        <v>159</v>
      </c>
      <c r="V79" s="2" t="s">
        <v>556</v>
      </c>
      <c r="W79" s="2" t="s">
        <v>478</v>
      </c>
      <c r="Y79" s="2" t="s">
        <v>139</v>
      </c>
      <c r="AA79" s="2" t="s">
        <v>557</v>
      </c>
      <c r="AB79" s="2" t="s">
        <v>143</v>
      </c>
      <c r="AC79" s="2" t="s">
        <v>177</v>
      </c>
      <c r="AD79" s="2" t="s">
        <v>141</v>
      </c>
      <c r="AE79" s="2" t="s">
        <v>141</v>
      </c>
      <c r="AF79" s="2" t="s">
        <v>146</v>
      </c>
      <c r="AG79" s="2" t="s">
        <v>146</v>
      </c>
      <c r="AH79" s="2" t="s">
        <v>146</v>
      </c>
      <c r="AI79" s="2" t="s">
        <v>146</v>
      </c>
      <c r="AJ79" s="2" t="s">
        <v>144</v>
      </c>
      <c r="AK79" s="2" t="s">
        <v>146</v>
      </c>
      <c r="AL79" s="2" t="s">
        <v>139</v>
      </c>
      <c r="AM79" s="2" t="s">
        <v>139</v>
      </c>
      <c r="AN79" s="2" t="s">
        <v>139</v>
      </c>
      <c r="AO79" s="2" t="s">
        <v>139</v>
      </c>
      <c r="AP79" s="2" t="s">
        <v>149</v>
      </c>
      <c r="AQ79" s="2" t="s">
        <v>150</v>
      </c>
      <c r="AR79" s="2" t="s">
        <v>150</v>
      </c>
      <c r="AS79" s="2" t="s">
        <v>146</v>
      </c>
      <c r="AT79" s="2" t="s">
        <v>178</v>
      </c>
      <c r="AU79" s="2" t="s">
        <v>144</v>
      </c>
      <c r="AV79" s="2" t="s">
        <v>147</v>
      </c>
      <c r="AW79" s="2" t="s">
        <v>153</v>
      </c>
      <c r="AX79" s="2" t="s">
        <v>153</v>
      </c>
      <c r="AY79" s="2" t="s">
        <v>153</v>
      </c>
      <c r="AZ79" s="2" t="s">
        <v>153</v>
      </c>
      <c r="BA79" s="2" t="s">
        <v>153</v>
      </c>
      <c r="BB79" s="2" t="s">
        <v>153</v>
      </c>
      <c r="BC79" s="2" t="s">
        <v>153</v>
      </c>
      <c r="BD79" s="2" t="s">
        <v>153</v>
      </c>
      <c r="BE79" s="2" t="s">
        <v>153</v>
      </c>
      <c r="BF79" s="2" t="s">
        <v>153</v>
      </c>
      <c r="BG79" s="2" t="s">
        <v>153</v>
      </c>
      <c r="BH79" s="2" t="s">
        <v>153</v>
      </c>
      <c r="BI79" s="2" t="s">
        <v>153</v>
      </c>
      <c r="BJ79" s="2" t="s">
        <v>186</v>
      </c>
      <c r="BK79" s="2" t="s">
        <v>139</v>
      </c>
      <c r="BL79" s="2" t="s">
        <v>139</v>
      </c>
      <c r="BM79" s="2" t="s">
        <v>148</v>
      </c>
      <c r="BO79" s="4" t="s">
        <v>558</v>
      </c>
      <c r="BP79" s="2" t="s">
        <v>139</v>
      </c>
      <c r="BQ79" s="2" t="s">
        <v>559</v>
      </c>
    </row>
    <row r="80" spans="18:69" x14ac:dyDescent="0.35">
      <c r="R80" s="2" t="s">
        <v>666</v>
      </c>
      <c r="S80" s="16">
        <v>10</v>
      </c>
      <c r="T80" s="2" t="s">
        <v>140</v>
      </c>
      <c r="V80" s="2" t="s">
        <v>500</v>
      </c>
      <c r="W80" s="2" t="s">
        <v>478</v>
      </c>
      <c r="Y80" s="2" t="s">
        <v>139</v>
      </c>
      <c r="AA80" s="2" t="s">
        <v>560</v>
      </c>
      <c r="AB80" s="2" t="s">
        <v>151</v>
      </c>
      <c r="AC80" s="2" t="s">
        <v>177</v>
      </c>
      <c r="AD80" s="2" t="s">
        <v>177</v>
      </c>
      <c r="AE80" s="2" t="s">
        <v>151</v>
      </c>
      <c r="AF80" s="2" t="s">
        <v>146</v>
      </c>
      <c r="AG80" s="2" t="s">
        <v>146</v>
      </c>
      <c r="AH80" s="2" t="s">
        <v>144</v>
      </c>
      <c r="AI80" s="2" t="s">
        <v>465</v>
      </c>
      <c r="AJ80" s="2" t="s">
        <v>144</v>
      </c>
      <c r="AK80" s="2" t="s">
        <v>144</v>
      </c>
      <c r="AL80" s="2" t="s">
        <v>139</v>
      </c>
      <c r="AM80" s="2" t="s">
        <v>139</v>
      </c>
      <c r="AN80" s="2" t="s">
        <v>139</v>
      </c>
      <c r="AO80" s="2" t="s">
        <v>139</v>
      </c>
      <c r="AP80" s="2" t="s">
        <v>150</v>
      </c>
      <c r="AQ80" s="2" t="s">
        <v>150</v>
      </c>
      <c r="AR80" s="2" t="s">
        <v>150</v>
      </c>
      <c r="AS80" s="2" t="s">
        <v>146</v>
      </c>
      <c r="AT80" s="2" t="s">
        <v>147</v>
      </c>
      <c r="AU80" s="2" t="s">
        <v>144</v>
      </c>
      <c r="AV80" s="2" t="s">
        <v>144</v>
      </c>
      <c r="AW80" s="2" t="s">
        <v>153</v>
      </c>
      <c r="AX80" s="2" t="s">
        <v>160</v>
      </c>
      <c r="AY80" s="2" t="s">
        <v>153</v>
      </c>
      <c r="AZ80" s="2" t="s">
        <v>160</v>
      </c>
      <c r="BA80" s="2" t="s">
        <v>153</v>
      </c>
      <c r="BB80" s="2" t="s">
        <v>160</v>
      </c>
      <c r="BC80" s="2" t="s">
        <v>160</v>
      </c>
      <c r="BD80" s="2" t="s">
        <v>464</v>
      </c>
      <c r="BE80" s="2" t="s">
        <v>464</v>
      </c>
      <c r="BF80" s="2" t="s">
        <v>464</v>
      </c>
      <c r="BG80" s="2" t="s">
        <v>153</v>
      </c>
      <c r="BH80" s="2" t="s">
        <v>153</v>
      </c>
      <c r="BI80" s="2" t="s">
        <v>153</v>
      </c>
      <c r="BJ80" s="2" t="s">
        <v>154</v>
      </c>
      <c r="BK80" s="2" t="s">
        <v>139</v>
      </c>
      <c r="BL80" s="2" t="s">
        <v>139</v>
      </c>
      <c r="BM80" s="2" t="s">
        <v>148</v>
      </c>
      <c r="BO80" s="4" t="s">
        <v>561</v>
      </c>
      <c r="BP80" s="2" t="s">
        <v>139</v>
      </c>
      <c r="BQ80" s="2" t="s">
        <v>562</v>
      </c>
    </row>
    <row r="81" spans="18:69" x14ac:dyDescent="0.35">
      <c r="R81" s="2" t="s">
        <v>666</v>
      </c>
      <c r="S81" s="16">
        <v>1</v>
      </c>
      <c r="T81" s="2" t="s">
        <v>159</v>
      </c>
      <c r="V81" s="2" t="s">
        <v>555</v>
      </c>
      <c r="W81" s="2" t="s">
        <v>174</v>
      </c>
      <c r="Y81" s="2" t="s">
        <v>139</v>
      </c>
      <c r="AA81" s="2" t="s">
        <v>518</v>
      </c>
      <c r="AB81" s="2" t="s">
        <v>143</v>
      </c>
      <c r="AC81" s="2" t="s">
        <v>143</v>
      </c>
      <c r="AD81" s="2" t="s">
        <v>177</v>
      </c>
      <c r="AE81" s="2" t="s">
        <v>142</v>
      </c>
      <c r="AF81" s="2" t="s">
        <v>146</v>
      </c>
      <c r="AG81" s="2" t="s">
        <v>146</v>
      </c>
      <c r="AH81" s="2" t="s">
        <v>146</v>
      </c>
      <c r="AI81" s="2" t="s">
        <v>146</v>
      </c>
      <c r="AJ81" s="2" t="s">
        <v>146</v>
      </c>
      <c r="AK81" s="2" t="s">
        <v>146</v>
      </c>
      <c r="AL81" s="2" t="s">
        <v>139</v>
      </c>
      <c r="AM81" s="2" t="s">
        <v>157</v>
      </c>
      <c r="AN81" s="2" t="s">
        <v>157</v>
      </c>
      <c r="AO81" s="2" t="s">
        <v>157</v>
      </c>
      <c r="AP81" s="2" t="s">
        <v>149</v>
      </c>
      <c r="AQ81" s="2" t="s">
        <v>149</v>
      </c>
      <c r="AR81" s="2" t="s">
        <v>149</v>
      </c>
      <c r="AS81" s="2" t="s">
        <v>146</v>
      </c>
      <c r="AT81" s="2" t="s">
        <v>464</v>
      </c>
      <c r="AU81" s="2" t="s">
        <v>464</v>
      </c>
      <c r="AV81" s="2" t="s">
        <v>464</v>
      </c>
      <c r="AW81" s="2" t="s">
        <v>153</v>
      </c>
      <c r="AX81" s="2" t="s">
        <v>161</v>
      </c>
      <c r="AY81" s="2" t="s">
        <v>153</v>
      </c>
      <c r="AZ81" s="2" t="s">
        <v>153</v>
      </c>
      <c r="BA81" s="2" t="s">
        <v>153</v>
      </c>
      <c r="BB81" s="2" t="s">
        <v>153</v>
      </c>
      <c r="BC81" s="2" t="s">
        <v>153</v>
      </c>
      <c r="BD81" s="2" t="s">
        <v>243</v>
      </c>
      <c r="BE81" s="2" t="s">
        <v>153</v>
      </c>
      <c r="BF81" s="2" t="s">
        <v>153</v>
      </c>
      <c r="BG81" s="2" t="s">
        <v>153</v>
      </c>
      <c r="BH81" s="2" t="s">
        <v>286</v>
      </c>
      <c r="BI81" s="2" t="s">
        <v>153</v>
      </c>
      <c r="BJ81" s="2" t="s">
        <v>154</v>
      </c>
      <c r="BK81" s="2" t="s">
        <v>139</v>
      </c>
      <c r="BL81" s="2" t="s">
        <v>139</v>
      </c>
      <c r="BM81" s="2" t="s">
        <v>148</v>
      </c>
      <c r="BO81" s="2" t="s">
        <v>564</v>
      </c>
      <c r="BP81" s="2" t="s">
        <v>148</v>
      </c>
      <c r="BQ81" s="2" t="s">
        <v>565</v>
      </c>
    </row>
    <row r="82" spans="18:69" x14ac:dyDescent="0.35">
      <c r="R82" s="2" t="s">
        <v>666</v>
      </c>
      <c r="S82" s="16">
        <v>7</v>
      </c>
      <c r="T82" s="2" t="s">
        <v>159</v>
      </c>
      <c r="V82" s="2" t="s">
        <v>173</v>
      </c>
      <c r="W82" s="2" t="s">
        <v>566</v>
      </c>
      <c r="Y82" s="2" t="s">
        <v>139</v>
      </c>
      <c r="AA82" s="2" t="s">
        <v>567</v>
      </c>
      <c r="AB82" s="2" t="s">
        <v>143</v>
      </c>
      <c r="AC82" s="2" t="s">
        <v>143</v>
      </c>
      <c r="AD82" s="2" t="s">
        <v>143</v>
      </c>
      <c r="AE82" s="2" t="s">
        <v>151</v>
      </c>
      <c r="AF82" s="2" t="s">
        <v>146</v>
      </c>
      <c r="AG82" s="2" t="s">
        <v>146</v>
      </c>
      <c r="AH82" s="2" t="s">
        <v>146</v>
      </c>
      <c r="AI82" s="2" t="s">
        <v>146</v>
      </c>
      <c r="AJ82" s="2" t="s">
        <v>146</v>
      </c>
      <c r="AK82" s="2" t="s">
        <v>146</v>
      </c>
      <c r="AL82" s="2" t="s">
        <v>148</v>
      </c>
      <c r="AM82" s="2" t="s">
        <v>139</v>
      </c>
      <c r="AN82" s="2" t="s">
        <v>139</v>
      </c>
      <c r="AO82" s="2" t="s">
        <v>139</v>
      </c>
      <c r="AP82" s="2" t="s">
        <v>486</v>
      </c>
      <c r="AQ82" s="2" t="s">
        <v>150</v>
      </c>
      <c r="AR82" s="2" t="s">
        <v>150</v>
      </c>
      <c r="AS82" s="2" t="s">
        <v>144</v>
      </c>
      <c r="AT82" s="2" t="s">
        <v>144</v>
      </c>
      <c r="AU82" s="2" t="s">
        <v>144</v>
      </c>
      <c r="AV82" s="2" t="s">
        <v>178</v>
      </c>
      <c r="AW82" s="2" t="s">
        <v>153</v>
      </c>
      <c r="AX82" s="2" t="s">
        <v>160</v>
      </c>
      <c r="AY82" s="2" t="s">
        <v>153</v>
      </c>
      <c r="AZ82" s="2" t="s">
        <v>153</v>
      </c>
      <c r="BA82" s="2" t="s">
        <v>160</v>
      </c>
      <c r="BB82" s="2" t="s">
        <v>153</v>
      </c>
      <c r="BC82" s="2" t="s">
        <v>153</v>
      </c>
      <c r="BD82" s="2" t="s">
        <v>160</v>
      </c>
      <c r="BE82" s="2" t="s">
        <v>153</v>
      </c>
      <c r="BF82" s="2" t="s">
        <v>153</v>
      </c>
      <c r="BG82" s="2" t="s">
        <v>153</v>
      </c>
      <c r="BH82" s="2" t="s">
        <v>153</v>
      </c>
      <c r="BI82" s="2" t="s">
        <v>153</v>
      </c>
      <c r="BJ82" s="2" t="s">
        <v>186</v>
      </c>
      <c r="BK82" s="2" t="s">
        <v>139</v>
      </c>
      <c r="BL82" s="2" t="s">
        <v>526</v>
      </c>
      <c r="BM82" s="2" t="s">
        <v>148</v>
      </c>
      <c r="BO82" s="4" t="s">
        <v>568</v>
      </c>
      <c r="BP82" s="2" t="s">
        <v>139</v>
      </c>
      <c r="BQ82" s="2" t="s">
        <v>569</v>
      </c>
    </row>
    <row r="83" spans="18:69" x14ac:dyDescent="0.35">
      <c r="R83" s="2" t="s">
        <v>666</v>
      </c>
      <c r="S83" s="16">
        <v>1</v>
      </c>
      <c r="T83" s="2" t="s">
        <v>172</v>
      </c>
      <c r="V83" s="2" t="s">
        <v>173</v>
      </c>
      <c r="W83" s="2" t="s">
        <v>478</v>
      </c>
      <c r="Y83" s="2" t="s">
        <v>139</v>
      </c>
      <c r="AA83" s="2" t="s">
        <v>570</v>
      </c>
      <c r="AB83" s="2" t="s">
        <v>143</v>
      </c>
      <c r="AC83" s="2" t="s">
        <v>177</v>
      </c>
      <c r="AD83" s="2" t="s">
        <v>151</v>
      </c>
      <c r="AE83" s="2" t="s">
        <v>142</v>
      </c>
      <c r="AF83" s="2" t="s">
        <v>146</v>
      </c>
      <c r="AG83" s="2" t="s">
        <v>146</v>
      </c>
      <c r="AH83" s="2" t="s">
        <v>146</v>
      </c>
      <c r="AI83" s="2" t="s">
        <v>146</v>
      </c>
      <c r="AJ83" s="2" t="s">
        <v>146</v>
      </c>
      <c r="AK83" s="2" t="s">
        <v>146</v>
      </c>
      <c r="AL83" s="2" t="s">
        <v>139</v>
      </c>
      <c r="AM83" s="2" t="s">
        <v>139</v>
      </c>
      <c r="AN83" s="2" t="s">
        <v>139</v>
      </c>
      <c r="AO83" s="2" t="s">
        <v>139</v>
      </c>
      <c r="AP83" s="2" t="s">
        <v>150</v>
      </c>
      <c r="AQ83" s="2" t="s">
        <v>150</v>
      </c>
      <c r="AR83" s="2" t="s">
        <v>150</v>
      </c>
      <c r="AS83" s="2" t="s">
        <v>144</v>
      </c>
      <c r="AT83" s="2" t="s">
        <v>144</v>
      </c>
      <c r="AU83" s="2" t="s">
        <v>146</v>
      </c>
      <c r="AV83" s="2" t="s">
        <v>147</v>
      </c>
      <c r="AW83" s="2" t="s">
        <v>153</v>
      </c>
      <c r="AX83" s="2" t="s">
        <v>161</v>
      </c>
      <c r="AY83" s="2" t="s">
        <v>153</v>
      </c>
      <c r="AZ83" s="2" t="s">
        <v>153</v>
      </c>
      <c r="BA83" s="2" t="s">
        <v>153</v>
      </c>
      <c r="BB83" s="2" t="s">
        <v>144</v>
      </c>
      <c r="BC83" s="2" t="s">
        <v>144</v>
      </c>
      <c r="BD83" s="2" t="s">
        <v>153</v>
      </c>
      <c r="BE83" s="2" t="s">
        <v>153</v>
      </c>
      <c r="BF83" s="2" t="s">
        <v>153</v>
      </c>
      <c r="BG83" s="2" t="s">
        <v>160</v>
      </c>
      <c r="BH83" s="2" t="s">
        <v>160</v>
      </c>
      <c r="BI83" s="2" t="s">
        <v>160</v>
      </c>
      <c r="BJ83" s="2" t="s">
        <v>154</v>
      </c>
      <c r="BK83" s="2" t="s">
        <v>139</v>
      </c>
      <c r="BL83" s="2" t="s">
        <v>139</v>
      </c>
      <c r="BM83" s="2" t="s">
        <v>148</v>
      </c>
      <c r="BO83" s="4" t="s">
        <v>571</v>
      </c>
      <c r="BP83" s="2" t="s">
        <v>139</v>
      </c>
      <c r="BQ83" s="2" t="s">
        <v>572</v>
      </c>
    </row>
    <row r="84" spans="18:69" x14ac:dyDescent="0.35">
      <c r="R84" s="2" t="s">
        <v>666</v>
      </c>
      <c r="S84" s="16">
        <v>6</v>
      </c>
      <c r="T84" s="2" t="s">
        <v>172</v>
      </c>
      <c r="V84" s="2" t="s">
        <v>173</v>
      </c>
      <c r="W84" s="2" t="s">
        <v>483</v>
      </c>
      <c r="Y84" s="2" t="s">
        <v>139</v>
      </c>
      <c r="AA84" s="2" t="s">
        <v>573</v>
      </c>
      <c r="AB84" s="2" t="s">
        <v>177</v>
      </c>
      <c r="AC84" s="2" t="s">
        <v>177</v>
      </c>
      <c r="AD84" s="2" t="s">
        <v>143</v>
      </c>
      <c r="AE84" s="2" t="s">
        <v>141</v>
      </c>
      <c r="AF84" s="2" t="s">
        <v>146</v>
      </c>
      <c r="AG84" s="2" t="s">
        <v>146</v>
      </c>
      <c r="AH84" s="2" t="s">
        <v>146</v>
      </c>
      <c r="AI84" s="2" t="s">
        <v>146</v>
      </c>
      <c r="AJ84" s="2" t="s">
        <v>146</v>
      </c>
      <c r="AK84" s="2" t="s">
        <v>146</v>
      </c>
      <c r="AL84" s="2" t="s">
        <v>139</v>
      </c>
      <c r="AM84" s="2" t="s">
        <v>139</v>
      </c>
      <c r="AN84" s="2" t="s">
        <v>139</v>
      </c>
      <c r="AO84" s="2" t="s">
        <v>139</v>
      </c>
      <c r="AP84" s="2" t="s">
        <v>486</v>
      </c>
      <c r="AQ84" s="2" t="s">
        <v>486</v>
      </c>
      <c r="AR84" s="2" t="s">
        <v>486</v>
      </c>
      <c r="AS84" s="2" t="s">
        <v>144</v>
      </c>
      <c r="AT84" s="2" t="s">
        <v>144</v>
      </c>
      <c r="AU84" s="2" t="s">
        <v>144</v>
      </c>
      <c r="AV84" s="2" t="s">
        <v>178</v>
      </c>
      <c r="AW84" s="2" t="s">
        <v>574</v>
      </c>
      <c r="AX84" s="2" t="s">
        <v>153</v>
      </c>
      <c r="AY84" s="2" t="s">
        <v>153</v>
      </c>
      <c r="AZ84" t="s">
        <v>153</v>
      </c>
      <c r="BA84" s="2" t="s">
        <v>153</v>
      </c>
      <c r="BB84" s="2" t="s">
        <v>153</v>
      </c>
      <c r="BC84" s="2" t="s">
        <v>153</v>
      </c>
      <c r="BD84" s="2" t="s">
        <v>153</v>
      </c>
      <c r="BE84" s="2" t="s">
        <v>153</v>
      </c>
      <c r="BF84" s="2" t="s">
        <v>153</v>
      </c>
      <c r="BG84" s="2" t="s">
        <v>153</v>
      </c>
      <c r="BH84" s="2" t="s">
        <v>153</v>
      </c>
      <c r="BI84" s="2" t="s">
        <v>153</v>
      </c>
      <c r="BJ84" s="2" t="s">
        <v>154</v>
      </c>
      <c r="BK84" s="2" t="s">
        <v>139</v>
      </c>
      <c r="BL84" s="2" t="s">
        <v>139</v>
      </c>
      <c r="BM84" s="2" t="s">
        <v>148</v>
      </c>
      <c r="BO84" s="4" t="s">
        <v>575</v>
      </c>
      <c r="BP84" s="2" t="s">
        <v>139</v>
      </c>
      <c r="BQ84" s="2" t="s">
        <v>576</v>
      </c>
    </row>
    <row r="85" spans="18:69" s="7" customFormat="1" x14ac:dyDescent="0.35">
      <c r="R85" s="6" t="s">
        <v>666</v>
      </c>
      <c r="S85" s="15">
        <v>1</v>
      </c>
      <c r="T85" s="6" t="s">
        <v>159</v>
      </c>
      <c r="V85" s="6" t="s">
        <v>173</v>
      </c>
      <c r="W85" s="6" t="s">
        <v>478</v>
      </c>
      <c r="Y85" s="6" t="s">
        <v>139</v>
      </c>
      <c r="AA85" s="6" t="s">
        <v>577</v>
      </c>
      <c r="AB85" s="6" t="s">
        <v>151</v>
      </c>
      <c r="AC85" s="6" t="s">
        <v>143</v>
      </c>
      <c r="AD85" s="6" t="s">
        <v>151</v>
      </c>
      <c r="AE85" s="6" t="s">
        <v>177</v>
      </c>
      <c r="AF85" s="6" t="s">
        <v>144</v>
      </c>
      <c r="AG85" s="6" t="s">
        <v>144</v>
      </c>
      <c r="AH85" s="6" t="s">
        <v>146</v>
      </c>
      <c r="AI85" s="6" t="s">
        <v>563</v>
      </c>
      <c r="AJ85" s="6" t="s">
        <v>145</v>
      </c>
      <c r="AK85" s="6" t="s">
        <v>146</v>
      </c>
      <c r="AL85" s="7" t="s">
        <v>139</v>
      </c>
      <c r="AN85" s="7" t="s">
        <v>139</v>
      </c>
      <c r="AP85" s="7" t="s">
        <v>149</v>
      </c>
      <c r="AQ85" s="7" t="s">
        <v>150</v>
      </c>
      <c r="AR85" s="7" t="s">
        <v>149</v>
      </c>
      <c r="AS85" s="7" t="s">
        <v>144</v>
      </c>
      <c r="AT85" s="7" t="s">
        <v>144</v>
      </c>
      <c r="AU85" s="7" t="s">
        <v>144</v>
      </c>
      <c r="AV85" s="7" t="s">
        <v>147</v>
      </c>
      <c r="AW85" s="7" t="s">
        <v>153</v>
      </c>
      <c r="AX85" s="7" t="s">
        <v>153</v>
      </c>
      <c r="AY85" s="7" t="s">
        <v>153</v>
      </c>
      <c r="AZ85" s="7" t="s">
        <v>153</v>
      </c>
      <c r="BA85" s="7" t="s">
        <v>160</v>
      </c>
      <c r="BB85" s="7" t="s">
        <v>160</v>
      </c>
      <c r="BC85" s="7" t="s">
        <v>153</v>
      </c>
      <c r="BD85" s="7" t="s">
        <v>153</v>
      </c>
      <c r="BE85" s="7" t="s">
        <v>153</v>
      </c>
      <c r="BF85" s="7" t="s">
        <v>153</v>
      </c>
      <c r="BG85" s="7" t="s">
        <v>153</v>
      </c>
      <c r="BH85" s="7" t="s">
        <v>153</v>
      </c>
      <c r="BI85" s="7" t="s">
        <v>153</v>
      </c>
      <c r="BJ85" s="7" t="s">
        <v>186</v>
      </c>
      <c r="BK85" s="7" t="s">
        <v>139</v>
      </c>
      <c r="BL85" s="7" t="s">
        <v>139</v>
      </c>
      <c r="BM85" s="7" t="s">
        <v>148</v>
      </c>
      <c r="BO85" s="7" t="s">
        <v>578</v>
      </c>
      <c r="BP85" s="7" t="s">
        <v>148</v>
      </c>
      <c r="BQ85" s="7" t="s">
        <v>334</v>
      </c>
    </row>
    <row r="86" spans="18:69" ht="29" x14ac:dyDescent="0.35">
      <c r="R86" s="2" t="s">
        <v>666</v>
      </c>
      <c r="S86" s="16">
        <v>1</v>
      </c>
      <c r="T86" s="2" t="s">
        <v>172</v>
      </c>
      <c r="V86" s="2" t="s">
        <v>500</v>
      </c>
      <c r="W86" s="2" t="s">
        <v>478</v>
      </c>
      <c r="Y86" s="2" t="s">
        <v>139</v>
      </c>
      <c r="AA86" s="2" t="s">
        <v>579</v>
      </c>
      <c r="AB86" s="2" t="s">
        <v>143</v>
      </c>
      <c r="AC86" s="2" t="s">
        <v>177</v>
      </c>
      <c r="AD86" s="2" t="s">
        <v>177</v>
      </c>
      <c r="AE86" s="2" t="s">
        <v>151</v>
      </c>
      <c r="AF86" s="2" t="s">
        <v>208</v>
      </c>
      <c r="AG86" s="2" t="s">
        <v>146</v>
      </c>
      <c r="AH86" s="2" t="s">
        <v>208</v>
      </c>
      <c r="AI86" s="2" t="s">
        <v>208</v>
      </c>
      <c r="AJ86" s="2" t="s">
        <v>208</v>
      </c>
      <c r="AK86" s="2" t="s">
        <v>208</v>
      </c>
      <c r="AL86" s="2" t="s">
        <v>148</v>
      </c>
      <c r="AM86" s="2" t="s">
        <v>139</v>
      </c>
      <c r="AN86" s="2" t="s">
        <v>139</v>
      </c>
      <c r="AO86" s="2" t="s">
        <v>139</v>
      </c>
      <c r="AP86" s="2" t="s">
        <v>150</v>
      </c>
      <c r="AQ86" s="2" t="s">
        <v>150</v>
      </c>
      <c r="AR86" s="2" t="s">
        <v>150</v>
      </c>
      <c r="AS86" s="2" t="s">
        <v>146</v>
      </c>
      <c r="AT86" s="2" t="s">
        <v>178</v>
      </c>
      <c r="AU86" s="2" t="s">
        <v>178</v>
      </c>
      <c r="AV86" s="2" t="s">
        <v>178</v>
      </c>
      <c r="AW86" s="2" t="s">
        <v>153</v>
      </c>
      <c r="AX86" s="2" t="s">
        <v>161</v>
      </c>
      <c r="AY86" s="2" t="s">
        <v>153</v>
      </c>
      <c r="AZ86" s="2" t="s">
        <v>153</v>
      </c>
      <c r="BA86" s="2" t="s">
        <v>153</v>
      </c>
      <c r="BB86" s="2" t="s">
        <v>153</v>
      </c>
      <c r="BC86" s="2" t="s">
        <v>153</v>
      </c>
      <c r="BD86" s="2" t="s">
        <v>153</v>
      </c>
      <c r="BE86" s="2" t="s">
        <v>153</v>
      </c>
      <c r="BF86" s="2" t="s">
        <v>153</v>
      </c>
      <c r="BG86" s="2" t="s">
        <v>153</v>
      </c>
      <c r="BH86" s="2" t="s">
        <v>153</v>
      </c>
      <c r="BI86" s="2" t="s">
        <v>153</v>
      </c>
      <c r="BJ86" s="2" t="s">
        <v>516</v>
      </c>
      <c r="BK86" s="2" t="s">
        <v>139</v>
      </c>
      <c r="BL86" s="2" t="s">
        <v>139</v>
      </c>
      <c r="BM86" s="2" t="s">
        <v>148</v>
      </c>
      <c r="BO86" s="4" t="s">
        <v>580</v>
      </c>
      <c r="BP86" s="2" t="s">
        <v>139</v>
      </c>
      <c r="BQ86" s="2" t="s">
        <v>581</v>
      </c>
    </row>
    <row r="87" spans="18:69" x14ac:dyDescent="0.35">
      <c r="R87" s="2" t="s">
        <v>666</v>
      </c>
      <c r="S87" s="16">
        <v>1</v>
      </c>
      <c r="T87" s="2" t="s">
        <v>172</v>
      </c>
      <c r="V87" s="2" t="s">
        <v>219</v>
      </c>
      <c r="W87" s="2" t="s">
        <v>582</v>
      </c>
      <c r="Y87" s="2" t="s">
        <v>139</v>
      </c>
      <c r="AA87" s="2" t="s">
        <v>583</v>
      </c>
      <c r="AB87" s="2" t="s">
        <v>177</v>
      </c>
      <c r="AC87" s="2" t="s">
        <v>177</v>
      </c>
      <c r="AD87" s="2" t="s">
        <v>143</v>
      </c>
      <c r="AE87" s="2" t="s">
        <v>143</v>
      </c>
      <c r="AF87" s="2" t="s">
        <v>146</v>
      </c>
      <c r="AG87" s="2" t="s">
        <v>146</v>
      </c>
      <c r="AH87" s="2" t="s">
        <v>146</v>
      </c>
      <c r="AI87" s="2" t="s">
        <v>144</v>
      </c>
      <c r="AJ87" s="2" t="s">
        <v>144</v>
      </c>
      <c r="AK87" s="2" t="s">
        <v>584</v>
      </c>
      <c r="AL87" s="2" t="s">
        <v>148</v>
      </c>
      <c r="AM87" s="2" t="s">
        <v>139</v>
      </c>
      <c r="AN87" s="2" t="s">
        <v>139</v>
      </c>
      <c r="AO87" s="2" t="s">
        <v>139</v>
      </c>
      <c r="AP87" s="2" t="s">
        <v>486</v>
      </c>
      <c r="AQ87" s="2" t="s">
        <v>486</v>
      </c>
      <c r="AR87" s="2" t="s">
        <v>486</v>
      </c>
      <c r="AS87" s="2" t="s">
        <v>144</v>
      </c>
      <c r="AT87" s="2" t="s">
        <v>144</v>
      </c>
      <c r="AU87" s="2" t="s">
        <v>178</v>
      </c>
      <c r="AV87" s="2" t="s">
        <v>147</v>
      </c>
      <c r="AW87" s="2" t="s">
        <v>160</v>
      </c>
      <c r="AX87" s="2" t="s">
        <v>160</v>
      </c>
      <c r="AY87" s="2" t="s">
        <v>161</v>
      </c>
      <c r="AZ87" s="2" t="s">
        <v>160</v>
      </c>
      <c r="BA87" s="2" t="s">
        <v>160</v>
      </c>
      <c r="BB87" s="2" t="s">
        <v>160</v>
      </c>
      <c r="BC87" s="2" t="s">
        <v>160</v>
      </c>
      <c r="BD87" s="2" t="s">
        <v>161</v>
      </c>
      <c r="BE87" s="2" t="s">
        <v>153</v>
      </c>
      <c r="BF87" s="2" t="s">
        <v>153</v>
      </c>
      <c r="BG87" s="2" t="s">
        <v>160</v>
      </c>
      <c r="BH87" s="2" t="s">
        <v>160</v>
      </c>
      <c r="BI87" s="2" t="s">
        <v>160</v>
      </c>
      <c r="BJ87" s="2" t="s">
        <v>154</v>
      </c>
      <c r="BK87" s="2" t="s">
        <v>139</v>
      </c>
      <c r="BL87" s="2" t="s">
        <v>139</v>
      </c>
      <c r="BM87" s="2" t="s">
        <v>148</v>
      </c>
      <c r="BO87" s="4" t="s">
        <v>585</v>
      </c>
      <c r="BP87" s="2" t="s">
        <v>139</v>
      </c>
      <c r="BQ87" s="2" t="s">
        <v>586</v>
      </c>
    </row>
    <row r="88" spans="18:69" x14ac:dyDescent="0.35">
      <c r="R88" s="2" t="s">
        <v>587</v>
      </c>
      <c r="S88" s="16">
        <v>12</v>
      </c>
      <c r="T88" s="2" t="s">
        <v>172</v>
      </c>
      <c r="V88" s="2" t="s">
        <v>477</v>
      </c>
      <c r="W88" s="2" t="s">
        <v>478</v>
      </c>
      <c r="Y88" s="2" t="s">
        <v>139</v>
      </c>
      <c r="AA88" s="2" t="s">
        <v>588</v>
      </c>
      <c r="AB88" s="2" t="s">
        <v>143</v>
      </c>
      <c r="AC88" s="2" t="s">
        <v>151</v>
      </c>
      <c r="AD88" s="2" t="s">
        <v>143</v>
      </c>
      <c r="AE88" s="2" t="s">
        <v>143</v>
      </c>
      <c r="AF88" s="2" t="s">
        <v>146</v>
      </c>
      <c r="AG88" s="2" t="s">
        <v>146</v>
      </c>
      <c r="AH88" s="2" t="s">
        <v>146</v>
      </c>
      <c r="AI88" s="2" t="s">
        <v>146</v>
      </c>
      <c r="AJ88" s="2" t="s">
        <v>146</v>
      </c>
      <c r="AK88" s="2" t="s">
        <v>146</v>
      </c>
      <c r="AL88" s="2" t="s">
        <v>139</v>
      </c>
      <c r="AM88" s="2" t="s">
        <v>139</v>
      </c>
      <c r="AN88" s="2" t="s">
        <v>139</v>
      </c>
      <c r="AO88" s="2" t="s">
        <v>139</v>
      </c>
      <c r="AP88" s="2" t="s">
        <v>150</v>
      </c>
      <c r="AQ88" s="2" t="s">
        <v>486</v>
      </c>
      <c r="AR88" s="2" t="s">
        <v>486</v>
      </c>
      <c r="AS88" s="2" t="s">
        <v>144</v>
      </c>
      <c r="AT88" s="2" t="s">
        <v>144</v>
      </c>
      <c r="AU88" s="2" t="s">
        <v>178</v>
      </c>
      <c r="AV88" s="2" t="s">
        <v>178</v>
      </c>
      <c r="AW88" s="2" t="s">
        <v>153</v>
      </c>
      <c r="AX88" s="2" t="s">
        <v>160</v>
      </c>
      <c r="AY88" s="2" t="s">
        <v>160</v>
      </c>
      <c r="AZ88" s="2" t="s">
        <v>160</v>
      </c>
      <c r="BA88" s="2" t="s">
        <v>160</v>
      </c>
      <c r="BB88" s="2" t="s">
        <v>160</v>
      </c>
      <c r="BC88" s="2" t="s">
        <v>160</v>
      </c>
      <c r="BD88" s="2" t="s">
        <v>161</v>
      </c>
      <c r="BE88" s="2" t="s">
        <v>161</v>
      </c>
      <c r="BF88" s="2" t="s">
        <v>160</v>
      </c>
      <c r="BG88" s="2" t="s">
        <v>160</v>
      </c>
      <c r="BH88" s="2" t="s">
        <v>160</v>
      </c>
      <c r="BI88" s="2" t="s">
        <v>160</v>
      </c>
      <c r="BJ88" s="2" t="s">
        <v>186</v>
      </c>
      <c r="BK88" s="2" t="s">
        <v>139</v>
      </c>
      <c r="BL88" s="2" t="s">
        <v>139</v>
      </c>
      <c r="BM88" s="2" t="s">
        <v>148</v>
      </c>
      <c r="BO88" s="4" t="s">
        <v>589</v>
      </c>
      <c r="BP88" s="2" t="s">
        <v>139</v>
      </c>
      <c r="BQ88" s="2" t="s">
        <v>590</v>
      </c>
    </row>
    <row r="89" spans="18:69" x14ac:dyDescent="0.35">
      <c r="R89" s="2" t="s">
        <v>587</v>
      </c>
      <c r="S89" s="16">
        <v>3</v>
      </c>
      <c r="T89" s="2" t="s">
        <v>159</v>
      </c>
      <c r="V89" s="2" t="s">
        <v>219</v>
      </c>
      <c r="W89" s="2" t="s">
        <v>544</v>
      </c>
      <c r="X89" t="s">
        <v>591</v>
      </c>
      <c r="Y89" s="2" t="s">
        <v>139</v>
      </c>
      <c r="AA89" t="s">
        <v>592</v>
      </c>
      <c r="AB89" s="2" t="s">
        <v>143</v>
      </c>
      <c r="AC89" s="2" t="s">
        <v>143</v>
      </c>
      <c r="AD89" s="2" t="s">
        <v>143</v>
      </c>
      <c r="AE89" s="2" t="s">
        <v>143</v>
      </c>
      <c r="AF89" s="2" t="s">
        <v>146</v>
      </c>
      <c r="AG89" s="2" t="s">
        <v>146</v>
      </c>
      <c r="AH89" s="2" t="s">
        <v>146</v>
      </c>
      <c r="AI89" s="2" t="s">
        <v>146</v>
      </c>
      <c r="AJ89" s="2" t="s">
        <v>593</v>
      </c>
      <c r="AK89" s="2" t="s">
        <v>593</v>
      </c>
      <c r="AL89" s="2" t="s">
        <v>139</v>
      </c>
      <c r="AM89" s="2" t="s">
        <v>139</v>
      </c>
      <c r="AN89" s="2" t="s">
        <v>139</v>
      </c>
      <c r="AO89" s="2" t="s">
        <v>139</v>
      </c>
      <c r="AP89" s="2" t="s">
        <v>150</v>
      </c>
      <c r="AQ89" s="2" t="s">
        <v>150</v>
      </c>
      <c r="AR89" s="2" t="s">
        <v>150</v>
      </c>
      <c r="AS89" s="2" t="s">
        <v>146</v>
      </c>
      <c r="AT89" s="2" t="s">
        <v>144</v>
      </c>
      <c r="AU89" s="2" t="s">
        <v>147</v>
      </c>
      <c r="AV89" s="2" t="s">
        <v>178</v>
      </c>
      <c r="AW89" s="2" t="s">
        <v>153</v>
      </c>
      <c r="AX89" s="2" t="s">
        <v>153</v>
      </c>
      <c r="AY89" s="2" t="s">
        <v>153</v>
      </c>
      <c r="AZ89" s="2" t="s">
        <v>153</v>
      </c>
      <c r="BA89" s="2" t="s">
        <v>153</v>
      </c>
      <c r="BB89" s="2" t="s">
        <v>153</v>
      </c>
      <c r="BC89" s="2" t="s">
        <v>153</v>
      </c>
      <c r="BD89" s="2" t="s">
        <v>153</v>
      </c>
      <c r="BE89" s="2" t="s">
        <v>153</v>
      </c>
      <c r="BF89" s="2" t="s">
        <v>153</v>
      </c>
      <c r="BG89" s="2" t="s">
        <v>153</v>
      </c>
      <c r="BH89" s="2" t="s">
        <v>161</v>
      </c>
      <c r="BI89" s="2" t="s">
        <v>160</v>
      </c>
      <c r="BJ89" s="2" t="s">
        <v>154</v>
      </c>
      <c r="BK89" s="2" t="s">
        <v>139</v>
      </c>
      <c r="BL89" s="2" t="s">
        <v>526</v>
      </c>
      <c r="BM89" s="2" t="s">
        <v>148</v>
      </c>
      <c r="BO89" s="4" t="s">
        <v>594</v>
      </c>
      <c r="BQ89" s="2" t="s">
        <v>603</v>
      </c>
    </row>
    <row r="90" spans="18:69" x14ac:dyDescent="0.35">
      <c r="R90" s="2" t="s">
        <v>596</v>
      </c>
      <c r="S90" s="16" t="s">
        <v>597</v>
      </c>
      <c r="T90" s="2" t="s">
        <v>136</v>
      </c>
      <c r="V90" s="2" t="s">
        <v>173</v>
      </c>
      <c r="W90" s="2" t="s">
        <v>174</v>
      </c>
      <c r="X90" s="2" t="s">
        <v>598</v>
      </c>
      <c r="Y90" s="2" t="s">
        <v>148</v>
      </c>
      <c r="Z90" s="2" t="s">
        <v>599</v>
      </c>
      <c r="AA90" s="2" t="s">
        <v>600</v>
      </c>
      <c r="AB90" s="2" t="s">
        <v>177</v>
      </c>
      <c r="AC90" s="2" t="s">
        <v>143</v>
      </c>
      <c r="AD90" s="2" t="s">
        <v>143</v>
      </c>
      <c r="AE90" s="2" t="s">
        <v>177</v>
      </c>
      <c r="AF90" s="2" t="s">
        <v>146</v>
      </c>
      <c r="AG90" s="2" t="s">
        <v>144</v>
      </c>
      <c r="AH90" s="2" t="s">
        <v>146</v>
      </c>
      <c r="AI90" s="2" t="s">
        <v>146</v>
      </c>
      <c r="AJ90" s="2" t="s">
        <v>144</v>
      </c>
      <c r="AK90" s="2" t="s">
        <v>144</v>
      </c>
      <c r="AL90" s="2" t="s">
        <v>139</v>
      </c>
      <c r="AM90" s="2" t="s">
        <v>139</v>
      </c>
      <c r="AN90" s="2" t="s">
        <v>139</v>
      </c>
      <c r="AO90" s="2" t="s">
        <v>139</v>
      </c>
      <c r="AP90" s="2" t="s">
        <v>486</v>
      </c>
      <c r="AQ90" s="2" t="s">
        <v>150</v>
      </c>
      <c r="AR90" s="2" t="s">
        <v>149</v>
      </c>
      <c r="AS90" s="2" t="s">
        <v>146</v>
      </c>
      <c r="AT90" s="2" t="s">
        <v>146</v>
      </c>
      <c r="AU90" s="2" t="s">
        <v>144</v>
      </c>
      <c r="AV90" s="2" t="s">
        <v>178</v>
      </c>
      <c r="AW90" s="2" t="s">
        <v>153</v>
      </c>
      <c r="AX90" s="2" t="s">
        <v>160</v>
      </c>
      <c r="AY90" s="2" t="s">
        <v>153</v>
      </c>
      <c r="AZ90" s="2" t="s">
        <v>153</v>
      </c>
      <c r="BA90" s="2" t="s">
        <v>153</v>
      </c>
      <c r="BB90" s="2" t="s">
        <v>153</v>
      </c>
      <c r="BC90" s="2" t="s">
        <v>160</v>
      </c>
      <c r="BD90" s="2" t="s">
        <v>160</v>
      </c>
      <c r="BE90" s="2" t="s">
        <v>161</v>
      </c>
      <c r="BF90" s="2" t="s">
        <v>153</v>
      </c>
      <c r="BG90" s="2" t="s">
        <v>160</v>
      </c>
      <c r="BH90" s="2" t="s">
        <v>161</v>
      </c>
      <c r="BI90" s="2" t="s">
        <v>530</v>
      </c>
      <c r="BJ90" s="2" t="s">
        <v>237</v>
      </c>
      <c r="BK90" s="2" t="s">
        <v>139</v>
      </c>
      <c r="BL90" s="2" t="s">
        <v>139</v>
      </c>
      <c r="BM90" s="2" t="s">
        <v>148</v>
      </c>
      <c r="BO90" s="4" t="s">
        <v>601</v>
      </c>
      <c r="BQ90" s="2" t="s">
        <v>602</v>
      </c>
    </row>
    <row r="91" spans="18:69" x14ac:dyDescent="0.35">
      <c r="R91" s="2" t="s">
        <v>596</v>
      </c>
      <c r="S91" s="16">
        <v>8</v>
      </c>
      <c r="T91" s="2" t="s">
        <v>172</v>
      </c>
      <c r="V91" s="2" t="s">
        <v>173</v>
      </c>
      <c r="W91" t="s">
        <v>604</v>
      </c>
      <c r="Y91" t="s">
        <v>139</v>
      </c>
      <c r="AA91" t="s">
        <v>605</v>
      </c>
      <c r="AB91" s="2" t="s">
        <v>143</v>
      </c>
      <c r="AC91" s="2" t="s">
        <v>143</v>
      </c>
      <c r="AD91" s="2" t="s">
        <v>143</v>
      </c>
      <c r="AE91" s="2" t="s">
        <v>143</v>
      </c>
      <c r="AF91" s="2" t="s">
        <v>146</v>
      </c>
      <c r="AG91" s="2" t="s">
        <v>146</v>
      </c>
      <c r="AH91" s="2" t="s">
        <v>146</v>
      </c>
      <c r="AI91" s="2" t="s">
        <v>146</v>
      </c>
      <c r="AJ91" s="2" t="s">
        <v>606</v>
      </c>
      <c r="AK91" s="2" t="s">
        <v>146</v>
      </c>
      <c r="AL91" s="2" t="s">
        <v>139</v>
      </c>
      <c r="AM91" s="2" t="s">
        <v>139</v>
      </c>
      <c r="AN91" s="2" t="s">
        <v>139</v>
      </c>
      <c r="AO91" s="2" t="s">
        <v>139</v>
      </c>
      <c r="AP91" s="2" t="s">
        <v>150</v>
      </c>
      <c r="AQ91" s="2" t="s">
        <v>149</v>
      </c>
      <c r="AR91" s="2" t="s">
        <v>149</v>
      </c>
      <c r="AS91" s="2" t="s">
        <v>178</v>
      </c>
      <c r="AT91" s="2" t="s">
        <v>144</v>
      </c>
      <c r="AU91" s="2" t="s">
        <v>144</v>
      </c>
      <c r="AV91" s="2" t="s">
        <v>178</v>
      </c>
      <c r="AW91" s="2" t="s">
        <v>153</v>
      </c>
      <c r="AX91" s="2" t="s">
        <v>153</v>
      </c>
      <c r="AY91" s="2" t="s">
        <v>153</v>
      </c>
      <c r="AZ91" s="2" t="s">
        <v>153</v>
      </c>
      <c r="BA91" s="2" t="s">
        <v>153</v>
      </c>
      <c r="BC91" s="2" t="s">
        <v>153</v>
      </c>
      <c r="BD91" s="2" t="s">
        <v>153</v>
      </c>
      <c r="BE91" s="2" t="s">
        <v>286</v>
      </c>
      <c r="BF91" s="2" t="s">
        <v>153</v>
      </c>
      <c r="BG91" s="2" t="s">
        <v>153</v>
      </c>
      <c r="BH91" s="2" t="s">
        <v>153</v>
      </c>
      <c r="BI91" s="2" t="s">
        <v>153</v>
      </c>
      <c r="BJ91" s="2" t="s">
        <v>237</v>
      </c>
      <c r="BK91" s="2" t="s">
        <v>139</v>
      </c>
      <c r="BL91" s="2" t="s">
        <v>139</v>
      </c>
      <c r="BM91" s="2" t="s">
        <v>148</v>
      </c>
      <c r="BO91" s="4" t="s">
        <v>608</v>
      </c>
      <c r="BP91" t="s">
        <v>607</v>
      </c>
    </row>
    <row r="92" spans="18:69" x14ac:dyDescent="0.35">
      <c r="R92" s="2" t="s">
        <v>596</v>
      </c>
      <c r="S92" s="16">
        <v>8</v>
      </c>
      <c r="T92" s="2" t="s">
        <v>172</v>
      </c>
      <c r="V92" s="2" t="s">
        <v>477</v>
      </c>
      <c r="W92" s="2" t="s">
        <v>478</v>
      </c>
      <c r="X92" s="2"/>
      <c r="Y92" s="2" t="s">
        <v>139</v>
      </c>
      <c r="AA92" t="s">
        <v>609</v>
      </c>
      <c r="AB92" s="2" t="s">
        <v>143</v>
      </c>
      <c r="AC92" s="2" t="s">
        <v>177</v>
      </c>
      <c r="AD92" s="2" t="s">
        <v>143</v>
      </c>
      <c r="AE92" s="2" t="s">
        <v>143</v>
      </c>
      <c r="AF92" s="2" t="s">
        <v>146</v>
      </c>
      <c r="AG92" s="2" t="s">
        <v>144</v>
      </c>
      <c r="AH92" s="2" t="s">
        <v>144</v>
      </c>
      <c r="AI92" t="s">
        <v>465</v>
      </c>
      <c r="AJ92" s="2" t="s">
        <v>145</v>
      </c>
      <c r="AK92" s="2" t="s">
        <v>144</v>
      </c>
      <c r="AL92" s="2" t="s">
        <v>139</v>
      </c>
      <c r="AM92" s="2" t="s">
        <v>139</v>
      </c>
      <c r="AN92" s="2" t="s">
        <v>139</v>
      </c>
      <c r="AO92" s="2" t="s">
        <v>139</v>
      </c>
      <c r="AP92" s="2" t="s">
        <v>149</v>
      </c>
      <c r="AQ92" s="2" t="s">
        <v>150</v>
      </c>
      <c r="AR92" s="2" t="s">
        <v>150</v>
      </c>
      <c r="AS92" s="2" t="s">
        <v>144</v>
      </c>
      <c r="AT92" s="2" t="s">
        <v>144</v>
      </c>
      <c r="AU92" s="2" t="s">
        <v>144</v>
      </c>
      <c r="AV92" s="2" t="s">
        <v>144</v>
      </c>
      <c r="AW92" s="2" t="s">
        <v>153</v>
      </c>
      <c r="AX92" s="2" t="s">
        <v>153</v>
      </c>
      <c r="AY92" s="2" t="s">
        <v>161</v>
      </c>
      <c r="AZ92" s="2" t="s">
        <v>160</v>
      </c>
      <c r="BA92" s="2" t="s">
        <v>153</v>
      </c>
      <c r="BB92" s="2" t="s">
        <v>153</v>
      </c>
      <c r="BC92" s="2" t="s">
        <v>160</v>
      </c>
      <c r="BD92" s="2" t="s">
        <v>161</v>
      </c>
      <c r="BE92" s="2" t="s">
        <v>160</v>
      </c>
      <c r="BF92" s="2" t="s">
        <v>153</v>
      </c>
      <c r="BG92" s="2" t="s">
        <v>160</v>
      </c>
      <c r="BH92" s="2" t="s">
        <v>153</v>
      </c>
      <c r="BI92" s="2" t="s">
        <v>530</v>
      </c>
      <c r="BJ92" s="2" t="s">
        <v>186</v>
      </c>
      <c r="BK92" s="2" t="s">
        <v>139</v>
      </c>
      <c r="BL92" s="2" t="s">
        <v>139</v>
      </c>
      <c r="BM92" s="2" t="s">
        <v>148</v>
      </c>
      <c r="BO92" s="2" t="s">
        <v>610</v>
      </c>
      <c r="BQ92" s="2" t="s">
        <v>611</v>
      </c>
    </row>
    <row r="93" spans="18:69" x14ac:dyDescent="0.35">
      <c r="R93" s="2" t="s">
        <v>596</v>
      </c>
      <c r="S93" s="16">
        <v>14</v>
      </c>
      <c r="T93" s="2" t="s">
        <v>140</v>
      </c>
      <c r="V93" s="2" t="s">
        <v>612</v>
      </c>
      <c r="W93" s="2" t="s">
        <v>613</v>
      </c>
      <c r="X93" s="2" t="s">
        <v>148</v>
      </c>
      <c r="Y93" s="2" t="s">
        <v>148</v>
      </c>
      <c r="AA93" s="2" t="s">
        <v>148</v>
      </c>
      <c r="AB93" s="2" t="s">
        <v>143</v>
      </c>
      <c r="AC93" s="2" t="s">
        <v>177</v>
      </c>
      <c r="AD93" s="2" t="s">
        <v>177</v>
      </c>
      <c r="AE93" s="2" t="s">
        <v>151</v>
      </c>
      <c r="AF93" s="2" t="s">
        <v>146</v>
      </c>
      <c r="AG93" s="2" t="s">
        <v>146</v>
      </c>
      <c r="AH93" s="2" t="s">
        <v>146</v>
      </c>
      <c r="AI93" s="2" t="s">
        <v>146</v>
      </c>
      <c r="AJ93" s="2" t="s">
        <v>146</v>
      </c>
      <c r="AK93" s="2" t="s">
        <v>146</v>
      </c>
      <c r="AL93" s="2" t="s">
        <v>139</v>
      </c>
      <c r="AM93" s="2" t="s">
        <v>139</v>
      </c>
      <c r="AN93" s="2" t="s">
        <v>139</v>
      </c>
      <c r="AO93" s="2" t="s">
        <v>139</v>
      </c>
      <c r="AP93" s="2" t="s">
        <v>150</v>
      </c>
      <c r="AQ93" s="2" t="s">
        <v>150</v>
      </c>
      <c r="AR93" s="2" t="s">
        <v>150</v>
      </c>
      <c r="AS93" s="2" t="s">
        <v>147</v>
      </c>
      <c r="AT93" s="2" t="s">
        <v>146</v>
      </c>
      <c r="AU93" s="2" t="s">
        <v>147</v>
      </c>
      <c r="AV93" s="2" t="s">
        <v>147</v>
      </c>
      <c r="AW93" s="2" t="s">
        <v>153</v>
      </c>
      <c r="AX93" s="2" t="s">
        <v>153</v>
      </c>
      <c r="AY93" s="2" t="s">
        <v>153</v>
      </c>
      <c r="AZ93" s="2" t="s">
        <v>153</v>
      </c>
      <c r="BA93" s="2" t="s">
        <v>153</v>
      </c>
      <c r="BB93" s="2" t="s">
        <v>153</v>
      </c>
      <c r="BC93" s="2" t="s">
        <v>160</v>
      </c>
      <c r="BD93" s="2" t="s">
        <v>160</v>
      </c>
      <c r="BE93" s="2" t="s">
        <v>153</v>
      </c>
      <c r="BF93" s="2" t="s">
        <v>153</v>
      </c>
      <c r="BG93" s="2" t="s">
        <v>153</v>
      </c>
      <c r="BH93" s="2" t="s">
        <v>153</v>
      </c>
      <c r="BI93" s="2" t="s">
        <v>160</v>
      </c>
      <c r="BJ93" s="2" t="s">
        <v>186</v>
      </c>
      <c r="BK93" s="2" t="s">
        <v>139</v>
      </c>
      <c r="BL93" s="2" t="s">
        <v>139</v>
      </c>
      <c r="BM93" s="2" t="s">
        <v>321</v>
      </c>
      <c r="BN93" s="2" t="s">
        <v>614</v>
      </c>
      <c r="BO93" s="4" t="s">
        <v>615</v>
      </c>
      <c r="BP93" s="2" t="s">
        <v>616</v>
      </c>
    </row>
    <row r="94" spans="18:69" ht="29" x14ac:dyDescent="0.35">
      <c r="R94" s="2" t="s">
        <v>596</v>
      </c>
      <c r="S94" s="16">
        <v>12</v>
      </c>
      <c r="T94" s="2" t="s">
        <v>140</v>
      </c>
      <c r="V94" s="2" t="s">
        <v>137</v>
      </c>
      <c r="W94" s="2" t="s">
        <v>174</v>
      </c>
      <c r="Y94" s="2" t="s">
        <v>139</v>
      </c>
      <c r="AA94" s="2" t="s">
        <v>621</v>
      </c>
      <c r="AB94" s="2" t="s">
        <v>177</v>
      </c>
      <c r="AC94" s="2" t="s">
        <v>177</v>
      </c>
      <c r="AD94" s="2" t="s">
        <v>151</v>
      </c>
      <c r="AE94" s="2" t="s">
        <v>151</v>
      </c>
      <c r="AF94" s="2" t="s">
        <v>146</v>
      </c>
      <c r="AG94" s="2" t="s">
        <v>146</v>
      </c>
      <c r="AH94" s="2" t="s">
        <v>146</v>
      </c>
      <c r="AI94" s="2" t="s">
        <v>144</v>
      </c>
      <c r="AJ94" s="2" t="s">
        <v>146</v>
      </c>
      <c r="AK94" s="2" t="s">
        <v>146</v>
      </c>
      <c r="AL94" s="2" t="s">
        <v>139</v>
      </c>
      <c r="AM94" s="2" t="s">
        <v>139</v>
      </c>
      <c r="AN94" s="2" t="s">
        <v>139</v>
      </c>
      <c r="AO94" s="2" t="s">
        <v>139</v>
      </c>
      <c r="AP94" s="2" t="s">
        <v>149</v>
      </c>
      <c r="AQ94" s="2" t="s">
        <v>149</v>
      </c>
      <c r="AR94" s="2" t="s">
        <v>149</v>
      </c>
      <c r="AS94" s="2" t="s">
        <v>146</v>
      </c>
      <c r="AT94" s="2" t="s">
        <v>144</v>
      </c>
      <c r="AU94" s="2" t="s">
        <v>144</v>
      </c>
      <c r="AV94" s="2" t="s">
        <v>147</v>
      </c>
      <c r="AW94" s="2" t="s">
        <v>153</v>
      </c>
      <c r="AX94" s="2" t="s">
        <v>153</v>
      </c>
      <c r="AY94" s="2" t="s">
        <v>160</v>
      </c>
      <c r="AZ94" s="2" t="s">
        <v>153</v>
      </c>
      <c r="BA94" s="2" t="s">
        <v>153</v>
      </c>
      <c r="BB94" s="2" t="s">
        <v>160</v>
      </c>
      <c r="BC94" s="2" t="s">
        <v>160</v>
      </c>
      <c r="BD94" s="2" t="s">
        <v>161</v>
      </c>
      <c r="BE94" s="2" t="s">
        <v>153</v>
      </c>
      <c r="BF94" s="2" t="s">
        <v>153</v>
      </c>
      <c r="BG94" s="2" t="s">
        <v>161</v>
      </c>
      <c r="BH94" s="2" t="s">
        <v>161</v>
      </c>
      <c r="BI94" s="2" t="s">
        <v>153</v>
      </c>
      <c r="BJ94" s="2" t="s">
        <v>154</v>
      </c>
      <c r="BK94" s="2" t="s">
        <v>139</v>
      </c>
      <c r="BL94" s="2" t="s">
        <v>139</v>
      </c>
      <c r="BM94" s="2" t="s">
        <v>148</v>
      </c>
      <c r="BO94" s="4" t="s">
        <v>617</v>
      </c>
      <c r="BP94" s="2" t="s">
        <v>618</v>
      </c>
    </row>
    <row r="95" spans="18:69" x14ac:dyDescent="0.35">
      <c r="R95" s="2" t="s">
        <v>596</v>
      </c>
      <c r="S95" s="16">
        <v>11</v>
      </c>
      <c r="T95" s="2" t="s">
        <v>140</v>
      </c>
      <c r="V95" s="2" t="s">
        <v>619</v>
      </c>
      <c r="W95" s="2" t="s">
        <v>478</v>
      </c>
      <c r="Y95" s="2" t="s">
        <v>139</v>
      </c>
      <c r="AA95" t="s">
        <v>620</v>
      </c>
      <c r="AB95" s="2" t="s">
        <v>177</v>
      </c>
      <c r="AC95" s="2" t="s">
        <v>141</v>
      </c>
      <c r="AD95" s="2" t="s">
        <v>151</v>
      </c>
      <c r="AE95" s="2" t="s">
        <v>141</v>
      </c>
      <c r="AF95" s="2" t="s">
        <v>144</v>
      </c>
      <c r="AG95" s="2" t="s">
        <v>145</v>
      </c>
      <c r="AH95" s="2" t="s">
        <v>144</v>
      </c>
      <c r="AI95" s="2" t="s">
        <v>144</v>
      </c>
      <c r="AJ95" s="2" t="s">
        <v>144</v>
      </c>
      <c r="AK95" s="2" t="s">
        <v>144</v>
      </c>
      <c r="AL95" s="2" t="s">
        <v>139</v>
      </c>
      <c r="AM95" s="2" t="s">
        <v>139</v>
      </c>
      <c r="AN95" s="2" t="s">
        <v>139</v>
      </c>
      <c r="AO95" s="2" t="s">
        <v>139</v>
      </c>
      <c r="AP95" s="2" t="s">
        <v>149</v>
      </c>
      <c r="AQ95" s="2" t="s">
        <v>149</v>
      </c>
      <c r="AR95" s="2" t="s">
        <v>149</v>
      </c>
      <c r="AS95" s="2" t="s">
        <v>178</v>
      </c>
      <c r="AT95" s="2" t="s">
        <v>144</v>
      </c>
      <c r="AU95" s="2" t="s">
        <v>144</v>
      </c>
      <c r="AV95" s="2" t="s">
        <v>147</v>
      </c>
      <c r="AW95" s="2" t="s">
        <v>153</v>
      </c>
      <c r="AX95" s="2" t="s">
        <v>153</v>
      </c>
      <c r="AY95" s="2" t="s">
        <v>161</v>
      </c>
      <c r="AZ95" s="2" t="s">
        <v>160</v>
      </c>
      <c r="BA95" s="2" t="s">
        <v>153</v>
      </c>
      <c r="BB95" s="2" t="s">
        <v>153</v>
      </c>
      <c r="BC95" s="2" t="s">
        <v>160</v>
      </c>
      <c r="BD95" s="2" t="s">
        <v>160</v>
      </c>
      <c r="BE95" s="2" t="s">
        <v>153</v>
      </c>
      <c r="BF95" s="2" t="s">
        <v>153</v>
      </c>
      <c r="BG95" s="2" t="s">
        <v>153</v>
      </c>
      <c r="BH95" s="2" t="s">
        <v>153</v>
      </c>
      <c r="BI95" s="2" t="s">
        <v>153</v>
      </c>
      <c r="BJ95" s="2" t="s">
        <v>154</v>
      </c>
      <c r="BK95" s="2" t="s">
        <v>139</v>
      </c>
      <c r="BL95" s="2" t="s">
        <v>139</v>
      </c>
      <c r="BM95" s="2" t="s">
        <v>321</v>
      </c>
      <c r="BN95" t="s">
        <v>622</v>
      </c>
      <c r="BO95" s="4" t="s">
        <v>623</v>
      </c>
      <c r="BP95" s="2" t="s">
        <v>624</v>
      </c>
    </row>
    <row r="96" spans="18:69" x14ac:dyDescent="0.35">
      <c r="R96" s="2" t="s">
        <v>596</v>
      </c>
      <c r="S96" s="16">
        <v>13</v>
      </c>
      <c r="T96" s="2" t="s">
        <v>172</v>
      </c>
      <c r="V96" s="2" t="s">
        <v>137</v>
      </c>
      <c r="W96" s="2" t="s">
        <v>483</v>
      </c>
      <c r="Y96" s="2" t="s">
        <v>139</v>
      </c>
      <c r="AA96" t="s">
        <v>625</v>
      </c>
      <c r="AB96" s="2" t="s">
        <v>177</v>
      </c>
      <c r="AC96" s="2" t="s">
        <v>177</v>
      </c>
      <c r="AD96" s="2" t="s">
        <v>177</v>
      </c>
      <c r="AE96" s="2" t="s">
        <v>177</v>
      </c>
      <c r="AF96" s="2" t="s">
        <v>146</v>
      </c>
      <c r="AG96" s="2" t="s">
        <v>146</v>
      </c>
      <c r="AH96" s="2" t="s">
        <v>146</v>
      </c>
      <c r="AI96" s="2" t="s">
        <v>146</v>
      </c>
      <c r="AJ96" s="2" t="s">
        <v>146</v>
      </c>
      <c r="AK96" s="2" t="s">
        <v>146</v>
      </c>
      <c r="AL96" s="2" t="s">
        <v>139</v>
      </c>
      <c r="AM96" s="2" t="s">
        <v>157</v>
      </c>
      <c r="AN96" s="2" t="s">
        <v>139</v>
      </c>
      <c r="AO96" s="2" t="s">
        <v>139</v>
      </c>
      <c r="AP96" s="2" t="s">
        <v>149</v>
      </c>
      <c r="AQ96" s="2" t="s">
        <v>149</v>
      </c>
      <c r="AR96" s="2" t="s">
        <v>149</v>
      </c>
      <c r="AS96" s="2" t="s">
        <v>144</v>
      </c>
      <c r="AT96" s="2" t="s">
        <v>146</v>
      </c>
      <c r="AU96" s="2" t="s">
        <v>146</v>
      </c>
      <c r="AV96" s="2" t="s">
        <v>147</v>
      </c>
      <c r="AW96" s="2" t="s">
        <v>153</v>
      </c>
      <c r="AX96" s="2" t="s">
        <v>153</v>
      </c>
      <c r="AY96" s="2" t="s">
        <v>153</v>
      </c>
      <c r="AZ96" s="2" t="s">
        <v>153</v>
      </c>
      <c r="BA96" s="2" t="s">
        <v>153</v>
      </c>
      <c r="BB96" s="2" t="s">
        <v>153</v>
      </c>
      <c r="BC96" s="2" t="s">
        <v>153</v>
      </c>
      <c r="BD96" s="2" t="s">
        <v>153</v>
      </c>
      <c r="BE96" s="2" t="s">
        <v>160</v>
      </c>
      <c r="BF96" s="2" t="s">
        <v>153</v>
      </c>
      <c r="BG96" s="2" t="s">
        <v>153</v>
      </c>
      <c r="BH96" s="2" t="s">
        <v>161</v>
      </c>
      <c r="BI96" s="2" t="s">
        <v>530</v>
      </c>
      <c r="BJ96" s="2" t="s">
        <v>162</v>
      </c>
      <c r="BK96" s="2" t="s">
        <v>139</v>
      </c>
      <c r="BL96" s="2" t="s">
        <v>139</v>
      </c>
      <c r="BM96" s="2" t="s">
        <v>148</v>
      </c>
      <c r="BO96" s="4" t="s">
        <v>627</v>
      </c>
      <c r="BP96" s="2" t="s">
        <v>628</v>
      </c>
      <c r="BQ96" s="2" t="s">
        <v>629</v>
      </c>
    </row>
    <row r="97" spans="28:45" x14ac:dyDescent="0.35">
      <c r="AB97" s="2" t="s">
        <v>177</v>
      </c>
      <c r="AC97" s="2" t="s">
        <v>177</v>
      </c>
      <c r="AD97" s="2" t="s">
        <v>177</v>
      </c>
      <c r="AE97" s="2" t="s">
        <v>177</v>
      </c>
      <c r="AF97" s="2" t="s">
        <v>146</v>
      </c>
      <c r="AI97" s="2"/>
      <c r="AJ97" s="2"/>
      <c r="AK97" s="2"/>
      <c r="AL97" s="2"/>
      <c r="AM97" s="2"/>
      <c r="AN97" s="2"/>
      <c r="AO97" s="2"/>
      <c r="AP97" s="2"/>
      <c r="AQ97" s="2"/>
      <c r="AR97" s="2"/>
      <c r="AS97" s="2"/>
    </row>
  </sheetData>
  <autoFilter ref="A2:BS97" xr:uid="{00000000-0009-0000-0000-000000000000}"/>
  <hyperlinks>
    <hyperlink ref="BO52" r:id="rId1" xr:uid="{00000000-0004-0000-0000-000000000000}"/>
    <hyperlink ref="BO59" r:id="rId2" xr:uid="{00000000-0004-0000-0000-000001000000}"/>
    <hyperlink ref="BO60" r:id="rId3" xr:uid="{00000000-0004-0000-0000-000002000000}"/>
    <hyperlink ref="BO61" r:id="rId4" xr:uid="{00000000-0004-0000-0000-000003000000}"/>
    <hyperlink ref="BO62" r:id="rId5" display="Aristotelis.Kapsosideris@gauteng.gov.za" xr:uid="{00000000-0004-0000-0000-000004000000}"/>
    <hyperlink ref="BO63" r:id="rId6" display="Mokutu.Ngetu2@gauteng.gov.za" xr:uid="{00000000-0004-0000-0000-000005000000}"/>
    <hyperlink ref="BO64" r:id="rId7" display="Erick.Moletsane@gauteng.gov.za" xr:uid="{00000000-0004-0000-0000-000006000000}"/>
    <hyperlink ref="BO65" r:id="rId8" display="Thivhadini.Netshiozwi@gauteng.gov.za" xr:uid="{00000000-0004-0000-0000-000007000000}"/>
    <hyperlink ref="BO66" r:id="rId9" display="Tjatja.Mosia@gauteng.gov.za" xr:uid="{00000000-0004-0000-0000-000008000000}"/>
    <hyperlink ref="BO67" r:id="rId10" display="Kwanele.Mdletshe@gauteng.gov.za" xr:uid="{00000000-0004-0000-0000-000009000000}"/>
    <hyperlink ref="BO69" r:id="rId11" display="Thabane.sibeko@gauteng.gov.za" xr:uid="{00000000-0004-0000-0000-00000A000000}"/>
    <hyperlink ref="BO70" r:id="rId12" xr:uid="{00000000-0004-0000-0000-00000B000000}"/>
    <hyperlink ref="BO71" r:id="rId13" xr:uid="{00000000-0004-0000-0000-00000C000000}"/>
    <hyperlink ref="BO72" r:id="rId14" xr:uid="{00000000-0004-0000-0000-00000D000000}"/>
    <hyperlink ref="BO73" r:id="rId15" xr:uid="{00000000-0004-0000-0000-00000E000000}"/>
    <hyperlink ref="BO74" r:id="rId16" xr:uid="{00000000-0004-0000-0000-00000F000000}"/>
    <hyperlink ref="BO75" r:id="rId17" xr:uid="{00000000-0004-0000-0000-000010000000}"/>
    <hyperlink ref="BO76" r:id="rId18" xr:uid="{00000000-0004-0000-0000-000011000000}"/>
    <hyperlink ref="BO77" r:id="rId19" xr:uid="{00000000-0004-0000-0000-000012000000}"/>
    <hyperlink ref="BO78" r:id="rId20" xr:uid="{00000000-0004-0000-0000-000013000000}"/>
    <hyperlink ref="BO79" r:id="rId21" xr:uid="{00000000-0004-0000-0000-000014000000}"/>
    <hyperlink ref="BO80" r:id="rId22" xr:uid="{00000000-0004-0000-0000-000015000000}"/>
    <hyperlink ref="BO82" r:id="rId23" xr:uid="{00000000-0004-0000-0000-000016000000}"/>
    <hyperlink ref="BO83" r:id="rId24" xr:uid="{00000000-0004-0000-0000-000017000000}"/>
    <hyperlink ref="BO84" r:id="rId25" xr:uid="{00000000-0004-0000-0000-000018000000}"/>
    <hyperlink ref="BO86" r:id="rId26" xr:uid="{00000000-0004-0000-0000-000019000000}"/>
    <hyperlink ref="BO87" r:id="rId27" xr:uid="{00000000-0004-0000-0000-00001A000000}"/>
    <hyperlink ref="BO88" r:id="rId28" xr:uid="{00000000-0004-0000-0000-00001B000000}"/>
    <hyperlink ref="BO89" r:id="rId29" xr:uid="{00000000-0004-0000-0000-00001C000000}"/>
    <hyperlink ref="BO90" r:id="rId30" xr:uid="{00000000-0004-0000-0000-00001D000000}"/>
    <hyperlink ref="BO93" r:id="rId31" xr:uid="{00000000-0004-0000-0000-00001E000000}"/>
    <hyperlink ref="BO94" r:id="rId32" xr:uid="{00000000-0004-0000-0000-00001F000000}"/>
    <hyperlink ref="BO95" r:id="rId33" xr:uid="{00000000-0004-0000-0000-000020000000}"/>
    <hyperlink ref="BO96" r:id="rId34" xr:uid="{00000000-0004-0000-0000-000021000000}"/>
    <hyperlink ref="BO51" r:id="rId35" xr:uid="{00000000-0004-0000-0000-000022000000}"/>
    <hyperlink ref="BO58" r:id="rId36" xr:uid="{00000000-0004-0000-0000-000023000000}"/>
    <hyperlink ref="BO54" r:id="rId37" xr:uid="{00000000-0004-0000-0000-000024000000}"/>
    <hyperlink ref="BO55" r:id="rId38" xr:uid="{00000000-0004-0000-0000-000025000000}"/>
    <hyperlink ref="BO53" r:id="rId39" xr:uid="{00000000-0004-0000-0000-000026000000}"/>
  </hyperlinks>
  <pageMargins left="0.7" right="0.7" top="0.75" bottom="0.75" header="0.3" footer="0.3"/>
  <pageSetup paperSize="9" orientation="portrait" r:id="rId40"/>
  <ignoredErrors>
    <ignoredError sqref="C1:C2 D1:D2 G1:G2 I1:I2 J1:J2 M1:M2 N1:N2 O1:O2 P1:P2 Q1:Q2 R1:R2 S1:S2 T1:T2 U1:U2 V1 W1:W2 X1:X2 Y1:Y2 Z1:Z2 AA1:AA2 AB1 AC1:AC2 AD1:AD2 AE1:AE2 AF1:AF2 AG1:AG2 AH1:AH2 AI1:AI2 AJ1:AJ2 AK1:AK2 AL1:AL2 AM1:AM2 AN1:AN2 AO1:AO2 AP1:AP2 AQ1:AQ2 AR1:AR2 AS1:AS2 AT1:AT2 AU1:AU2 AV1:AV2 AW1 AX1:AX2 AY1:AY2 AZ1:AZ2 BA1:BA2 BB1 BC1 BD1:BD2 BE1:BE2 BF1:BF2 BG1:BG2 BH1:BH2 BI1:BI2 BJ1 BK1 BL1:BL2 BM1:BM2 BN1 BO1:BO2 BP1:BP2 BQ1:BQ2 BR1:BR2 BS1:BS2 C3:C11 D3:D11 G3:G11 I3:I11 J3:J11 M3:M11 N3:N11 O3:O11 P3:P11 Q3:Q11 S3:S11 T3:T11 U3:U11 V3:V11 W3:W11 X3:X11 Y3:Y11 Z3:Z11 AA3:AA11 AB3:AB11 AC3:AC11 AD3:AD11 AE3:AE11 AF3:AF11 AG3:AG11 AH3:AH11 AI3:AI11 AJ3:AJ11 AK3:AK11 AL3:AL11 AM3:AM11 AN3:AN11 AO3:AO11 AP3:AP11 AQ3:AQ11 AR3:AR11 AS3:AS11 AT3:AT11 AU3:AU11 AV3:AV11 AW3:AW11 AX3:AX11 AY3:AY11 AZ3:AZ11 BA3:BA11 BB3:BB11 BC3:BC11 BD3:BD11 BE3:BE11 BF3:BF11 BG3:BG11 BH3:BH11 BI3:BI11 BJ3:BJ11 BK3:BK11 BL3:BL11 BM3:BM11 BN3:BN11 BO3:BO11 BP3:BP11 BQ3:BQ11 BR3:BR11 BS3:BS11 C40:C42 D40:D42 G40:G42 I40:I42 J40:J42 M40:M42 N40:N42 O40:O42 P40:P42 Q40:Q42 S40:S42 T40:T42 U40:U42 V40:V42 W40:W42 X40:X42 Y40:Y42 Z40:Z42 AA40:AA42 AB40:AB42 AC40:AC42 AD40:AD42 AE40:AE42 AF40:AF42 AG40:AG42 AH40:AH42 AI40:AI42 AJ40:AJ42 AK40:AK42 AL40:AL42 AM40:AM42 AN40:AN42 AO40:AO42 AP40:AP42 AQ40:AQ42 AR40:AR42 AS40:AS42 AT40:AT42 AU40:AU42 AV40:AV42 AW40:AW42 AX40:AX42 AY40:AY42 AZ40:AZ42 BA40:BA42 BB40:BB42 BC40:BC42 BD40:BD42 BE40:BE42 BF40:BF42 BG40:BG42 BH40:BH42 BI40:BI42 BJ40:BJ42 BK40:BK42 BL40:BL42 BM40:BM42 BN40:BN42 BO40:BO42 BP40:BP42 BQ40:BQ42 BR40:BR42 BS40:BS42 C43 D43 G43 I43 J43 M43 N43 O43 P43 Q43 S43 T43 U43 V43 W43 X43 Y43 Z43 AA43 AB43 AC43 AD43 AE43 AF43 AG43 AH43 AI43 AJ43 AK43 AL43 AM43 AN43 AO43 AP43 AQ43 AR43 AS43 AT43 AU43 AV43 AW43 AX43 AY43 AZ43 BA43 BB43 BC43 BD43 BE43 BF43 BG43 BH43 BI43 BJ43 BK43 BL43 BM43 BN43 BO43 BP43 BQ43 BR43 BS43 C44 D44 G44 I44 J44 M44 N44 O44 P44 Q44 S44 T44 U44 V44 W44 X44 Y44 Z44 AA44 AB44 AC44 AD44 AE44 AF44 AG44 AH44 AI44 AJ44 AK44 AL44 AM44 AN44 AO44 AP44 AQ44 AR44 AS44 AT44 AU44 AV44 AW44 AX44 AY44 AZ44 BA44 BB44 BC44 BD44 BE44 BF44 BG44 BH44 BI44 BJ44 BK44 BL44 BM44 BN44 BO44 BP44 BQ44 BR44 BS44 C45 D45 G45 I45 J45 M45 N45 O45 P45 Q45 S45 T45 U45 V45 W45 X45 Y45 Z45 AA45 AB45 AC45 AD45 AE45 AF45 AG45 AH45 AI45 AJ45 AK45 AL45 AM45 AN45 AO45 AP45 AQ45 AR45 AS45 AT45 AU45 AV45 AW45 AX45 AY45 AZ45 BA45 BB45 BC45 BD45 BE45 BF45 BG45 BH45 BI45 BJ45 BK45 BL45 BM45 BN45 BO45 BP45 BQ45 BR45 BS45 C46:C50 D46:D50 G46:G50 I46:I50 J46:J50 M46:M50 N46:N50 O46:O50 P46:P50 Q46:Q50 S46:S50 T46:T50 U46:U50 V46:V50 W46:W50 X46:X50 Y46:Y50 Z46:Z50 AA46:AA50 AB46:AB50 AC46:AC50 AD46:AD50 AE46:AE50 AF46:AF50 AG46:AG50 AH46:AH50 AI46:AI50 AJ46:AJ50 AK46:AK50 AL46:AL50 AM46:AM50 AN46:AN50 AO46:AO50 AP46:AP50 AQ46:AQ50 AR46:AR50 AS46:AS50 AT46:AT50 AU46:AU50 AV46:AV50 AW46:AW50 AX46:AX50 AY46:AY50 AZ46:AZ50 BA46:BA50 BB46:BB50 BC46:BC50 BD46:BD50 BE46:BE50 BF46:BF50 BG46:BG50 BH46:BH50 BI46:BI50 BJ46:BJ50 BK46:BK50 BL46:BL50 BM46:BM50 BN46:BN50 BO46:BO49 BP46:BP50 BQ46:BQ50 BR46:BR50 BS46:BS50 C35:C37 D35:D37 G35:G37 I35:I37 J35:J37 M35:M37 N35:N37 O35:O37 P35:P37 Q35:Q37 S35:S37 T35:T37 U35:U37 V35:V37 W35:W37 X35:X37 Y35:Y37 Z35:Z37 AA35:AA37 AB35:AB37 AC35:AC37 AD35:AD37 AE35:AE37 AF35:AF37 AG35:AG37 AH35:AH37 AI35:AI37 AJ35:AJ37 AK35:AK37 AL35:AL37 AM35:AM37 AN35:AN37 AO35:AO37 AP35:AP37 AQ35:AQ37 AR35:AR37 AS35:AS37 AT35:AT37 AU35:AU37 AV35:AV37 AW35:AW37 AX35:AX37 AY35:AY37 AZ35:AZ37 BA35:BA37 BB35:BB37 BC35:BC37 BD35:BD37 BE35:BE37 BF35:BF37 BG35:BG37 BH35:BH37 BI35:BI37 BJ35:BJ37 BK35:BK37 BL35:BL37 BM35:BM37 BN35:BN37 BO35:BO37 BP35:BP37 BQ35:BQ37 BR35:BR37 BS35:BS37 C38:C39 D38:D39 G38:G39 I38:I39 J38:J39 M38:M39 N38:N39 O38:O39 P38:P39 Q38:Q39 S38:S39 T38:T39 U38:U39 V38:V39 W38:W39 X38:X39 Y38:Y39 Z38:Z39 AA38:AA39 AB38:AB39 AC38:AC39 AD38:AD39 AE38:AE39 AF38:AF39 AG38:AG39 AH38:AH39 AI38:AI39 AJ38:AJ39 AK38:AK39 AL38:AL39 AM38:AM39 AN38:AN39 AO38:AO39 AP38:AP39 AQ38:AQ39 AR38:AR39 AS38:AS39 AT38:AT39 AU38:AU39 AV38:AV39 AW38:AW39 AX38:AX39 AY38:AY39 AZ38:AZ39 BA38:BA39 BB38:BB39 BC38:BC39 BD38:BD39 BE38:BE39 BF38:BF39 BG38:BG39 BH38:BH39 BI38:BI39 BJ38:BJ39 BK38:BK39 BL38:BL39 BM38:BM39 BN38:BN39 BO38:BO39 BP38:BP39 BQ38:BQ39 BR38:BR39 BS38:BS39 C29:C34 D29:D34 G29:G34 I29:I34 J29:J34 M29:M34 N29:N34 O29:O34 P29:P34 Q29:Q34 S29:S34 T29:T34 U29:U34 V29:V34 W29:W34 X29:X34 Y29:Y34 Z29:Z34 AA29:AA34 AB29:AB34 AC29:AC34 AD29:AD34 AE29:AE34 AF29:AF34 AG29:AG34 AH29:AH34 AI29:AI34 AJ29:AJ34 AK29:AK34 AL29:AL34 AM29:AM34 AN29:AN34 AO29:AO34 AP29:AP34 AQ29:AQ34 AR29:AR34 AS29:AS34 AT29:AT34 AU29:AU34 AV29:AV34 AW29:AW34 AX29:AX34 AY29:AY34 AZ29:AZ34 BA29:BA34 BB29:BB34 BC29:BC34 BD29:BD34 BE29:BE34 BF29:BF34 BG29:BG34 BH29:BH34 BI29:BI34 BJ29:BJ34 BK29:BK34 BL29:BL34 BM29:BM34 BN29 BO29:BO34 BP29:BP34 BQ29:BQ34 BR29:BR34 BS29:BS34 C12:C20 D12:D20 G12:G20 I12:I20 J12:J20 M12:M20 N12:N20 O12:O20 P12:P20 Q12:Q20 R13 S12:S20 T12:T20 U12:U20 V12:V20 W12:W20 X12:X20 Y12:Y20 Z12:Z20 AA12:AA20 AB12:AB20 AC12:AC20 AD12:AD20 AE12:AE20 AF12:AF20 AG12:AG20 AH12:AH20 AI12:AI20 AJ12:AJ20 AK12:AK20 AL12:AL20 AM12:AM20 AN12:AN20 AO12:AO20 AP12:AP20 AQ12:AQ20 AR12:AR20 AS12:AS20 AT12:AT20 AU12:AU20 AV12:AV20 AW12:AW20 AX12:AX20 AY12:AY20 AZ12:AZ20 BA12:BA20 BB12:BB20 BC12:BC20 BD12:BD20 BE12:BE20 BF12:BF20 BG12:BG20 BH12:BH20 BI12:BI20 BJ12:BJ20 BK12:BK20 BL12:BL20 BM12:BM20 BN12:BN20 BO12:BO20 BP12:BP20 BQ12:BQ20 BR12:BR20 BS12:BS20 C21:C24 D21:D24 G21:G24 I21:I24 J21:J24 M21:M24 N21:N24 O21:O24 P21:P24 Q21:Q24 S21:S24 T21:T24 U21:U24 V21:V24 W21:W24 X21:X24 Y21:Y24 Z21:Z24 AA21:AA24 AB21:AB24 AC21:AC24 AD21:AD24 AE21:AE24 AF21:AF24 AG21:AG24 AH21:AH24 AI21:AI24 AJ21:AJ24 AK21:AK24 AL21:AL24 AM21:AM24 AN21:AN24 AO21:AO24 AP21:AP24 AQ21:AQ24 AR21:AR24 AS21:AS24 AT21:AT24 AU21:AU24 AV21:AV24 AW21:AW24 AX21:AX24 AY21:AY24 AZ21:AZ24 BA21:BA24 BB21:BB24 BC21:BC24 BD21:BD24 BE21:BE24 BF21:BF24 BG21:BG24 BH21:BH24 BI21:BI24 BJ21:BJ24 BK21:BK24 BL21:BL24 BM21:BM24 BN21:BN24 BO21:BO24 BP21:BP24 BQ21:BQ24 BR21:BR24 BS21:BS24 C25:C26 D25:D26 G25:G26 I25:I26 J25:J26 M25:M26 N25:N26 O25:O26 P25:P26 Q25:Q26 S25:S26 T25:T26 U25:U26 V25:V26 W25:W26 X25:X26 Y25:Y26 Z25:Z26 AA25:AA26 AB25:AB26 AC25:AC26 AD25:AD26 AE25:AE26 AF25:AF26 AG25:AG26 AH25:AH26 AI25:AI26 AJ25:AJ26 AK25:AK26 AL25:AL26 AM25:AM26 AN25:AN26 AO25:AO26 AP25:AP26 AQ25:AQ26 AR25:AR26 AS25:AS26 AT25:AT26 AU25:AU26 AV25:AV26 AW25:AW26 AX25:AX26 AY25:AY26 AZ25:AZ26 BA25:BA26 BB25:BB26 BC25:BC26 BD25:BD26 BE25:BE26 BF25:BF26 BG25:BG26 BH25:BH26 BI25:BI26 BJ25:BJ26 BK25:BK26 BL25:BL26 BM25:BM26 BN25:BN26 BO25:BO26 BP25:BP26 BQ25:BQ26 BR25:BR26 BS25:BS26 C27:C28 D27:D28 G27:G28 I27:I28 J27:J28 M27:M28 N27:N28 O27:O28 P27:P28 Q27:Q28 S27:S28 T27:T28 U27:U28 V27:V28 W27:W28 X27:X28 Y27:Y28 Z27:Z28 AA27:AA28 AB27:AB28 AC27:AC28 AD27:AD28 AE27:AE28 AF27:AF28 AG27:AG28 AH27:AH28 AI27:AI28 AJ27:AJ28 AK27:AK28 AL27:AL28 AM27:AM28 AN27:AN28 AO27:AO28 AP27:AP28 AQ27:AQ28 AR27:AR28 AS27:AS28 AT27:AT28 AU27:AU28 AV27:AV28 AW27:AW28 AX27:AX28 AY27:AY28 AZ27:AZ28 BA27:BA28 BB27:BB28 BC27:BC28 BD27:BD28 BE27:BE28 BF27:BF28 BG27:BG28 BH27:BH28 BI27:BI28 BJ27:BJ28 BK27:BK28 BL27:BL28 BM27:BM28 BN27:BN28 BO27:BO28 BP27:BP28 BQ27:BQ28 BR27:BR28 BS27:BS28 BN31:BN34"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6"/>
  <sheetViews>
    <sheetView topLeftCell="A4" workbookViewId="0">
      <selection activeCell="B17" sqref="B17"/>
    </sheetView>
  </sheetViews>
  <sheetFormatPr defaultRowHeight="14.5" x14ac:dyDescent="0.35"/>
  <cols>
    <col min="1" max="1" width="16.26953125" customWidth="1"/>
    <col min="2" max="2" width="16.1796875" customWidth="1"/>
    <col min="3" max="3" width="20.1796875" customWidth="1"/>
    <col min="4" max="4" width="16.54296875" customWidth="1"/>
  </cols>
  <sheetData>
    <row r="1" spans="1:4" x14ac:dyDescent="0.35">
      <c r="B1" t="s">
        <v>723</v>
      </c>
      <c r="C1" t="s">
        <v>720</v>
      </c>
      <c r="D1" t="s">
        <v>721</v>
      </c>
    </row>
    <row r="2" spans="1:4" x14ac:dyDescent="0.35">
      <c r="A2" t="s">
        <v>144</v>
      </c>
      <c r="B2">
        <v>43</v>
      </c>
      <c r="C2">
        <v>55</v>
      </c>
      <c r="D2">
        <v>7</v>
      </c>
    </row>
    <row r="3" spans="1:4" x14ac:dyDescent="0.35">
      <c r="A3" t="s">
        <v>147</v>
      </c>
      <c r="B3">
        <v>7</v>
      </c>
      <c r="C3">
        <v>7</v>
      </c>
      <c r="D3">
        <v>35</v>
      </c>
    </row>
    <row r="4" spans="1:4" x14ac:dyDescent="0.35">
      <c r="A4" t="s">
        <v>178</v>
      </c>
      <c r="B4">
        <v>11</v>
      </c>
      <c r="C4">
        <v>8</v>
      </c>
      <c r="D4">
        <v>34</v>
      </c>
    </row>
    <row r="5" spans="1:4" x14ac:dyDescent="0.35">
      <c r="A5" t="s">
        <v>464</v>
      </c>
      <c r="B5">
        <v>3</v>
      </c>
      <c r="C5">
        <v>1</v>
      </c>
      <c r="D5">
        <v>3</v>
      </c>
    </row>
    <row r="6" spans="1:4" x14ac:dyDescent="0.35">
      <c r="A6" t="s">
        <v>146</v>
      </c>
      <c r="B6">
        <v>30</v>
      </c>
      <c r="C6">
        <v>23</v>
      </c>
      <c r="D6">
        <v>3</v>
      </c>
    </row>
    <row r="7" spans="1:4" x14ac:dyDescent="0.35">
      <c r="A7" t="s">
        <v>724</v>
      </c>
      <c r="D7">
        <v>11</v>
      </c>
    </row>
    <row r="8" spans="1:4" x14ac:dyDescent="0.35">
      <c r="B8">
        <f>SUM(B2:B6)</f>
        <v>94</v>
      </c>
      <c r="C8">
        <f t="shared" ref="C8" si="0">SUM(C2:C6)</f>
        <v>94</v>
      </c>
      <c r="D8">
        <f>SUM(D3:D7)</f>
        <v>86</v>
      </c>
    </row>
    <row r="10" spans="1:4" x14ac:dyDescent="0.35">
      <c r="B10" t="s">
        <v>723</v>
      </c>
      <c r="C10" t="s">
        <v>720</v>
      </c>
      <c r="D10" t="s">
        <v>721</v>
      </c>
    </row>
    <row r="11" spans="1:4" x14ac:dyDescent="0.35">
      <c r="A11" t="s">
        <v>146</v>
      </c>
      <c r="B11" s="23">
        <f>B6/94</f>
        <v>0.31914893617021278</v>
      </c>
      <c r="C11" s="23">
        <f>C6/94</f>
        <v>0.24468085106382978</v>
      </c>
      <c r="D11" s="23">
        <f>D6/87</f>
        <v>3.4482758620689655E-2</v>
      </c>
    </row>
    <row r="12" spans="1:4" x14ac:dyDescent="0.35">
      <c r="A12" t="s">
        <v>144</v>
      </c>
      <c r="B12" s="23">
        <f>B2/94</f>
        <v>0.45744680851063829</v>
      </c>
      <c r="C12" s="23">
        <f>C2/94</f>
        <v>0.58510638297872342</v>
      </c>
      <c r="D12" s="23">
        <f>D2/87</f>
        <v>8.0459770114942528E-2</v>
      </c>
    </row>
    <row r="13" spans="1:4" x14ac:dyDescent="0.35">
      <c r="A13" t="s">
        <v>178</v>
      </c>
      <c r="B13" s="23">
        <f>B4/94</f>
        <v>0.11702127659574468</v>
      </c>
      <c r="C13" s="23">
        <f>C4/94</f>
        <v>8.5106382978723402E-2</v>
      </c>
      <c r="D13" s="23">
        <f>D4/87</f>
        <v>0.39080459770114945</v>
      </c>
    </row>
    <row r="14" spans="1:4" x14ac:dyDescent="0.35">
      <c r="A14" t="s">
        <v>147</v>
      </c>
      <c r="B14" s="23">
        <v>7.0000000000000007E-2</v>
      </c>
      <c r="C14" s="23">
        <v>7.0000000000000007E-2</v>
      </c>
      <c r="D14" s="23">
        <v>0.4</v>
      </c>
    </row>
    <row r="15" spans="1:4" x14ac:dyDescent="0.35">
      <c r="A15" t="s">
        <v>208</v>
      </c>
      <c r="B15" s="23">
        <v>0</v>
      </c>
      <c r="C15" s="23">
        <v>0</v>
      </c>
      <c r="D15" s="23">
        <f>D7/87</f>
        <v>0.12643678160919541</v>
      </c>
    </row>
    <row r="16" spans="1:4" x14ac:dyDescent="0.35">
      <c r="A16" t="s">
        <v>464</v>
      </c>
      <c r="B16" s="23">
        <f>B5/94</f>
        <v>3.1914893617021274E-2</v>
      </c>
      <c r="C16" s="23">
        <f>C5/94</f>
        <v>1.0638297872340425E-2</v>
      </c>
      <c r="D16" s="23">
        <f>D5/87</f>
        <v>3.4482758620689655E-2</v>
      </c>
    </row>
  </sheetData>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3:B11"/>
  <sheetViews>
    <sheetView workbookViewId="0">
      <selection activeCell="G10" sqref="G10"/>
    </sheetView>
  </sheetViews>
  <sheetFormatPr defaultRowHeight="14.5" x14ac:dyDescent="0.35"/>
  <cols>
    <col min="1" max="1" width="14.81640625" bestFit="1" customWidth="1"/>
    <col min="2" max="2" width="22.26953125" bestFit="1" customWidth="1"/>
  </cols>
  <sheetData>
    <row r="3" spans="1:2" x14ac:dyDescent="0.35">
      <c r="A3" s="19" t="s">
        <v>677</v>
      </c>
      <c r="B3" t="s">
        <v>722</v>
      </c>
    </row>
    <row r="4" spans="1:2" x14ac:dyDescent="0.35">
      <c r="A4" s="20"/>
      <c r="B4" s="21">
        <v>1</v>
      </c>
    </row>
    <row r="5" spans="1:2" x14ac:dyDescent="0.35">
      <c r="A5" s="20" t="s">
        <v>144</v>
      </c>
      <c r="B5" s="21">
        <v>7</v>
      </c>
    </row>
    <row r="6" spans="1:2" x14ac:dyDescent="0.35">
      <c r="A6" s="20" t="s">
        <v>147</v>
      </c>
      <c r="B6" s="21">
        <v>35</v>
      </c>
    </row>
    <row r="7" spans="1:2" x14ac:dyDescent="0.35">
      <c r="A7" s="20" t="s">
        <v>178</v>
      </c>
      <c r="B7" s="21">
        <v>34</v>
      </c>
    </row>
    <row r="8" spans="1:2" x14ac:dyDescent="0.35">
      <c r="A8" s="20" t="s">
        <v>464</v>
      </c>
      <c r="B8" s="21">
        <v>3</v>
      </c>
    </row>
    <row r="9" spans="1:2" x14ac:dyDescent="0.35">
      <c r="A9" s="20" t="s">
        <v>146</v>
      </c>
      <c r="B9" s="21">
        <v>3</v>
      </c>
    </row>
    <row r="10" spans="1:2" x14ac:dyDescent="0.35">
      <c r="A10" s="20" t="s">
        <v>208</v>
      </c>
      <c r="B10" s="21">
        <v>11</v>
      </c>
    </row>
    <row r="11" spans="1:2" x14ac:dyDescent="0.35">
      <c r="A11" s="20" t="s">
        <v>678</v>
      </c>
      <c r="B11" s="21">
        <v>94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3:B11"/>
  <sheetViews>
    <sheetView workbookViewId="0">
      <selection activeCell="A3" sqref="A3"/>
    </sheetView>
  </sheetViews>
  <sheetFormatPr defaultRowHeight="14.5" x14ac:dyDescent="0.35"/>
  <cols>
    <col min="1" max="1" width="14.81640625" bestFit="1" customWidth="1"/>
    <col min="2" max="2" width="22.26953125" bestFit="1" customWidth="1"/>
  </cols>
  <sheetData>
    <row r="3" spans="1:2" x14ac:dyDescent="0.35">
      <c r="A3" s="19" t="s">
        <v>677</v>
      </c>
      <c r="B3" t="s">
        <v>722</v>
      </c>
    </row>
    <row r="4" spans="1:2" x14ac:dyDescent="0.35">
      <c r="A4" s="20"/>
      <c r="B4" s="21">
        <v>1</v>
      </c>
    </row>
    <row r="5" spans="1:2" x14ac:dyDescent="0.35">
      <c r="A5" s="20" t="s">
        <v>144</v>
      </c>
      <c r="B5" s="21">
        <v>7</v>
      </c>
    </row>
    <row r="6" spans="1:2" x14ac:dyDescent="0.35">
      <c r="A6" s="20" t="s">
        <v>147</v>
      </c>
      <c r="B6" s="21">
        <v>35</v>
      </c>
    </row>
    <row r="7" spans="1:2" x14ac:dyDescent="0.35">
      <c r="A7" s="20" t="s">
        <v>178</v>
      </c>
      <c r="B7" s="21">
        <v>34</v>
      </c>
    </row>
    <row r="8" spans="1:2" x14ac:dyDescent="0.35">
      <c r="A8" s="20" t="s">
        <v>464</v>
      </c>
      <c r="B8" s="21">
        <v>3</v>
      </c>
    </row>
    <row r="9" spans="1:2" x14ac:dyDescent="0.35">
      <c r="A9" s="20" t="s">
        <v>146</v>
      </c>
      <c r="B9" s="21">
        <v>3</v>
      </c>
    </row>
    <row r="10" spans="1:2" x14ac:dyDescent="0.35">
      <c r="A10" s="20" t="s">
        <v>208</v>
      </c>
      <c r="B10" s="21">
        <v>11</v>
      </c>
    </row>
    <row r="11" spans="1:2" x14ac:dyDescent="0.35">
      <c r="A11" s="20" t="s">
        <v>678</v>
      </c>
      <c r="B11" s="21">
        <v>94</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D95"/>
  <sheetViews>
    <sheetView topLeftCell="B88" workbookViewId="0">
      <selection activeCell="F108" sqref="F108"/>
    </sheetView>
  </sheetViews>
  <sheetFormatPr defaultRowHeight="14.5" x14ac:dyDescent="0.35"/>
  <cols>
    <col min="1" max="1" width="30.7265625" customWidth="1"/>
    <col min="2" max="2" width="21.26953125" customWidth="1"/>
    <col min="3" max="3" width="25.453125" customWidth="1"/>
    <col min="4" max="4" width="19.7265625" customWidth="1"/>
  </cols>
  <sheetData>
    <row r="1" spans="1:4" x14ac:dyDescent="0.35">
      <c r="A1" s="26" t="s">
        <v>715</v>
      </c>
      <c r="B1" s="26" t="s">
        <v>719</v>
      </c>
      <c r="C1" s="26" t="s">
        <v>720</v>
      </c>
      <c r="D1" s="26" t="s">
        <v>721</v>
      </c>
    </row>
    <row r="2" spans="1:4" x14ac:dyDescent="0.35">
      <c r="A2" t="s">
        <v>146</v>
      </c>
      <c r="B2" t="s">
        <v>144</v>
      </c>
      <c r="C2" t="s">
        <v>144</v>
      </c>
      <c r="D2" t="s">
        <v>178</v>
      </c>
    </row>
    <row r="3" spans="1:4" x14ac:dyDescent="0.35">
      <c r="A3" t="s">
        <v>146</v>
      </c>
      <c r="B3" t="s">
        <v>144</v>
      </c>
      <c r="C3" t="s">
        <v>144</v>
      </c>
      <c r="D3" t="s">
        <v>178</v>
      </c>
    </row>
    <row r="4" spans="1:4" x14ac:dyDescent="0.35">
      <c r="A4" t="s">
        <v>144</v>
      </c>
      <c r="B4" t="s">
        <v>146</v>
      </c>
      <c r="C4" t="s">
        <v>144</v>
      </c>
      <c r="D4" t="s">
        <v>147</v>
      </c>
    </row>
    <row r="5" spans="1:4" x14ac:dyDescent="0.35">
      <c r="A5" t="s">
        <v>146</v>
      </c>
      <c r="B5" t="s">
        <v>144</v>
      </c>
      <c r="C5" t="s">
        <v>144</v>
      </c>
      <c r="D5" t="s">
        <v>147</v>
      </c>
    </row>
    <row r="6" spans="1:4" x14ac:dyDescent="0.35">
      <c r="A6" t="s">
        <v>178</v>
      </c>
      <c r="B6" t="s">
        <v>146</v>
      </c>
      <c r="C6" t="s">
        <v>178</v>
      </c>
      <c r="D6" t="s">
        <v>147</v>
      </c>
    </row>
    <row r="7" spans="1:4" x14ac:dyDescent="0.35">
      <c r="A7" t="s">
        <v>146</v>
      </c>
      <c r="B7" t="s">
        <v>146</v>
      </c>
      <c r="C7" t="s">
        <v>144</v>
      </c>
      <c r="D7" t="s">
        <v>178</v>
      </c>
    </row>
    <row r="8" spans="1:4" x14ac:dyDescent="0.35">
      <c r="A8" t="s">
        <v>146</v>
      </c>
      <c r="B8" t="s">
        <v>146</v>
      </c>
      <c r="C8" t="s">
        <v>146</v>
      </c>
      <c r="D8" t="s">
        <v>178</v>
      </c>
    </row>
    <row r="9" spans="1:4" x14ac:dyDescent="0.35">
      <c r="A9" t="s">
        <v>178</v>
      </c>
      <c r="B9" t="s">
        <v>144</v>
      </c>
      <c r="C9" t="s">
        <v>146</v>
      </c>
      <c r="D9" t="s">
        <v>178</v>
      </c>
    </row>
    <row r="10" spans="1:4" x14ac:dyDescent="0.35">
      <c r="A10" t="s">
        <v>146</v>
      </c>
      <c r="B10" t="s">
        <v>178</v>
      </c>
      <c r="C10" t="s">
        <v>144</v>
      </c>
      <c r="D10" t="s">
        <v>178</v>
      </c>
    </row>
    <row r="11" spans="1:4" x14ac:dyDescent="0.35">
      <c r="A11" t="s">
        <v>146</v>
      </c>
      <c r="B11" t="s">
        <v>144</v>
      </c>
      <c r="C11" t="s">
        <v>144</v>
      </c>
      <c r="D11" t="s">
        <v>146</v>
      </c>
    </row>
    <row r="12" spans="1:4" x14ac:dyDescent="0.35">
      <c r="A12" t="s">
        <v>178</v>
      </c>
      <c r="B12" t="s">
        <v>146</v>
      </c>
      <c r="C12" t="s">
        <v>144</v>
      </c>
      <c r="D12" t="s">
        <v>147</v>
      </c>
    </row>
    <row r="13" spans="1:4" x14ac:dyDescent="0.35">
      <c r="A13" t="s">
        <v>146</v>
      </c>
      <c r="B13" t="s">
        <v>147</v>
      </c>
      <c r="C13" t="s">
        <v>147</v>
      </c>
      <c r="D13" t="s">
        <v>147</v>
      </c>
    </row>
    <row r="14" spans="1:4" x14ac:dyDescent="0.35">
      <c r="A14" t="s">
        <v>146</v>
      </c>
      <c r="B14" t="s">
        <v>146</v>
      </c>
      <c r="C14" t="s">
        <v>146</v>
      </c>
      <c r="D14" t="s">
        <v>146</v>
      </c>
    </row>
    <row r="15" spans="1:4" x14ac:dyDescent="0.35">
      <c r="A15" t="s">
        <v>146</v>
      </c>
      <c r="B15" t="s">
        <v>146</v>
      </c>
      <c r="C15" t="s">
        <v>146</v>
      </c>
      <c r="D15" t="s">
        <v>178</v>
      </c>
    </row>
    <row r="16" spans="1:4" x14ac:dyDescent="0.35">
      <c r="A16" t="s">
        <v>146</v>
      </c>
      <c r="B16" t="s">
        <v>133</v>
      </c>
      <c r="C16" t="s">
        <v>178</v>
      </c>
      <c r="D16" t="s">
        <v>178</v>
      </c>
    </row>
    <row r="17" spans="1:4" x14ac:dyDescent="0.35">
      <c r="A17" t="s">
        <v>146</v>
      </c>
      <c r="B17" t="s">
        <v>146</v>
      </c>
      <c r="C17" t="s">
        <v>146</v>
      </c>
      <c r="D17" t="s">
        <v>178</v>
      </c>
    </row>
    <row r="18" spans="1:4" x14ac:dyDescent="0.35">
      <c r="A18" t="s">
        <v>147</v>
      </c>
      <c r="B18" t="s">
        <v>144</v>
      </c>
      <c r="C18" t="s">
        <v>144</v>
      </c>
      <c r="D18" t="s">
        <v>144</v>
      </c>
    </row>
    <row r="19" spans="1:4" x14ac:dyDescent="0.35">
      <c r="A19" t="s">
        <v>146</v>
      </c>
      <c r="B19" t="s">
        <v>146</v>
      </c>
      <c r="C19" t="s">
        <v>146</v>
      </c>
      <c r="D19" t="s">
        <v>178</v>
      </c>
    </row>
    <row r="20" spans="1:4" x14ac:dyDescent="0.35">
      <c r="A20" t="s">
        <v>146</v>
      </c>
      <c r="B20" t="s">
        <v>147</v>
      </c>
      <c r="C20" t="s">
        <v>144</v>
      </c>
      <c r="D20" t="s">
        <v>208</v>
      </c>
    </row>
    <row r="21" spans="1:4" x14ac:dyDescent="0.35">
      <c r="A21" t="s">
        <v>144</v>
      </c>
      <c r="B21" t="s">
        <v>144</v>
      </c>
      <c r="C21" t="s">
        <v>144</v>
      </c>
      <c r="D21" t="s">
        <v>178</v>
      </c>
    </row>
    <row r="22" spans="1:4" x14ac:dyDescent="0.35">
      <c r="A22" t="s">
        <v>144</v>
      </c>
      <c r="B22" t="s">
        <v>146</v>
      </c>
      <c r="C22" t="s">
        <v>144</v>
      </c>
      <c r="D22" t="s">
        <v>178</v>
      </c>
    </row>
    <row r="23" spans="1:4" x14ac:dyDescent="0.35">
      <c r="A23" t="s">
        <v>146</v>
      </c>
      <c r="B23" t="s">
        <v>144</v>
      </c>
      <c r="C23" t="s">
        <v>144</v>
      </c>
      <c r="D23" t="s">
        <v>178</v>
      </c>
    </row>
    <row r="24" spans="1:4" x14ac:dyDescent="0.35">
      <c r="A24" t="s">
        <v>146</v>
      </c>
      <c r="B24" t="s">
        <v>208</v>
      </c>
      <c r="C24" t="s">
        <v>146</v>
      </c>
      <c r="D24" t="s">
        <v>178</v>
      </c>
    </row>
    <row r="25" spans="1:4" x14ac:dyDescent="0.35">
      <c r="A25" t="s">
        <v>144</v>
      </c>
      <c r="B25" t="s">
        <v>144</v>
      </c>
      <c r="C25" t="s">
        <v>144</v>
      </c>
      <c r="D25" t="s">
        <v>178</v>
      </c>
    </row>
    <row r="26" spans="1:4" x14ac:dyDescent="0.35">
      <c r="A26" t="s">
        <v>144</v>
      </c>
      <c r="B26" t="s">
        <v>146</v>
      </c>
      <c r="C26" t="s">
        <v>144</v>
      </c>
      <c r="D26" t="s">
        <v>147</v>
      </c>
    </row>
    <row r="27" spans="1:4" x14ac:dyDescent="0.35">
      <c r="A27" t="s">
        <v>146</v>
      </c>
      <c r="B27" t="s">
        <v>146</v>
      </c>
      <c r="C27" t="s">
        <v>146</v>
      </c>
      <c r="D27" t="s">
        <v>208</v>
      </c>
    </row>
    <row r="28" spans="1:4" x14ac:dyDescent="0.35">
      <c r="A28" t="s">
        <v>146</v>
      </c>
      <c r="B28" t="s">
        <v>147</v>
      </c>
      <c r="C28" t="s">
        <v>147</v>
      </c>
      <c r="D28" t="s">
        <v>147</v>
      </c>
    </row>
    <row r="29" spans="1:4" x14ac:dyDescent="0.35">
      <c r="A29" t="s">
        <v>147</v>
      </c>
      <c r="B29" t="s">
        <v>144</v>
      </c>
      <c r="C29" t="s">
        <v>147</v>
      </c>
      <c r="D29" t="s">
        <v>178</v>
      </c>
    </row>
    <row r="30" spans="1:4" x14ac:dyDescent="0.35">
      <c r="A30" t="s">
        <v>146</v>
      </c>
      <c r="B30" t="s">
        <v>147</v>
      </c>
      <c r="C30" t="s">
        <v>178</v>
      </c>
      <c r="D30" t="s">
        <v>208</v>
      </c>
    </row>
    <row r="31" spans="1:4" x14ac:dyDescent="0.35">
      <c r="A31" t="s">
        <v>144</v>
      </c>
      <c r="B31" t="s">
        <v>178</v>
      </c>
      <c r="C31" t="s">
        <v>144</v>
      </c>
      <c r="D31" t="s">
        <v>178</v>
      </c>
    </row>
    <row r="32" spans="1:4" x14ac:dyDescent="0.35">
      <c r="A32" t="s">
        <v>146</v>
      </c>
      <c r="B32" t="s">
        <v>146</v>
      </c>
      <c r="C32" t="s">
        <v>146</v>
      </c>
      <c r="D32" t="s">
        <v>146</v>
      </c>
    </row>
    <row r="33" spans="1:4" x14ac:dyDescent="0.35">
      <c r="A33" t="s">
        <v>178</v>
      </c>
      <c r="B33" t="s">
        <v>144</v>
      </c>
      <c r="C33" t="s">
        <v>144</v>
      </c>
      <c r="D33" t="s">
        <v>147</v>
      </c>
    </row>
    <row r="34" spans="1:4" x14ac:dyDescent="0.35">
      <c r="A34" t="s">
        <v>144</v>
      </c>
      <c r="B34" t="s">
        <v>144</v>
      </c>
      <c r="C34" t="s">
        <v>144</v>
      </c>
      <c r="D34" t="s">
        <v>144</v>
      </c>
    </row>
    <row r="35" spans="1:4" x14ac:dyDescent="0.35">
      <c r="A35" t="s">
        <v>144</v>
      </c>
      <c r="B35" t="s">
        <v>144</v>
      </c>
      <c r="C35" t="s">
        <v>144</v>
      </c>
      <c r="D35" t="s">
        <v>178</v>
      </c>
    </row>
    <row r="36" spans="1:4" x14ac:dyDescent="0.35">
      <c r="A36" t="s">
        <v>144</v>
      </c>
      <c r="B36" t="s">
        <v>144</v>
      </c>
      <c r="C36" t="s">
        <v>144</v>
      </c>
      <c r="D36" t="s">
        <v>178</v>
      </c>
    </row>
    <row r="37" spans="1:4" x14ac:dyDescent="0.35">
      <c r="A37" t="s">
        <v>146</v>
      </c>
      <c r="B37" t="s">
        <v>144</v>
      </c>
      <c r="C37" t="s">
        <v>144</v>
      </c>
      <c r="D37" t="s">
        <v>178</v>
      </c>
    </row>
    <row r="38" spans="1:4" x14ac:dyDescent="0.35">
      <c r="A38" t="s">
        <v>146</v>
      </c>
      <c r="B38" t="s">
        <v>146</v>
      </c>
      <c r="C38" t="s">
        <v>146</v>
      </c>
      <c r="D38" t="s">
        <v>178</v>
      </c>
    </row>
    <row r="39" spans="1:4" x14ac:dyDescent="0.35">
      <c r="A39" t="s">
        <v>144</v>
      </c>
      <c r="B39" t="s">
        <v>146</v>
      </c>
      <c r="C39" t="s">
        <v>144</v>
      </c>
      <c r="D39" t="s">
        <v>178</v>
      </c>
    </row>
    <row r="40" spans="1:4" x14ac:dyDescent="0.35">
      <c r="A40" t="s">
        <v>146</v>
      </c>
      <c r="B40" t="s">
        <v>146</v>
      </c>
      <c r="C40" t="s">
        <v>146</v>
      </c>
      <c r="D40" t="s">
        <v>178</v>
      </c>
    </row>
    <row r="41" spans="1:4" x14ac:dyDescent="0.35">
      <c r="A41" t="s">
        <v>144</v>
      </c>
      <c r="B41" t="s">
        <v>144</v>
      </c>
      <c r="C41" t="s">
        <v>146</v>
      </c>
      <c r="D41" t="s">
        <v>178</v>
      </c>
    </row>
    <row r="42" spans="1:4" x14ac:dyDescent="0.35">
      <c r="A42" t="s">
        <v>146</v>
      </c>
      <c r="B42" t="s">
        <v>178</v>
      </c>
      <c r="C42" t="s">
        <v>144</v>
      </c>
      <c r="D42" t="s">
        <v>208</v>
      </c>
    </row>
    <row r="43" spans="1:4" x14ac:dyDescent="0.35">
      <c r="A43" t="s">
        <v>144</v>
      </c>
      <c r="B43" t="s">
        <v>178</v>
      </c>
      <c r="C43" t="s">
        <v>144</v>
      </c>
      <c r="D43" t="s">
        <v>208</v>
      </c>
    </row>
    <row r="44" spans="1:4" x14ac:dyDescent="0.35">
      <c r="A44" t="s">
        <v>144</v>
      </c>
      <c r="B44" t="s">
        <v>144</v>
      </c>
      <c r="C44" t="s">
        <v>144</v>
      </c>
      <c r="D44" t="s">
        <v>147</v>
      </c>
    </row>
    <row r="45" spans="1:4" x14ac:dyDescent="0.35">
      <c r="A45" t="s">
        <v>178</v>
      </c>
      <c r="B45" t="s">
        <v>146</v>
      </c>
      <c r="C45" t="s">
        <v>144</v>
      </c>
      <c r="D45" t="s">
        <v>147</v>
      </c>
    </row>
    <row r="46" spans="1:4" x14ac:dyDescent="0.35">
      <c r="A46" t="s">
        <v>146</v>
      </c>
      <c r="B46" t="s">
        <v>144</v>
      </c>
      <c r="C46" t="s">
        <v>144</v>
      </c>
      <c r="D46" t="s">
        <v>178</v>
      </c>
    </row>
    <row r="47" spans="1:4" x14ac:dyDescent="0.35">
      <c r="A47" t="s">
        <v>146</v>
      </c>
      <c r="B47" t="s">
        <v>133</v>
      </c>
      <c r="C47" t="s">
        <v>133</v>
      </c>
      <c r="D47" t="s">
        <v>133</v>
      </c>
    </row>
    <row r="48" spans="1:4" x14ac:dyDescent="0.35">
      <c r="A48" t="s">
        <v>178</v>
      </c>
      <c r="B48" t="s">
        <v>144</v>
      </c>
      <c r="C48" t="s">
        <v>146</v>
      </c>
      <c r="D48" t="s">
        <v>144</v>
      </c>
    </row>
    <row r="49" spans="1:4" x14ac:dyDescent="0.35">
      <c r="A49" t="s">
        <v>144</v>
      </c>
      <c r="B49" t="s">
        <v>146</v>
      </c>
      <c r="C49" t="s">
        <v>178</v>
      </c>
      <c r="D49" t="s">
        <v>178</v>
      </c>
    </row>
    <row r="50" spans="1:4" x14ac:dyDescent="0.35">
      <c r="A50" t="s">
        <v>464</v>
      </c>
      <c r="B50" t="s">
        <v>464</v>
      </c>
      <c r="C50" t="s">
        <v>146</v>
      </c>
      <c r="D50" t="s">
        <v>464</v>
      </c>
    </row>
    <row r="51" spans="1:4" x14ac:dyDescent="0.35">
      <c r="A51" t="s">
        <v>144</v>
      </c>
      <c r="B51" t="s">
        <v>144</v>
      </c>
      <c r="C51" t="s">
        <v>144</v>
      </c>
      <c r="D51" t="s">
        <v>208</v>
      </c>
    </row>
    <row r="52" spans="1:4" x14ac:dyDescent="0.35">
      <c r="A52" t="s">
        <v>144</v>
      </c>
      <c r="B52" t="s">
        <v>144</v>
      </c>
      <c r="C52" t="s">
        <v>144</v>
      </c>
      <c r="D52" t="s">
        <v>147</v>
      </c>
    </row>
    <row r="53" spans="1:4" x14ac:dyDescent="0.35">
      <c r="A53" t="s">
        <v>144</v>
      </c>
      <c r="B53" t="s">
        <v>144</v>
      </c>
      <c r="C53" t="s">
        <v>144</v>
      </c>
      <c r="D53" t="s">
        <v>147</v>
      </c>
    </row>
    <row r="54" spans="1:4" x14ac:dyDescent="0.35">
      <c r="A54" t="s">
        <v>146</v>
      </c>
      <c r="B54" t="s">
        <v>144</v>
      </c>
      <c r="C54" t="s">
        <v>144</v>
      </c>
      <c r="D54" t="s">
        <v>147</v>
      </c>
    </row>
    <row r="55" spans="1:4" x14ac:dyDescent="0.35">
      <c r="A55" t="s">
        <v>146</v>
      </c>
      <c r="B55" t="s">
        <v>178</v>
      </c>
      <c r="C55" t="s">
        <v>144</v>
      </c>
      <c r="D55" t="s">
        <v>147</v>
      </c>
    </row>
    <row r="56" spans="1:4" x14ac:dyDescent="0.35">
      <c r="A56" t="s">
        <v>146</v>
      </c>
      <c r="B56" t="s">
        <v>178</v>
      </c>
      <c r="C56" t="s">
        <v>144</v>
      </c>
      <c r="D56" t="s">
        <v>147</v>
      </c>
    </row>
    <row r="57" spans="1:4" x14ac:dyDescent="0.35">
      <c r="A57" t="s">
        <v>144</v>
      </c>
      <c r="B57" t="s">
        <v>147</v>
      </c>
      <c r="C57" t="s">
        <v>144</v>
      </c>
      <c r="D57" t="s">
        <v>147</v>
      </c>
    </row>
    <row r="58" spans="1:4" x14ac:dyDescent="0.35">
      <c r="A58" t="s">
        <v>147</v>
      </c>
      <c r="B58" t="s">
        <v>144</v>
      </c>
      <c r="C58" t="s">
        <v>146</v>
      </c>
      <c r="D58" t="s">
        <v>147</v>
      </c>
    </row>
    <row r="59" spans="1:4" x14ac:dyDescent="0.35">
      <c r="A59" t="s">
        <v>178</v>
      </c>
      <c r="B59" t="s">
        <v>144</v>
      </c>
      <c r="C59" t="s">
        <v>144</v>
      </c>
      <c r="D59" t="s">
        <v>147</v>
      </c>
    </row>
    <row r="60" spans="1:4" x14ac:dyDescent="0.35">
      <c r="A60" t="s">
        <v>146</v>
      </c>
      <c r="B60" t="s">
        <v>147</v>
      </c>
      <c r="C60" t="s">
        <v>144</v>
      </c>
      <c r="D60" t="s">
        <v>147</v>
      </c>
    </row>
    <row r="61" spans="1:4" x14ac:dyDescent="0.35">
      <c r="A61" t="s">
        <v>178</v>
      </c>
      <c r="B61" t="s">
        <v>146</v>
      </c>
      <c r="C61" t="s">
        <v>144</v>
      </c>
      <c r="D61" t="s">
        <v>144</v>
      </c>
    </row>
    <row r="62" spans="1:4" x14ac:dyDescent="0.35">
      <c r="A62" t="s">
        <v>146</v>
      </c>
      <c r="B62" t="s">
        <v>146</v>
      </c>
      <c r="C62" t="s">
        <v>144</v>
      </c>
      <c r="D62" t="s">
        <v>144</v>
      </c>
    </row>
    <row r="63" spans="1:4" x14ac:dyDescent="0.35">
      <c r="A63" t="s">
        <v>146</v>
      </c>
      <c r="B63" t="s">
        <v>144</v>
      </c>
      <c r="C63" t="s">
        <v>146</v>
      </c>
      <c r="D63" t="s">
        <v>147</v>
      </c>
    </row>
    <row r="64" spans="1:4" x14ac:dyDescent="0.35">
      <c r="A64" t="s">
        <v>464</v>
      </c>
      <c r="B64" t="s">
        <v>464</v>
      </c>
      <c r="C64" t="s">
        <v>146</v>
      </c>
      <c r="D64" t="s">
        <v>464</v>
      </c>
    </row>
    <row r="65" spans="1:4" x14ac:dyDescent="0.35">
      <c r="A65" t="s">
        <v>144</v>
      </c>
      <c r="B65" t="s">
        <v>144</v>
      </c>
      <c r="C65" t="s">
        <v>144</v>
      </c>
      <c r="D65" t="s">
        <v>147</v>
      </c>
    </row>
    <row r="66" spans="1:4" x14ac:dyDescent="0.35">
      <c r="A66" t="s">
        <v>146</v>
      </c>
      <c r="B66" t="s">
        <v>208</v>
      </c>
      <c r="C66" t="s">
        <v>147</v>
      </c>
      <c r="D66" t="s">
        <v>208</v>
      </c>
    </row>
    <row r="67" spans="1:4" x14ac:dyDescent="0.35">
      <c r="A67" t="s">
        <v>144</v>
      </c>
      <c r="B67" t="s">
        <v>144</v>
      </c>
      <c r="C67" t="s">
        <v>144</v>
      </c>
      <c r="D67" t="s">
        <v>178</v>
      </c>
    </row>
    <row r="68" spans="1:4" x14ac:dyDescent="0.35">
      <c r="A68" t="s">
        <v>146</v>
      </c>
      <c r="B68" t="s">
        <v>144</v>
      </c>
      <c r="C68" t="s">
        <v>144</v>
      </c>
      <c r="D68" t="s">
        <v>147</v>
      </c>
    </row>
    <row r="69" spans="1:4" x14ac:dyDescent="0.35">
      <c r="A69" t="s">
        <v>146</v>
      </c>
      <c r="B69" t="s">
        <v>144</v>
      </c>
      <c r="C69" t="s">
        <v>144</v>
      </c>
      <c r="D69" t="s">
        <v>147</v>
      </c>
    </row>
    <row r="70" spans="1:4" x14ac:dyDescent="0.35">
      <c r="A70" t="s">
        <v>144</v>
      </c>
      <c r="B70" t="s">
        <v>178</v>
      </c>
      <c r="C70" t="s">
        <v>144</v>
      </c>
      <c r="D70" t="s">
        <v>147</v>
      </c>
    </row>
    <row r="71" spans="1:4" x14ac:dyDescent="0.35">
      <c r="A71" t="s">
        <v>146</v>
      </c>
      <c r="B71" t="s">
        <v>178</v>
      </c>
      <c r="C71" t="s">
        <v>144</v>
      </c>
      <c r="D71" t="s">
        <v>147</v>
      </c>
    </row>
    <row r="72" spans="1:4" x14ac:dyDescent="0.35">
      <c r="A72" t="s">
        <v>146</v>
      </c>
      <c r="B72" t="s">
        <v>146</v>
      </c>
      <c r="C72" t="s">
        <v>146</v>
      </c>
      <c r="D72" t="s">
        <v>208</v>
      </c>
    </row>
    <row r="73" spans="1:4" x14ac:dyDescent="0.35">
      <c r="A73" t="s">
        <v>146</v>
      </c>
      <c r="B73" t="s">
        <v>178</v>
      </c>
      <c r="C73" t="s">
        <v>178</v>
      </c>
      <c r="D73" t="s">
        <v>208</v>
      </c>
    </row>
    <row r="74" spans="1:4" x14ac:dyDescent="0.35">
      <c r="A74" t="s">
        <v>146</v>
      </c>
      <c r="B74" t="s">
        <v>146</v>
      </c>
      <c r="C74" t="s">
        <v>146</v>
      </c>
      <c r="D74" t="s">
        <v>208</v>
      </c>
    </row>
    <row r="75" spans="1:4" x14ac:dyDescent="0.35">
      <c r="A75" t="s">
        <v>144</v>
      </c>
      <c r="B75" t="s">
        <v>146</v>
      </c>
      <c r="C75" t="s">
        <v>147</v>
      </c>
      <c r="D75" t="s">
        <v>147</v>
      </c>
    </row>
    <row r="76" spans="1:4" x14ac:dyDescent="0.35">
      <c r="A76" t="s">
        <v>146</v>
      </c>
      <c r="B76" t="s">
        <v>146</v>
      </c>
      <c r="C76" t="s">
        <v>146</v>
      </c>
      <c r="D76" t="s">
        <v>208</v>
      </c>
    </row>
    <row r="77" spans="1:4" x14ac:dyDescent="0.35">
      <c r="A77" t="s">
        <v>144</v>
      </c>
      <c r="B77" t="s">
        <v>146</v>
      </c>
      <c r="C77" t="s">
        <v>146</v>
      </c>
      <c r="D77" t="s">
        <v>147</v>
      </c>
    </row>
    <row r="78" spans="1:4" x14ac:dyDescent="0.35">
      <c r="A78" t="s">
        <v>146</v>
      </c>
      <c r="B78" t="s">
        <v>178</v>
      </c>
      <c r="C78" t="s">
        <v>144</v>
      </c>
      <c r="D78" t="s">
        <v>147</v>
      </c>
    </row>
    <row r="79" spans="1:4" x14ac:dyDescent="0.35">
      <c r="A79" t="s">
        <v>146</v>
      </c>
      <c r="B79" t="s">
        <v>147</v>
      </c>
      <c r="C79" t="s">
        <v>144</v>
      </c>
      <c r="D79" t="s">
        <v>144</v>
      </c>
    </row>
    <row r="80" spans="1:4" x14ac:dyDescent="0.35">
      <c r="A80" t="s">
        <v>146</v>
      </c>
      <c r="B80" t="s">
        <v>464</v>
      </c>
      <c r="C80" t="s">
        <v>464</v>
      </c>
      <c r="D80" t="s">
        <v>464</v>
      </c>
    </row>
    <row r="81" spans="1:4" x14ac:dyDescent="0.35">
      <c r="A81" t="s">
        <v>144</v>
      </c>
      <c r="B81" t="s">
        <v>144</v>
      </c>
      <c r="C81" t="s">
        <v>144</v>
      </c>
      <c r="D81" t="s">
        <v>178</v>
      </c>
    </row>
    <row r="82" spans="1:4" x14ac:dyDescent="0.35">
      <c r="A82" t="s">
        <v>144</v>
      </c>
      <c r="B82" t="s">
        <v>144</v>
      </c>
      <c r="C82" t="s">
        <v>146</v>
      </c>
      <c r="D82" t="s">
        <v>147</v>
      </c>
    </row>
    <row r="83" spans="1:4" x14ac:dyDescent="0.35">
      <c r="A83" t="s">
        <v>144</v>
      </c>
      <c r="B83" t="s">
        <v>144</v>
      </c>
      <c r="C83" t="s">
        <v>144</v>
      </c>
      <c r="D83" t="s">
        <v>178</v>
      </c>
    </row>
    <row r="84" spans="1:4" x14ac:dyDescent="0.35">
      <c r="A84" t="s">
        <v>144</v>
      </c>
      <c r="B84" t="s">
        <v>144</v>
      </c>
      <c r="C84" t="s">
        <v>144</v>
      </c>
      <c r="D84" t="s">
        <v>147</v>
      </c>
    </row>
    <row r="85" spans="1:4" x14ac:dyDescent="0.35">
      <c r="A85" t="s">
        <v>146</v>
      </c>
      <c r="B85" t="s">
        <v>178</v>
      </c>
      <c r="C85" t="s">
        <v>178</v>
      </c>
      <c r="D85" t="s">
        <v>178</v>
      </c>
    </row>
    <row r="86" spans="1:4" x14ac:dyDescent="0.35">
      <c r="A86" t="s">
        <v>144</v>
      </c>
      <c r="B86" t="s">
        <v>144</v>
      </c>
      <c r="C86" t="s">
        <v>178</v>
      </c>
      <c r="D86" t="s">
        <v>147</v>
      </c>
    </row>
    <row r="87" spans="1:4" x14ac:dyDescent="0.35">
      <c r="A87" t="s">
        <v>144</v>
      </c>
      <c r="B87" t="s">
        <v>144</v>
      </c>
      <c r="C87" t="s">
        <v>178</v>
      </c>
      <c r="D87" t="s">
        <v>178</v>
      </c>
    </row>
    <row r="88" spans="1:4" x14ac:dyDescent="0.35">
      <c r="A88" t="s">
        <v>146</v>
      </c>
      <c r="B88" t="s">
        <v>144</v>
      </c>
      <c r="C88" t="s">
        <v>147</v>
      </c>
      <c r="D88" t="s">
        <v>178</v>
      </c>
    </row>
    <row r="89" spans="1:4" x14ac:dyDescent="0.35">
      <c r="A89" t="s">
        <v>146</v>
      </c>
      <c r="B89" t="s">
        <v>146</v>
      </c>
      <c r="C89" t="s">
        <v>144</v>
      </c>
      <c r="D89" t="s">
        <v>178</v>
      </c>
    </row>
    <row r="90" spans="1:4" x14ac:dyDescent="0.35">
      <c r="A90" t="s">
        <v>178</v>
      </c>
      <c r="B90" t="s">
        <v>144</v>
      </c>
      <c r="C90" t="s">
        <v>144</v>
      </c>
      <c r="D90" t="s">
        <v>178</v>
      </c>
    </row>
    <row r="91" spans="1:4" x14ac:dyDescent="0.35">
      <c r="A91" t="s">
        <v>144</v>
      </c>
      <c r="B91" t="s">
        <v>144</v>
      </c>
      <c r="C91" t="s">
        <v>144</v>
      </c>
      <c r="D91" t="s">
        <v>144</v>
      </c>
    </row>
    <row r="92" spans="1:4" x14ac:dyDescent="0.35">
      <c r="A92" t="s">
        <v>147</v>
      </c>
      <c r="B92" t="s">
        <v>146</v>
      </c>
      <c r="C92" t="s">
        <v>147</v>
      </c>
      <c r="D92" t="s">
        <v>147</v>
      </c>
    </row>
    <row r="93" spans="1:4" x14ac:dyDescent="0.35">
      <c r="A93" t="s">
        <v>146</v>
      </c>
      <c r="B93" t="s">
        <v>144</v>
      </c>
      <c r="C93" t="s">
        <v>144</v>
      </c>
      <c r="D93" t="s">
        <v>147</v>
      </c>
    </row>
    <row r="94" spans="1:4" x14ac:dyDescent="0.35">
      <c r="A94" t="s">
        <v>178</v>
      </c>
      <c r="B94" t="s">
        <v>144</v>
      </c>
      <c r="C94" t="s">
        <v>144</v>
      </c>
      <c r="D94" t="s">
        <v>147</v>
      </c>
    </row>
    <row r="95" spans="1:4" x14ac:dyDescent="0.35">
      <c r="A95" t="s">
        <v>144</v>
      </c>
      <c r="B95" t="s">
        <v>146</v>
      </c>
      <c r="C95" t="s">
        <v>146</v>
      </c>
      <c r="D95" t="s">
        <v>147</v>
      </c>
    </row>
  </sheetData>
  <autoFilter ref="B1:D95" xr:uid="{00000000-0009-0000-0000-00000C000000}"/>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11"/>
  <sheetViews>
    <sheetView topLeftCell="A7" workbookViewId="0">
      <selection activeCell="F6" sqref="F6"/>
    </sheetView>
  </sheetViews>
  <sheetFormatPr defaultRowHeight="14.5" x14ac:dyDescent="0.35"/>
  <cols>
    <col min="1" max="1" width="16.81640625" customWidth="1"/>
    <col min="2" max="2" width="13.7265625" customWidth="1"/>
    <col min="3" max="3" width="13.26953125" customWidth="1"/>
    <col min="4" max="4" width="22.7265625" customWidth="1"/>
    <col min="5" max="5" width="18.26953125" customWidth="1"/>
  </cols>
  <sheetData>
    <row r="1" spans="1:4" x14ac:dyDescent="0.35">
      <c r="A1" t="s">
        <v>677</v>
      </c>
      <c r="B1" s="18" t="s">
        <v>710</v>
      </c>
      <c r="C1" s="18" t="s">
        <v>711</v>
      </c>
      <c r="D1" s="18" t="s">
        <v>712</v>
      </c>
    </row>
    <row r="2" spans="1:4" x14ac:dyDescent="0.35">
      <c r="A2" t="s">
        <v>165</v>
      </c>
      <c r="B2">
        <v>1</v>
      </c>
      <c r="C2">
        <v>4</v>
      </c>
      <c r="D2">
        <v>4</v>
      </c>
    </row>
    <row r="3" spans="1:4" x14ac:dyDescent="0.35">
      <c r="A3" t="s">
        <v>152</v>
      </c>
      <c r="B3">
        <v>23</v>
      </c>
      <c r="C3">
        <v>20</v>
      </c>
      <c r="D3">
        <v>18</v>
      </c>
    </row>
    <row r="4" spans="1:4" x14ac:dyDescent="0.35">
      <c r="A4" t="s">
        <v>149</v>
      </c>
      <c r="B4">
        <v>36</v>
      </c>
      <c r="C4">
        <v>32</v>
      </c>
      <c r="D4">
        <v>39</v>
      </c>
    </row>
    <row r="5" spans="1:4" x14ac:dyDescent="0.35">
      <c r="A5" t="s">
        <v>150</v>
      </c>
      <c r="B5">
        <v>34</v>
      </c>
      <c r="C5">
        <v>38</v>
      </c>
      <c r="D5">
        <v>33</v>
      </c>
    </row>
    <row r="7" spans="1:4" x14ac:dyDescent="0.35">
      <c r="B7" s="18" t="s">
        <v>713</v>
      </c>
      <c r="C7" s="18" t="s">
        <v>708</v>
      </c>
      <c r="D7" s="18" t="s">
        <v>714</v>
      </c>
    </row>
    <row r="8" spans="1:4" x14ac:dyDescent="0.35">
      <c r="A8" t="s">
        <v>165</v>
      </c>
      <c r="B8" s="23">
        <f>B2/94</f>
        <v>1.0638297872340425E-2</v>
      </c>
      <c r="C8" s="23">
        <f>C2/94</f>
        <v>4.2553191489361701E-2</v>
      </c>
      <c r="D8" s="23">
        <f>D2/94</f>
        <v>4.2553191489361701E-2</v>
      </c>
    </row>
    <row r="9" spans="1:4" x14ac:dyDescent="0.35">
      <c r="A9" t="s">
        <v>152</v>
      </c>
      <c r="B9" s="23">
        <f t="shared" ref="B9:D11" si="0">B3/94</f>
        <v>0.24468085106382978</v>
      </c>
      <c r="C9" s="23">
        <f t="shared" si="0"/>
        <v>0.21276595744680851</v>
      </c>
      <c r="D9" s="23">
        <f t="shared" si="0"/>
        <v>0.19148936170212766</v>
      </c>
    </row>
    <row r="10" spans="1:4" x14ac:dyDescent="0.35">
      <c r="A10" t="s">
        <v>149</v>
      </c>
      <c r="B10" s="23">
        <f t="shared" si="0"/>
        <v>0.38297872340425532</v>
      </c>
      <c r="C10" s="23">
        <f t="shared" si="0"/>
        <v>0.34042553191489361</v>
      </c>
      <c r="D10" s="23">
        <f t="shared" si="0"/>
        <v>0.41489361702127658</v>
      </c>
    </row>
    <row r="11" spans="1:4" x14ac:dyDescent="0.35">
      <c r="A11" t="s">
        <v>150</v>
      </c>
      <c r="B11" s="23">
        <f t="shared" si="0"/>
        <v>0.36170212765957449</v>
      </c>
      <c r="C11" s="23">
        <f t="shared" si="0"/>
        <v>0.40425531914893614</v>
      </c>
      <c r="D11" s="23">
        <f t="shared" si="0"/>
        <v>0.35106382978723405</v>
      </c>
    </row>
  </sheetData>
  <pageMargins left="0.7" right="0.7" top="0.75" bottom="0.75" header="0.3" footer="0.3"/>
  <pageSetup paperSize="9"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C95"/>
  <sheetViews>
    <sheetView topLeftCell="A97" workbookViewId="0">
      <selection activeCell="A116" sqref="A116"/>
    </sheetView>
  </sheetViews>
  <sheetFormatPr defaultRowHeight="14.5" x14ac:dyDescent="0.35"/>
  <cols>
    <col min="1" max="1" width="18.7265625" customWidth="1"/>
    <col min="2" max="2" width="17" customWidth="1"/>
    <col min="3" max="3" width="20.453125" customWidth="1"/>
  </cols>
  <sheetData>
    <row r="1" spans="1:3" x14ac:dyDescent="0.35">
      <c r="A1" t="s">
        <v>707</v>
      </c>
      <c r="B1" t="s">
        <v>708</v>
      </c>
      <c r="C1" t="s">
        <v>709</v>
      </c>
    </row>
    <row r="2" spans="1:3" x14ac:dyDescent="0.35">
      <c r="A2" t="s">
        <v>149</v>
      </c>
      <c r="B2" t="s">
        <v>149</v>
      </c>
      <c r="C2" t="s">
        <v>149</v>
      </c>
    </row>
    <row r="3" spans="1:3" x14ac:dyDescent="0.35">
      <c r="A3" t="s">
        <v>149</v>
      </c>
      <c r="B3" t="s">
        <v>149</v>
      </c>
      <c r="C3" t="s">
        <v>149</v>
      </c>
    </row>
    <row r="4" spans="1:3" x14ac:dyDescent="0.35">
      <c r="A4" t="s">
        <v>150</v>
      </c>
      <c r="B4" t="s">
        <v>150</v>
      </c>
      <c r="C4" t="s">
        <v>150</v>
      </c>
    </row>
    <row r="5" spans="1:3" x14ac:dyDescent="0.35">
      <c r="A5" t="s">
        <v>149</v>
      </c>
      <c r="B5" t="s">
        <v>149</v>
      </c>
      <c r="C5" t="s">
        <v>149</v>
      </c>
    </row>
    <row r="6" spans="1:3" x14ac:dyDescent="0.35">
      <c r="A6" t="s">
        <v>152</v>
      </c>
      <c r="B6" t="s">
        <v>152</v>
      </c>
      <c r="C6" t="s">
        <v>152</v>
      </c>
    </row>
    <row r="7" spans="1:3" x14ac:dyDescent="0.35">
      <c r="A7" t="s">
        <v>149</v>
      </c>
      <c r="B7" t="s">
        <v>149</v>
      </c>
      <c r="C7" t="s">
        <v>149</v>
      </c>
    </row>
    <row r="8" spans="1:3" x14ac:dyDescent="0.35">
      <c r="A8" t="s">
        <v>149</v>
      </c>
      <c r="B8" t="s">
        <v>149</v>
      </c>
      <c r="C8" t="s">
        <v>149</v>
      </c>
    </row>
    <row r="9" spans="1:3" x14ac:dyDescent="0.35">
      <c r="A9" t="s">
        <v>152</v>
      </c>
      <c r="B9" t="s">
        <v>152</v>
      </c>
      <c r="C9" t="s">
        <v>152</v>
      </c>
    </row>
    <row r="10" spans="1:3" x14ac:dyDescent="0.35">
      <c r="A10" t="s">
        <v>165</v>
      </c>
      <c r="B10" t="s">
        <v>165</v>
      </c>
      <c r="C10" t="s">
        <v>165</v>
      </c>
    </row>
    <row r="11" spans="1:3" x14ac:dyDescent="0.35">
      <c r="A11" t="s">
        <v>152</v>
      </c>
      <c r="B11" t="s">
        <v>152</v>
      </c>
      <c r="C11" t="s">
        <v>150</v>
      </c>
    </row>
    <row r="12" spans="1:3" x14ac:dyDescent="0.35">
      <c r="A12" t="s">
        <v>152</v>
      </c>
      <c r="B12" t="s">
        <v>152</v>
      </c>
      <c r="C12" t="s">
        <v>149</v>
      </c>
    </row>
    <row r="13" spans="1:3" x14ac:dyDescent="0.35">
      <c r="A13" t="s">
        <v>149</v>
      </c>
      <c r="B13" t="s">
        <v>149</v>
      </c>
      <c r="C13" t="s">
        <v>149</v>
      </c>
    </row>
    <row r="14" spans="1:3" x14ac:dyDescent="0.35">
      <c r="A14" t="s">
        <v>152</v>
      </c>
      <c r="B14" t="s">
        <v>165</v>
      </c>
      <c r="C14" t="s">
        <v>150</v>
      </c>
    </row>
    <row r="15" spans="1:3" x14ac:dyDescent="0.35">
      <c r="A15" t="s">
        <v>150</v>
      </c>
      <c r="B15" t="s">
        <v>150</v>
      </c>
      <c r="C15" t="s">
        <v>150</v>
      </c>
    </row>
    <row r="16" spans="1:3" x14ac:dyDescent="0.35">
      <c r="A16" t="s">
        <v>150</v>
      </c>
      <c r="B16" t="s">
        <v>150</v>
      </c>
      <c r="C16" t="s">
        <v>152</v>
      </c>
    </row>
    <row r="17" spans="1:3" x14ac:dyDescent="0.35">
      <c r="A17" t="s">
        <v>150</v>
      </c>
      <c r="B17" t="s">
        <v>150</v>
      </c>
      <c r="C17" t="s">
        <v>149</v>
      </c>
    </row>
    <row r="18" spans="1:3" x14ac:dyDescent="0.35">
      <c r="A18" t="s">
        <v>149</v>
      </c>
      <c r="B18" t="s">
        <v>149</v>
      </c>
      <c r="C18" t="s">
        <v>149</v>
      </c>
    </row>
    <row r="19" spans="1:3" x14ac:dyDescent="0.35">
      <c r="A19" t="s">
        <v>150</v>
      </c>
      <c r="B19" t="s">
        <v>150</v>
      </c>
      <c r="C19" t="s">
        <v>150</v>
      </c>
    </row>
    <row r="20" spans="1:3" x14ac:dyDescent="0.35">
      <c r="A20" t="s">
        <v>150</v>
      </c>
      <c r="B20" t="s">
        <v>150</v>
      </c>
      <c r="C20" t="s">
        <v>150</v>
      </c>
    </row>
    <row r="21" spans="1:3" x14ac:dyDescent="0.35">
      <c r="A21" t="s">
        <v>150</v>
      </c>
      <c r="B21" t="s">
        <v>150</v>
      </c>
      <c r="C21" t="s">
        <v>152</v>
      </c>
    </row>
    <row r="22" spans="1:3" x14ac:dyDescent="0.35">
      <c r="A22" t="s">
        <v>152</v>
      </c>
      <c r="B22" t="s">
        <v>152</v>
      </c>
      <c r="C22" t="s">
        <v>152</v>
      </c>
    </row>
    <row r="23" spans="1:3" x14ac:dyDescent="0.35">
      <c r="A23" t="s">
        <v>150</v>
      </c>
      <c r="B23" t="s">
        <v>150</v>
      </c>
      <c r="C23" t="s">
        <v>150</v>
      </c>
    </row>
    <row r="24" spans="1:3" x14ac:dyDescent="0.35">
      <c r="A24" t="s">
        <v>149</v>
      </c>
      <c r="B24" t="s">
        <v>149</v>
      </c>
      <c r="C24" t="s">
        <v>149</v>
      </c>
    </row>
    <row r="25" spans="1:3" x14ac:dyDescent="0.35">
      <c r="A25" t="s">
        <v>152</v>
      </c>
      <c r="B25" t="s">
        <v>152</v>
      </c>
      <c r="C25" t="s">
        <v>152</v>
      </c>
    </row>
    <row r="26" spans="1:3" x14ac:dyDescent="0.35">
      <c r="A26" t="s">
        <v>149</v>
      </c>
      <c r="B26" t="s">
        <v>149</v>
      </c>
      <c r="C26" t="s">
        <v>149</v>
      </c>
    </row>
    <row r="27" spans="1:3" x14ac:dyDescent="0.35">
      <c r="A27" t="s">
        <v>150</v>
      </c>
      <c r="B27" t="s">
        <v>150</v>
      </c>
      <c r="C27" t="s">
        <v>150</v>
      </c>
    </row>
    <row r="28" spans="1:3" x14ac:dyDescent="0.35">
      <c r="A28" t="s">
        <v>149</v>
      </c>
      <c r="B28" t="s">
        <v>149</v>
      </c>
      <c r="C28" t="s">
        <v>149</v>
      </c>
    </row>
    <row r="29" spans="1:3" x14ac:dyDescent="0.35">
      <c r="A29" t="s">
        <v>149</v>
      </c>
      <c r="B29" t="s">
        <v>149</v>
      </c>
      <c r="C29" t="s">
        <v>149</v>
      </c>
    </row>
    <row r="30" spans="1:3" x14ac:dyDescent="0.35">
      <c r="A30" t="s">
        <v>149</v>
      </c>
      <c r="B30" t="s">
        <v>150</v>
      </c>
      <c r="C30" t="s">
        <v>152</v>
      </c>
    </row>
    <row r="31" spans="1:3" x14ac:dyDescent="0.35">
      <c r="A31" t="s">
        <v>152</v>
      </c>
      <c r="B31" t="s">
        <v>152</v>
      </c>
      <c r="C31" t="s">
        <v>150</v>
      </c>
    </row>
    <row r="32" spans="1:3" x14ac:dyDescent="0.35">
      <c r="A32" t="s">
        <v>149</v>
      </c>
      <c r="B32" t="s">
        <v>149</v>
      </c>
      <c r="C32" t="s">
        <v>150</v>
      </c>
    </row>
    <row r="33" spans="1:3" x14ac:dyDescent="0.35">
      <c r="A33" t="s">
        <v>150</v>
      </c>
      <c r="B33" t="s">
        <v>150</v>
      </c>
      <c r="C33" t="s">
        <v>149</v>
      </c>
    </row>
    <row r="34" spans="1:3" x14ac:dyDescent="0.35">
      <c r="A34" t="s">
        <v>149</v>
      </c>
      <c r="B34" t="s">
        <v>149</v>
      </c>
      <c r="C34" t="s">
        <v>149</v>
      </c>
    </row>
    <row r="35" spans="1:3" x14ac:dyDescent="0.35">
      <c r="A35" t="s">
        <v>150</v>
      </c>
      <c r="B35" t="s">
        <v>150</v>
      </c>
      <c r="C35" t="s">
        <v>150</v>
      </c>
    </row>
    <row r="36" spans="1:3" x14ac:dyDescent="0.35">
      <c r="A36" t="s">
        <v>149</v>
      </c>
      <c r="B36" t="s">
        <v>149</v>
      </c>
      <c r="C36" t="s">
        <v>149</v>
      </c>
    </row>
    <row r="37" spans="1:3" x14ac:dyDescent="0.35">
      <c r="A37" t="s">
        <v>149</v>
      </c>
      <c r="B37" t="s">
        <v>149</v>
      </c>
      <c r="C37" t="s">
        <v>149</v>
      </c>
    </row>
    <row r="38" spans="1:3" x14ac:dyDescent="0.35">
      <c r="A38" t="s">
        <v>150</v>
      </c>
      <c r="B38" t="s">
        <v>152</v>
      </c>
      <c r="C38" t="s">
        <v>152</v>
      </c>
    </row>
    <row r="39" spans="1:3" x14ac:dyDescent="0.35">
      <c r="A39" t="s">
        <v>152</v>
      </c>
      <c r="B39" t="s">
        <v>150</v>
      </c>
      <c r="C39" t="s">
        <v>150</v>
      </c>
    </row>
    <row r="40" spans="1:3" x14ac:dyDescent="0.35">
      <c r="A40" t="s">
        <v>150</v>
      </c>
      <c r="B40" t="s">
        <v>152</v>
      </c>
      <c r="C40" t="s">
        <v>152</v>
      </c>
    </row>
    <row r="41" spans="1:3" x14ac:dyDescent="0.35">
      <c r="A41" t="s">
        <v>149</v>
      </c>
      <c r="B41" t="s">
        <v>149</v>
      </c>
      <c r="C41" t="s">
        <v>149</v>
      </c>
    </row>
    <row r="42" spans="1:3" x14ac:dyDescent="0.35">
      <c r="A42" t="s">
        <v>149</v>
      </c>
      <c r="B42" t="s">
        <v>149</v>
      </c>
      <c r="C42" t="s">
        <v>149</v>
      </c>
    </row>
    <row r="43" spans="1:3" x14ac:dyDescent="0.35">
      <c r="A43" t="s">
        <v>152</v>
      </c>
      <c r="B43" t="s">
        <v>152</v>
      </c>
      <c r="C43" t="s">
        <v>152</v>
      </c>
    </row>
    <row r="44" spans="1:3" x14ac:dyDescent="0.35">
      <c r="A44" t="s">
        <v>150</v>
      </c>
      <c r="B44" t="s">
        <v>150</v>
      </c>
      <c r="C44" t="s">
        <v>150</v>
      </c>
    </row>
    <row r="45" spans="1:3" x14ac:dyDescent="0.35">
      <c r="A45" t="s">
        <v>150</v>
      </c>
      <c r="B45" t="s">
        <v>150</v>
      </c>
      <c r="C45" t="s">
        <v>149</v>
      </c>
    </row>
    <row r="46" spans="1:3" x14ac:dyDescent="0.35">
      <c r="A46" t="s">
        <v>152</v>
      </c>
      <c r="B46" t="s">
        <v>152</v>
      </c>
      <c r="C46" t="s">
        <v>152</v>
      </c>
    </row>
    <row r="47" spans="1:3" x14ac:dyDescent="0.35">
      <c r="A47" t="s">
        <v>152</v>
      </c>
      <c r="B47" t="s">
        <v>150</v>
      </c>
      <c r="C47" t="s">
        <v>152</v>
      </c>
    </row>
    <row r="48" spans="1:3" x14ac:dyDescent="0.35">
      <c r="A48" t="s">
        <v>150</v>
      </c>
      <c r="B48" t="s">
        <v>150</v>
      </c>
      <c r="C48" t="s">
        <v>149</v>
      </c>
    </row>
    <row r="49" spans="1:3" x14ac:dyDescent="0.35">
      <c r="A49" t="s">
        <v>149</v>
      </c>
      <c r="B49" t="s">
        <v>149</v>
      </c>
      <c r="C49" t="s">
        <v>149</v>
      </c>
    </row>
    <row r="50" spans="1:3" x14ac:dyDescent="0.35">
      <c r="A50" t="s">
        <v>149</v>
      </c>
      <c r="B50" t="s">
        <v>150</v>
      </c>
      <c r="C50" t="s">
        <v>150</v>
      </c>
    </row>
    <row r="51" spans="1:3" x14ac:dyDescent="0.35">
      <c r="A51" t="s">
        <v>150</v>
      </c>
      <c r="B51" t="s">
        <v>150</v>
      </c>
      <c r="C51" t="s">
        <v>150</v>
      </c>
    </row>
    <row r="52" spans="1:3" x14ac:dyDescent="0.35">
      <c r="A52" t="s">
        <v>149</v>
      </c>
      <c r="B52" t="s">
        <v>149</v>
      </c>
      <c r="C52" t="s">
        <v>149</v>
      </c>
    </row>
    <row r="53" spans="1:3" x14ac:dyDescent="0.35">
      <c r="A53" t="s">
        <v>150</v>
      </c>
      <c r="B53" t="s">
        <v>150</v>
      </c>
      <c r="C53" t="s">
        <v>150</v>
      </c>
    </row>
    <row r="54" spans="1:3" x14ac:dyDescent="0.35">
      <c r="A54" t="s">
        <v>150</v>
      </c>
      <c r="B54" t="s">
        <v>152</v>
      </c>
      <c r="C54" t="s">
        <v>150</v>
      </c>
    </row>
    <row r="55" spans="1:3" x14ac:dyDescent="0.35">
      <c r="A55" t="s">
        <v>150</v>
      </c>
      <c r="B55" t="s">
        <v>150</v>
      </c>
      <c r="C55" t="s">
        <v>150</v>
      </c>
    </row>
    <row r="56" spans="1:3" x14ac:dyDescent="0.35">
      <c r="A56" t="s">
        <v>149</v>
      </c>
      <c r="B56" t="s">
        <v>149</v>
      </c>
      <c r="C56" t="s">
        <v>149</v>
      </c>
    </row>
    <row r="57" spans="1:3" x14ac:dyDescent="0.35">
      <c r="A57" t="s">
        <v>152</v>
      </c>
      <c r="B57" t="s">
        <v>152</v>
      </c>
      <c r="C57" t="s">
        <v>152</v>
      </c>
    </row>
    <row r="58" spans="1:3" x14ac:dyDescent="0.35">
      <c r="A58" t="s">
        <v>150</v>
      </c>
      <c r="B58" t="s">
        <v>150</v>
      </c>
      <c r="C58" t="s">
        <v>150</v>
      </c>
    </row>
    <row r="59" spans="1:3" x14ac:dyDescent="0.35">
      <c r="A59" t="s">
        <v>150</v>
      </c>
      <c r="B59" t="s">
        <v>150</v>
      </c>
      <c r="C59" t="s">
        <v>150</v>
      </c>
    </row>
    <row r="60" spans="1:3" x14ac:dyDescent="0.35">
      <c r="A60" t="s">
        <v>486</v>
      </c>
      <c r="B60" t="s">
        <v>150</v>
      </c>
      <c r="C60" t="s">
        <v>487</v>
      </c>
    </row>
    <row r="61" spans="1:3" x14ac:dyDescent="0.35">
      <c r="A61" t="s">
        <v>150</v>
      </c>
      <c r="B61" t="s">
        <v>150</v>
      </c>
      <c r="C61" t="s">
        <v>487</v>
      </c>
    </row>
    <row r="62" spans="1:3" x14ac:dyDescent="0.35">
      <c r="A62" t="s">
        <v>150</v>
      </c>
      <c r="B62" t="s">
        <v>497</v>
      </c>
      <c r="C62" t="s">
        <v>150</v>
      </c>
    </row>
    <row r="63" spans="1:3" x14ac:dyDescent="0.35">
      <c r="A63" t="s">
        <v>149</v>
      </c>
      <c r="B63" t="s">
        <v>149</v>
      </c>
      <c r="C63" t="s">
        <v>486</v>
      </c>
    </row>
    <row r="64" spans="1:3" x14ac:dyDescent="0.35">
      <c r="A64" t="s">
        <v>486</v>
      </c>
      <c r="B64" t="s">
        <v>486</v>
      </c>
      <c r="C64" t="s">
        <v>486</v>
      </c>
    </row>
    <row r="65" spans="1:3" x14ac:dyDescent="0.35">
      <c r="A65" t="s">
        <v>150</v>
      </c>
      <c r="B65" t="s">
        <v>150</v>
      </c>
      <c r="C65" t="s">
        <v>150</v>
      </c>
    </row>
    <row r="66" spans="1:3" x14ac:dyDescent="0.35">
      <c r="A66" t="s">
        <v>486</v>
      </c>
      <c r="B66" t="s">
        <v>165</v>
      </c>
      <c r="C66" t="s">
        <v>165</v>
      </c>
    </row>
    <row r="67" spans="1:3" x14ac:dyDescent="0.35">
      <c r="A67" t="s">
        <v>149</v>
      </c>
      <c r="B67" t="s">
        <v>149</v>
      </c>
      <c r="C67" t="s">
        <v>149</v>
      </c>
    </row>
    <row r="68" spans="1:3" x14ac:dyDescent="0.35">
      <c r="A68" t="s">
        <v>486</v>
      </c>
      <c r="B68" t="s">
        <v>165</v>
      </c>
      <c r="C68" t="s">
        <v>165</v>
      </c>
    </row>
    <row r="69" spans="1:3" x14ac:dyDescent="0.35">
      <c r="A69" t="s">
        <v>486</v>
      </c>
      <c r="B69" t="s">
        <v>497</v>
      </c>
      <c r="C69" t="s">
        <v>165</v>
      </c>
    </row>
    <row r="70" spans="1:3" x14ac:dyDescent="0.35">
      <c r="A70" t="s">
        <v>149</v>
      </c>
      <c r="B70" t="s">
        <v>149</v>
      </c>
      <c r="C70" t="s">
        <v>149</v>
      </c>
    </row>
    <row r="71" spans="1:3" x14ac:dyDescent="0.35">
      <c r="A71" t="s">
        <v>149</v>
      </c>
      <c r="B71" t="s">
        <v>149</v>
      </c>
      <c r="C71" t="s">
        <v>149</v>
      </c>
    </row>
    <row r="72" spans="1:3" x14ac:dyDescent="0.35">
      <c r="A72" t="s">
        <v>149</v>
      </c>
      <c r="B72" t="s">
        <v>149</v>
      </c>
      <c r="C72" t="s">
        <v>149</v>
      </c>
    </row>
    <row r="73" spans="1:3" x14ac:dyDescent="0.35">
      <c r="A73" t="s">
        <v>486</v>
      </c>
      <c r="B73" t="s">
        <v>486</v>
      </c>
      <c r="C73" t="s">
        <v>150</v>
      </c>
    </row>
    <row r="74" spans="1:3" x14ac:dyDescent="0.35">
      <c r="A74" t="s">
        <v>149</v>
      </c>
      <c r="B74" t="s">
        <v>149</v>
      </c>
      <c r="C74" t="s">
        <v>149</v>
      </c>
    </row>
    <row r="75" spans="1:3" x14ac:dyDescent="0.35">
      <c r="A75" t="s">
        <v>150</v>
      </c>
      <c r="B75" t="s">
        <v>149</v>
      </c>
      <c r="C75" t="s">
        <v>149</v>
      </c>
    </row>
    <row r="76" spans="1:3" x14ac:dyDescent="0.35">
      <c r="A76" t="s">
        <v>150</v>
      </c>
      <c r="B76" t="s">
        <v>150</v>
      </c>
      <c r="C76" t="s">
        <v>150</v>
      </c>
    </row>
    <row r="77" spans="1:3" x14ac:dyDescent="0.35">
      <c r="A77" t="s">
        <v>149</v>
      </c>
      <c r="B77" t="s">
        <v>150</v>
      </c>
      <c r="C77" t="s">
        <v>150</v>
      </c>
    </row>
    <row r="78" spans="1:3" x14ac:dyDescent="0.35">
      <c r="A78" t="s">
        <v>149</v>
      </c>
      <c r="B78" t="s">
        <v>150</v>
      </c>
      <c r="C78" t="s">
        <v>150</v>
      </c>
    </row>
    <row r="79" spans="1:3" x14ac:dyDescent="0.35">
      <c r="A79" t="s">
        <v>150</v>
      </c>
      <c r="B79" t="s">
        <v>150</v>
      </c>
      <c r="C79" t="s">
        <v>150</v>
      </c>
    </row>
    <row r="80" spans="1:3" x14ac:dyDescent="0.35">
      <c r="A80" t="s">
        <v>149</v>
      </c>
      <c r="B80" t="s">
        <v>149</v>
      </c>
      <c r="C80" t="s">
        <v>149</v>
      </c>
    </row>
    <row r="81" spans="1:3" x14ac:dyDescent="0.35">
      <c r="A81" t="s">
        <v>486</v>
      </c>
      <c r="B81" t="s">
        <v>150</v>
      </c>
      <c r="C81" t="s">
        <v>150</v>
      </c>
    </row>
    <row r="82" spans="1:3" x14ac:dyDescent="0.35">
      <c r="A82" t="s">
        <v>150</v>
      </c>
      <c r="B82" t="s">
        <v>150</v>
      </c>
      <c r="C82" t="s">
        <v>150</v>
      </c>
    </row>
    <row r="83" spans="1:3" x14ac:dyDescent="0.35">
      <c r="A83" t="s">
        <v>486</v>
      </c>
      <c r="B83" t="s">
        <v>486</v>
      </c>
      <c r="C83" t="s">
        <v>486</v>
      </c>
    </row>
    <row r="84" spans="1:3" x14ac:dyDescent="0.35">
      <c r="A84" t="s">
        <v>149</v>
      </c>
      <c r="B84" t="s">
        <v>150</v>
      </c>
      <c r="C84" t="s">
        <v>149</v>
      </c>
    </row>
    <row r="85" spans="1:3" x14ac:dyDescent="0.35">
      <c r="A85" t="s">
        <v>150</v>
      </c>
      <c r="B85" t="s">
        <v>150</v>
      </c>
      <c r="C85" t="s">
        <v>150</v>
      </c>
    </row>
    <row r="86" spans="1:3" x14ac:dyDescent="0.35">
      <c r="A86" t="s">
        <v>486</v>
      </c>
      <c r="B86" t="s">
        <v>486</v>
      </c>
      <c r="C86" t="s">
        <v>486</v>
      </c>
    </row>
    <row r="87" spans="1:3" x14ac:dyDescent="0.35">
      <c r="A87" t="s">
        <v>150</v>
      </c>
      <c r="B87" t="s">
        <v>486</v>
      </c>
      <c r="C87" t="s">
        <v>486</v>
      </c>
    </row>
    <row r="88" spans="1:3" x14ac:dyDescent="0.35">
      <c r="A88" t="s">
        <v>150</v>
      </c>
      <c r="B88" t="s">
        <v>150</v>
      </c>
      <c r="C88" t="s">
        <v>150</v>
      </c>
    </row>
    <row r="89" spans="1:3" x14ac:dyDescent="0.35">
      <c r="A89" t="s">
        <v>486</v>
      </c>
      <c r="B89" t="s">
        <v>150</v>
      </c>
      <c r="C89" t="s">
        <v>149</v>
      </c>
    </row>
    <row r="90" spans="1:3" x14ac:dyDescent="0.35">
      <c r="A90" t="s">
        <v>150</v>
      </c>
      <c r="B90" t="s">
        <v>149</v>
      </c>
      <c r="C90" t="s">
        <v>149</v>
      </c>
    </row>
    <row r="91" spans="1:3" x14ac:dyDescent="0.35">
      <c r="A91" t="s">
        <v>149</v>
      </c>
      <c r="B91" t="s">
        <v>150</v>
      </c>
      <c r="C91" t="s">
        <v>150</v>
      </c>
    </row>
    <row r="92" spans="1:3" x14ac:dyDescent="0.35">
      <c r="A92" t="s">
        <v>150</v>
      </c>
      <c r="B92" t="s">
        <v>150</v>
      </c>
      <c r="C92" t="s">
        <v>150</v>
      </c>
    </row>
    <row r="93" spans="1:3" x14ac:dyDescent="0.35">
      <c r="A93" t="s">
        <v>149</v>
      </c>
      <c r="B93" t="s">
        <v>149</v>
      </c>
      <c r="C93" t="s">
        <v>149</v>
      </c>
    </row>
    <row r="94" spans="1:3" x14ac:dyDescent="0.35">
      <c r="A94" t="s">
        <v>149</v>
      </c>
      <c r="B94" t="s">
        <v>149</v>
      </c>
      <c r="C94" t="s">
        <v>149</v>
      </c>
    </row>
    <row r="95" spans="1:3" x14ac:dyDescent="0.35">
      <c r="A95" t="s">
        <v>149</v>
      </c>
      <c r="B95" t="s">
        <v>149</v>
      </c>
      <c r="C95" t="s">
        <v>149</v>
      </c>
    </row>
  </sheetData>
  <autoFilter ref="A1:C95" xr:uid="{00000000-0009-0000-0000-00000E000000}"/>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K95"/>
  <sheetViews>
    <sheetView workbookViewId="0">
      <selection activeCell="E16" sqref="E16"/>
    </sheetView>
  </sheetViews>
  <sheetFormatPr defaultRowHeight="14.5" x14ac:dyDescent="0.35"/>
  <cols>
    <col min="1" max="1" width="20.54296875" customWidth="1"/>
    <col min="2" max="2" width="14.81640625" customWidth="1"/>
    <col min="3" max="3" width="16.54296875" customWidth="1"/>
    <col min="4" max="4" width="15.7265625" customWidth="1"/>
    <col min="7" max="7" width="12.453125" customWidth="1"/>
    <col min="8" max="8" width="15.81640625" customWidth="1"/>
    <col min="9" max="9" width="13.453125" customWidth="1"/>
    <col min="10" max="10" width="13.1796875" customWidth="1"/>
    <col min="11" max="11" width="14.1796875" customWidth="1"/>
  </cols>
  <sheetData>
    <row r="1" spans="1:11" x14ac:dyDescent="0.35">
      <c r="A1" t="s">
        <v>700</v>
      </c>
      <c r="B1" t="s">
        <v>701</v>
      </c>
      <c r="C1" t="s">
        <v>702</v>
      </c>
      <c r="D1" t="s">
        <v>704</v>
      </c>
      <c r="G1" t="s">
        <v>705</v>
      </c>
      <c r="H1" t="s">
        <v>700</v>
      </c>
      <c r="I1" t="s">
        <v>701</v>
      </c>
      <c r="J1" t="s">
        <v>702</v>
      </c>
      <c r="K1" t="s">
        <v>704</v>
      </c>
    </row>
    <row r="2" spans="1:11" x14ac:dyDescent="0.35">
      <c r="A2" t="s">
        <v>139</v>
      </c>
      <c r="B2" t="s">
        <v>139</v>
      </c>
      <c r="C2" t="s">
        <v>139</v>
      </c>
      <c r="D2" t="s">
        <v>139</v>
      </c>
      <c r="G2" t="s">
        <v>139</v>
      </c>
      <c r="H2">
        <f>COUNTIF(A2:A95,"Yes")</f>
        <v>77</v>
      </c>
      <c r="I2">
        <f>COUNTIF(B2:B95,"Yes")</f>
        <v>93</v>
      </c>
      <c r="J2">
        <f>COUNTIF(C2:C95,"yes")</f>
        <v>94</v>
      </c>
      <c r="K2">
        <f>COUNTIF(D2:D95,"Yes")</f>
        <v>93</v>
      </c>
    </row>
    <row r="3" spans="1:11" x14ac:dyDescent="0.35">
      <c r="A3" t="s">
        <v>139</v>
      </c>
      <c r="B3" t="s">
        <v>139</v>
      </c>
      <c r="C3" t="s">
        <v>139</v>
      </c>
      <c r="D3" t="s">
        <v>139</v>
      </c>
      <c r="G3" t="s">
        <v>148</v>
      </c>
      <c r="H3">
        <f>COUNTIF(A2:A95,"No")</f>
        <v>16</v>
      </c>
      <c r="I3">
        <f>COUNTIF(B2:B95,"No")</f>
        <v>0</v>
      </c>
      <c r="J3">
        <f>COUNTIF(C2:C95,"NO")</f>
        <v>0</v>
      </c>
      <c r="K3">
        <f>COUNTIF(D2:D95,"NO")</f>
        <v>0</v>
      </c>
    </row>
    <row r="4" spans="1:11" x14ac:dyDescent="0.35">
      <c r="A4" t="s">
        <v>139</v>
      </c>
      <c r="B4" t="s">
        <v>139</v>
      </c>
      <c r="C4" t="s">
        <v>139</v>
      </c>
      <c r="D4" t="s">
        <v>139</v>
      </c>
    </row>
    <row r="5" spans="1:11" x14ac:dyDescent="0.35">
      <c r="A5" t="s">
        <v>139</v>
      </c>
      <c r="B5" t="s">
        <v>139</v>
      </c>
      <c r="C5" t="s">
        <v>139</v>
      </c>
      <c r="D5" t="s">
        <v>139</v>
      </c>
      <c r="H5" t="s">
        <v>703</v>
      </c>
      <c r="I5" t="s">
        <v>701</v>
      </c>
      <c r="J5" t="s">
        <v>706</v>
      </c>
      <c r="K5" t="s">
        <v>704</v>
      </c>
    </row>
    <row r="6" spans="1:11" x14ac:dyDescent="0.35">
      <c r="A6" t="s">
        <v>148</v>
      </c>
      <c r="B6" t="s">
        <v>139</v>
      </c>
      <c r="C6" t="s">
        <v>139</v>
      </c>
      <c r="D6" t="s">
        <v>139</v>
      </c>
      <c r="G6" t="s">
        <v>139</v>
      </c>
      <c r="H6" s="23">
        <f>H2/(77+16)</f>
        <v>0.82795698924731187</v>
      </c>
      <c r="I6" s="23">
        <f>1</f>
        <v>1</v>
      </c>
      <c r="J6" s="23">
        <v>1</v>
      </c>
      <c r="K6" s="23">
        <v>1</v>
      </c>
    </row>
    <row r="7" spans="1:11" x14ac:dyDescent="0.35">
      <c r="A7" t="s">
        <v>148</v>
      </c>
      <c r="B7" t="s">
        <v>139</v>
      </c>
      <c r="C7" t="s">
        <v>139</v>
      </c>
      <c r="D7" t="s">
        <v>139</v>
      </c>
      <c r="G7" t="s">
        <v>148</v>
      </c>
      <c r="H7" s="23">
        <f>H3/(77+16)</f>
        <v>0.17204301075268819</v>
      </c>
      <c r="I7" s="23">
        <v>0</v>
      </c>
      <c r="J7" s="23">
        <v>0</v>
      </c>
      <c r="K7" s="23">
        <v>0</v>
      </c>
    </row>
    <row r="8" spans="1:11" x14ac:dyDescent="0.35">
      <c r="A8" t="s">
        <v>139</v>
      </c>
      <c r="B8" t="s">
        <v>139</v>
      </c>
      <c r="C8" t="s">
        <v>139</v>
      </c>
      <c r="D8" t="s">
        <v>139</v>
      </c>
    </row>
    <row r="9" spans="1:11" x14ac:dyDescent="0.35">
      <c r="A9" t="s">
        <v>139</v>
      </c>
      <c r="B9" t="s">
        <v>139</v>
      </c>
      <c r="C9" t="s">
        <v>139</v>
      </c>
      <c r="D9" t="s">
        <v>139</v>
      </c>
    </row>
    <row r="10" spans="1:11" x14ac:dyDescent="0.35">
      <c r="A10" t="s">
        <v>139</v>
      </c>
      <c r="B10" t="s">
        <v>139</v>
      </c>
      <c r="C10" t="s">
        <v>139</v>
      </c>
      <c r="D10" t="s">
        <v>139</v>
      </c>
    </row>
    <row r="11" spans="1:11" x14ac:dyDescent="0.35">
      <c r="A11" t="s">
        <v>139</v>
      </c>
      <c r="B11" t="s">
        <v>139</v>
      </c>
      <c r="C11" t="s">
        <v>139</v>
      </c>
      <c r="D11" t="s">
        <v>139</v>
      </c>
    </row>
    <row r="12" spans="1:11" x14ac:dyDescent="0.35">
      <c r="A12" t="s">
        <v>139</v>
      </c>
      <c r="B12" t="s">
        <v>139</v>
      </c>
      <c r="C12" t="s">
        <v>139</v>
      </c>
      <c r="D12" t="s">
        <v>139</v>
      </c>
    </row>
    <row r="13" spans="1:11" x14ac:dyDescent="0.35">
      <c r="A13" t="s">
        <v>139</v>
      </c>
      <c r="B13" t="s">
        <v>139</v>
      </c>
      <c r="C13" t="s">
        <v>139</v>
      </c>
      <c r="D13" t="s">
        <v>139</v>
      </c>
    </row>
    <row r="14" spans="1:11" x14ac:dyDescent="0.35">
      <c r="A14" t="s">
        <v>139</v>
      </c>
      <c r="B14" t="s">
        <v>139</v>
      </c>
      <c r="C14" t="s">
        <v>139</v>
      </c>
      <c r="D14" t="s">
        <v>139</v>
      </c>
    </row>
    <row r="15" spans="1:11" x14ac:dyDescent="0.35">
      <c r="A15" t="s">
        <v>139</v>
      </c>
      <c r="B15" t="s">
        <v>139</v>
      </c>
      <c r="C15" t="s">
        <v>139</v>
      </c>
      <c r="D15" t="s">
        <v>139</v>
      </c>
    </row>
    <row r="16" spans="1:11" x14ac:dyDescent="0.35">
      <c r="A16" t="s">
        <v>139</v>
      </c>
      <c r="B16" t="s">
        <v>139</v>
      </c>
      <c r="C16" t="s">
        <v>139</v>
      </c>
      <c r="D16" t="s">
        <v>139</v>
      </c>
    </row>
    <row r="17" spans="1:4" x14ac:dyDescent="0.35">
      <c r="A17" t="s">
        <v>139</v>
      </c>
      <c r="B17" t="s">
        <v>139</v>
      </c>
      <c r="C17" t="s">
        <v>139</v>
      </c>
      <c r="D17" t="s">
        <v>139</v>
      </c>
    </row>
    <row r="18" spans="1:4" x14ac:dyDescent="0.35">
      <c r="A18" t="s">
        <v>139</v>
      </c>
      <c r="B18" t="s">
        <v>139</v>
      </c>
      <c r="C18" t="s">
        <v>139</v>
      </c>
      <c r="D18" t="s">
        <v>139</v>
      </c>
    </row>
    <row r="19" spans="1:4" x14ac:dyDescent="0.35">
      <c r="A19" t="s">
        <v>148</v>
      </c>
      <c r="B19" t="s">
        <v>139</v>
      </c>
      <c r="C19" t="s">
        <v>139</v>
      </c>
      <c r="D19" t="s">
        <v>139</v>
      </c>
    </row>
    <row r="20" spans="1:4" x14ac:dyDescent="0.35">
      <c r="A20" t="s">
        <v>139</v>
      </c>
      <c r="B20" t="s">
        <v>139</v>
      </c>
      <c r="C20" t="s">
        <v>139</v>
      </c>
      <c r="D20" t="s">
        <v>139</v>
      </c>
    </row>
    <row r="21" spans="1:4" x14ac:dyDescent="0.35">
      <c r="A21" t="s">
        <v>139</v>
      </c>
      <c r="B21" t="s">
        <v>139</v>
      </c>
      <c r="C21" t="s">
        <v>139</v>
      </c>
      <c r="D21" t="s">
        <v>139</v>
      </c>
    </row>
    <row r="22" spans="1:4" x14ac:dyDescent="0.35">
      <c r="A22" t="s">
        <v>139</v>
      </c>
      <c r="B22" t="s">
        <v>139</v>
      </c>
      <c r="C22" t="s">
        <v>139</v>
      </c>
      <c r="D22" t="s">
        <v>139</v>
      </c>
    </row>
    <row r="23" spans="1:4" x14ac:dyDescent="0.35">
      <c r="A23" t="s">
        <v>139</v>
      </c>
      <c r="B23" t="s">
        <v>139</v>
      </c>
      <c r="C23" t="s">
        <v>139</v>
      </c>
      <c r="D23" t="s">
        <v>139</v>
      </c>
    </row>
    <row r="24" spans="1:4" x14ac:dyDescent="0.35">
      <c r="A24" t="s">
        <v>139</v>
      </c>
      <c r="B24" t="s">
        <v>139</v>
      </c>
      <c r="C24" t="s">
        <v>139</v>
      </c>
      <c r="D24" t="s">
        <v>139</v>
      </c>
    </row>
    <row r="25" spans="1:4" x14ac:dyDescent="0.35">
      <c r="A25" t="s">
        <v>139</v>
      </c>
      <c r="B25" t="s">
        <v>139</v>
      </c>
      <c r="C25" t="s">
        <v>139</v>
      </c>
      <c r="D25" t="s">
        <v>139</v>
      </c>
    </row>
    <row r="26" spans="1:4" x14ac:dyDescent="0.35">
      <c r="A26" t="s">
        <v>139</v>
      </c>
      <c r="B26" t="s">
        <v>139</v>
      </c>
      <c r="C26" t="s">
        <v>139</v>
      </c>
      <c r="D26" t="s">
        <v>139</v>
      </c>
    </row>
    <row r="27" spans="1:4" x14ac:dyDescent="0.35">
      <c r="A27" t="s">
        <v>139</v>
      </c>
      <c r="B27" t="s">
        <v>139</v>
      </c>
      <c r="C27" t="s">
        <v>139</v>
      </c>
      <c r="D27" t="s">
        <v>139</v>
      </c>
    </row>
    <row r="28" spans="1:4" x14ac:dyDescent="0.35">
      <c r="A28" t="s">
        <v>139</v>
      </c>
      <c r="B28" t="s">
        <v>139</v>
      </c>
      <c r="C28" t="s">
        <v>139</v>
      </c>
      <c r="D28" t="s">
        <v>139</v>
      </c>
    </row>
    <row r="29" spans="1:4" x14ac:dyDescent="0.35">
      <c r="A29" t="s">
        <v>148</v>
      </c>
      <c r="B29" t="s">
        <v>139</v>
      </c>
      <c r="C29" t="s">
        <v>139</v>
      </c>
      <c r="D29" t="s">
        <v>139</v>
      </c>
    </row>
    <row r="30" spans="1:4" x14ac:dyDescent="0.35">
      <c r="A30" t="s">
        <v>148</v>
      </c>
      <c r="B30" t="s">
        <v>139</v>
      </c>
      <c r="C30" t="s">
        <v>139</v>
      </c>
      <c r="D30" t="s">
        <v>139</v>
      </c>
    </row>
    <row r="31" spans="1:4" x14ac:dyDescent="0.35">
      <c r="A31" t="s">
        <v>139</v>
      </c>
      <c r="B31" t="s">
        <v>139</v>
      </c>
      <c r="C31" t="s">
        <v>139</v>
      </c>
      <c r="D31" t="s">
        <v>139</v>
      </c>
    </row>
    <row r="32" spans="1:4" x14ac:dyDescent="0.35">
      <c r="A32" t="s">
        <v>139</v>
      </c>
      <c r="B32" t="s">
        <v>139</v>
      </c>
      <c r="C32" t="s">
        <v>139</v>
      </c>
      <c r="D32" t="s">
        <v>139</v>
      </c>
    </row>
    <row r="33" spans="1:4" x14ac:dyDescent="0.35">
      <c r="A33" t="s">
        <v>139</v>
      </c>
      <c r="B33" t="s">
        <v>139</v>
      </c>
      <c r="C33" t="s">
        <v>139</v>
      </c>
      <c r="D33" t="s">
        <v>139</v>
      </c>
    </row>
    <row r="34" spans="1:4" x14ac:dyDescent="0.35">
      <c r="A34" t="s">
        <v>139</v>
      </c>
      <c r="B34" t="s">
        <v>139</v>
      </c>
      <c r="C34" t="s">
        <v>139</v>
      </c>
      <c r="D34" t="s">
        <v>139</v>
      </c>
    </row>
    <row r="35" spans="1:4" x14ac:dyDescent="0.35">
      <c r="A35" t="s">
        <v>139</v>
      </c>
      <c r="B35" t="s">
        <v>139</v>
      </c>
      <c r="C35" t="s">
        <v>139</v>
      </c>
      <c r="D35" t="s">
        <v>139</v>
      </c>
    </row>
    <row r="36" spans="1:4" x14ac:dyDescent="0.35">
      <c r="A36" t="s">
        <v>148</v>
      </c>
      <c r="B36" t="s">
        <v>139</v>
      </c>
      <c r="C36" t="s">
        <v>139</v>
      </c>
      <c r="D36" t="s">
        <v>139</v>
      </c>
    </row>
    <row r="37" spans="1:4" x14ac:dyDescent="0.35">
      <c r="A37" t="s">
        <v>148</v>
      </c>
      <c r="B37" t="s">
        <v>139</v>
      </c>
      <c r="C37" t="s">
        <v>139</v>
      </c>
      <c r="D37" t="s">
        <v>139</v>
      </c>
    </row>
    <row r="38" spans="1:4" x14ac:dyDescent="0.35">
      <c r="A38" t="s">
        <v>139</v>
      </c>
      <c r="B38" t="s">
        <v>139</v>
      </c>
      <c r="C38" t="s">
        <v>139</v>
      </c>
      <c r="D38" t="s">
        <v>139</v>
      </c>
    </row>
    <row r="39" spans="1:4" x14ac:dyDescent="0.35">
      <c r="A39" t="s">
        <v>139</v>
      </c>
      <c r="B39" t="s">
        <v>139</v>
      </c>
      <c r="C39" t="s">
        <v>139</v>
      </c>
      <c r="D39" t="s">
        <v>139</v>
      </c>
    </row>
    <row r="40" spans="1:4" x14ac:dyDescent="0.35">
      <c r="A40" t="s">
        <v>139</v>
      </c>
      <c r="B40" t="s">
        <v>139</v>
      </c>
      <c r="C40" t="s">
        <v>139</v>
      </c>
      <c r="D40" t="s">
        <v>139</v>
      </c>
    </row>
    <row r="41" spans="1:4" x14ac:dyDescent="0.35">
      <c r="A41" t="s">
        <v>139</v>
      </c>
      <c r="B41" t="s">
        <v>139</v>
      </c>
      <c r="C41" t="s">
        <v>139</v>
      </c>
      <c r="D41" t="s">
        <v>139</v>
      </c>
    </row>
    <row r="42" spans="1:4" x14ac:dyDescent="0.35">
      <c r="A42" t="s">
        <v>139</v>
      </c>
      <c r="B42" t="s">
        <v>139</v>
      </c>
      <c r="C42" t="s">
        <v>139</v>
      </c>
      <c r="D42" t="s">
        <v>139</v>
      </c>
    </row>
    <row r="43" spans="1:4" x14ac:dyDescent="0.35">
      <c r="A43" t="s">
        <v>139</v>
      </c>
      <c r="B43" t="s">
        <v>139</v>
      </c>
      <c r="C43" t="s">
        <v>139</v>
      </c>
      <c r="D43" t="s">
        <v>139</v>
      </c>
    </row>
    <row r="44" spans="1:4" x14ac:dyDescent="0.35">
      <c r="A44" t="s">
        <v>139</v>
      </c>
      <c r="B44" t="s">
        <v>139</v>
      </c>
      <c r="C44" t="s">
        <v>139</v>
      </c>
      <c r="D44" t="s">
        <v>139</v>
      </c>
    </row>
    <row r="45" spans="1:4" x14ac:dyDescent="0.35">
      <c r="A45" t="s">
        <v>139</v>
      </c>
      <c r="B45" t="s">
        <v>139</v>
      </c>
      <c r="C45" t="s">
        <v>139</v>
      </c>
      <c r="D45" t="s">
        <v>139</v>
      </c>
    </row>
    <row r="46" spans="1:4" x14ac:dyDescent="0.35">
      <c r="A46" t="s">
        <v>148</v>
      </c>
      <c r="B46" t="s">
        <v>139</v>
      </c>
      <c r="C46" t="s">
        <v>139</v>
      </c>
      <c r="D46" t="s">
        <v>139</v>
      </c>
    </row>
    <row r="47" spans="1:4" x14ac:dyDescent="0.35">
      <c r="A47" t="s">
        <v>139</v>
      </c>
      <c r="B47" t="s">
        <v>139</v>
      </c>
      <c r="C47" t="s">
        <v>139</v>
      </c>
      <c r="D47" t="s">
        <v>139</v>
      </c>
    </row>
    <row r="48" spans="1:4" x14ac:dyDescent="0.35">
      <c r="A48" t="s">
        <v>139</v>
      </c>
      <c r="B48" t="s">
        <v>139</v>
      </c>
      <c r="C48" t="s">
        <v>139</v>
      </c>
      <c r="D48" t="s">
        <v>139</v>
      </c>
    </row>
    <row r="49" spans="1:4" x14ac:dyDescent="0.35">
      <c r="A49" t="s">
        <v>139</v>
      </c>
      <c r="B49" t="s">
        <v>139</v>
      </c>
      <c r="C49" t="s">
        <v>139</v>
      </c>
      <c r="D49" t="s">
        <v>139</v>
      </c>
    </row>
    <row r="50" spans="1:4" x14ac:dyDescent="0.35">
      <c r="A50" t="s">
        <v>148</v>
      </c>
      <c r="B50" t="s">
        <v>139</v>
      </c>
      <c r="C50" t="s">
        <v>139</v>
      </c>
      <c r="D50" t="s">
        <v>139</v>
      </c>
    </row>
    <row r="51" spans="1:4" x14ac:dyDescent="0.35">
      <c r="A51" t="s">
        <v>139</v>
      </c>
      <c r="B51" t="s">
        <v>139</v>
      </c>
      <c r="C51" t="s">
        <v>139</v>
      </c>
      <c r="D51" t="s">
        <v>139</v>
      </c>
    </row>
    <row r="52" spans="1:4" x14ac:dyDescent="0.35">
      <c r="A52" t="s">
        <v>139</v>
      </c>
      <c r="B52" t="s">
        <v>139</v>
      </c>
      <c r="C52" t="s">
        <v>139</v>
      </c>
      <c r="D52" t="s">
        <v>139</v>
      </c>
    </row>
    <row r="53" spans="1:4" x14ac:dyDescent="0.35">
      <c r="A53" t="s">
        <v>148</v>
      </c>
      <c r="B53" t="s">
        <v>139</v>
      </c>
      <c r="C53" t="s">
        <v>279</v>
      </c>
      <c r="D53" t="s">
        <v>139</v>
      </c>
    </row>
    <row r="54" spans="1:4" x14ac:dyDescent="0.35">
      <c r="A54" t="s">
        <v>139</v>
      </c>
      <c r="B54" t="s">
        <v>139</v>
      </c>
      <c r="C54" t="s">
        <v>139</v>
      </c>
      <c r="D54" t="s">
        <v>139</v>
      </c>
    </row>
    <row r="55" spans="1:4" x14ac:dyDescent="0.35">
      <c r="A55" t="s">
        <v>157</v>
      </c>
      <c r="B55" t="s">
        <v>157</v>
      </c>
      <c r="C55" t="s">
        <v>139</v>
      </c>
      <c r="D55" t="s">
        <v>139</v>
      </c>
    </row>
    <row r="56" spans="1:4" x14ac:dyDescent="0.35">
      <c r="A56" t="s">
        <v>139</v>
      </c>
      <c r="B56" t="s">
        <v>139</v>
      </c>
      <c r="C56" t="s">
        <v>139</v>
      </c>
      <c r="D56" t="s">
        <v>139</v>
      </c>
    </row>
    <row r="57" spans="1:4" x14ac:dyDescent="0.35">
      <c r="A57" t="s">
        <v>139</v>
      </c>
      <c r="B57" t="s">
        <v>139</v>
      </c>
      <c r="C57" t="s">
        <v>139</v>
      </c>
      <c r="D57" t="s">
        <v>139</v>
      </c>
    </row>
    <row r="58" spans="1:4" x14ac:dyDescent="0.35">
      <c r="A58" t="s">
        <v>139</v>
      </c>
      <c r="B58" t="s">
        <v>139</v>
      </c>
      <c r="C58" t="s">
        <v>139</v>
      </c>
      <c r="D58" t="s">
        <v>139</v>
      </c>
    </row>
    <row r="59" spans="1:4" x14ac:dyDescent="0.35">
      <c r="A59" t="s">
        <v>148</v>
      </c>
      <c r="B59" t="s">
        <v>139</v>
      </c>
      <c r="C59" t="s">
        <v>139</v>
      </c>
      <c r="D59" t="s">
        <v>139</v>
      </c>
    </row>
    <row r="60" spans="1:4" x14ac:dyDescent="0.35">
      <c r="A60" t="s">
        <v>148</v>
      </c>
      <c r="B60" t="s">
        <v>139</v>
      </c>
      <c r="C60" t="s">
        <v>139</v>
      </c>
      <c r="D60" t="s">
        <v>139</v>
      </c>
    </row>
    <row r="61" spans="1:4" x14ac:dyDescent="0.35">
      <c r="A61" t="s">
        <v>139</v>
      </c>
      <c r="B61" t="s">
        <v>139</v>
      </c>
      <c r="C61" t="s">
        <v>139</v>
      </c>
      <c r="D61" t="s">
        <v>139</v>
      </c>
    </row>
    <row r="62" spans="1:4" x14ac:dyDescent="0.35">
      <c r="A62" t="s">
        <v>139</v>
      </c>
      <c r="B62" t="s">
        <v>139</v>
      </c>
      <c r="C62" t="s">
        <v>139</v>
      </c>
      <c r="D62" t="s">
        <v>139</v>
      </c>
    </row>
    <row r="63" spans="1:4" x14ac:dyDescent="0.35">
      <c r="A63" t="s">
        <v>139</v>
      </c>
      <c r="B63" t="s">
        <v>139</v>
      </c>
      <c r="C63" t="s">
        <v>139</v>
      </c>
      <c r="D63" t="s">
        <v>139</v>
      </c>
    </row>
    <row r="64" spans="1:4" x14ac:dyDescent="0.35">
      <c r="A64" t="s">
        <v>508</v>
      </c>
      <c r="B64" t="s">
        <v>139</v>
      </c>
      <c r="C64" t="s">
        <v>139</v>
      </c>
      <c r="D64" t="s">
        <v>139</v>
      </c>
    </row>
    <row r="65" spans="1:4" x14ac:dyDescent="0.35">
      <c r="A65" t="s">
        <v>139</v>
      </c>
      <c r="B65" t="s">
        <v>139</v>
      </c>
      <c r="C65" t="s">
        <v>139</v>
      </c>
      <c r="D65" t="s">
        <v>139</v>
      </c>
    </row>
    <row r="66" spans="1:4" x14ac:dyDescent="0.35">
      <c r="A66" t="s">
        <v>139</v>
      </c>
      <c r="B66" t="s">
        <v>139</v>
      </c>
      <c r="C66" t="s">
        <v>139</v>
      </c>
      <c r="D66" t="s">
        <v>139</v>
      </c>
    </row>
    <row r="67" spans="1:4" x14ac:dyDescent="0.35">
      <c r="A67" t="s">
        <v>139</v>
      </c>
      <c r="B67" t="s">
        <v>139</v>
      </c>
      <c r="C67" t="s">
        <v>139</v>
      </c>
      <c r="D67" t="s">
        <v>139</v>
      </c>
    </row>
    <row r="68" spans="1:4" x14ac:dyDescent="0.35">
      <c r="A68" t="s">
        <v>139</v>
      </c>
      <c r="B68" t="s">
        <v>139</v>
      </c>
      <c r="C68" t="s">
        <v>139</v>
      </c>
      <c r="D68" t="s">
        <v>139</v>
      </c>
    </row>
    <row r="69" spans="1:4" x14ac:dyDescent="0.35">
      <c r="A69" t="s">
        <v>148</v>
      </c>
      <c r="B69" t="s">
        <v>139</v>
      </c>
      <c r="C69" t="s">
        <v>139</v>
      </c>
      <c r="D69" t="s">
        <v>139</v>
      </c>
    </row>
    <row r="70" spans="1:4" x14ac:dyDescent="0.35">
      <c r="A70" t="s">
        <v>526</v>
      </c>
      <c r="B70" t="s">
        <v>139</v>
      </c>
      <c r="C70" t="s">
        <v>139</v>
      </c>
      <c r="D70" t="s">
        <v>139</v>
      </c>
    </row>
    <row r="71" spans="1:4" x14ac:dyDescent="0.35">
      <c r="A71" t="s">
        <v>139</v>
      </c>
      <c r="B71" t="s">
        <v>139</v>
      </c>
      <c r="C71" t="s">
        <v>139</v>
      </c>
      <c r="D71" t="s">
        <v>139</v>
      </c>
    </row>
    <row r="72" spans="1:4" x14ac:dyDescent="0.35">
      <c r="A72" t="s">
        <v>139</v>
      </c>
      <c r="B72" t="s">
        <v>139</v>
      </c>
      <c r="C72" t="s">
        <v>139</v>
      </c>
      <c r="D72" t="s">
        <v>139</v>
      </c>
    </row>
    <row r="73" spans="1:4" x14ac:dyDescent="0.35">
      <c r="A73" t="s">
        <v>139</v>
      </c>
      <c r="B73" t="s">
        <v>139</v>
      </c>
      <c r="C73" t="s">
        <v>139</v>
      </c>
      <c r="D73" t="s">
        <v>139</v>
      </c>
    </row>
    <row r="74" spans="1:4" x14ac:dyDescent="0.35">
      <c r="A74" t="s">
        <v>139</v>
      </c>
      <c r="B74" t="s">
        <v>139</v>
      </c>
      <c r="C74" t="s">
        <v>139</v>
      </c>
      <c r="D74" t="s">
        <v>139</v>
      </c>
    </row>
    <row r="75" spans="1:4" x14ac:dyDescent="0.35">
      <c r="A75" t="s">
        <v>139</v>
      </c>
      <c r="B75" t="s">
        <v>139</v>
      </c>
      <c r="C75" t="s">
        <v>139</v>
      </c>
      <c r="D75" t="s">
        <v>139</v>
      </c>
    </row>
    <row r="76" spans="1:4" x14ac:dyDescent="0.35">
      <c r="A76" t="s">
        <v>139</v>
      </c>
      <c r="B76" t="s">
        <v>139</v>
      </c>
      <c r="C76" t="s">
        <v>139</v>
      </c>
      <c r="D76" t="s">
        <v>139</v>
      </c>
    </row>
    <row r="77" spans="1:4" x14ac:dyDescent="0.35">
      <c r="A77" t="s">
        <v>139</v>
      </c>
      <c r="B77" t="s">
        <v>139</v>
      </c>
      <c r="C77" t="s">
        <v>139</v>
      </c>
      <c r="D77" t="s">
        <v>139</v>
      </c>
    </row>
    <row r="78" spans="1:4" x14ac:dyDescent="0.35">
      <c r="A78" t="s">
        <v>139</v>
      </c>
      <c r="B78" t="s">
        <v>139</v>
      </c>
      <c r="C78" t="s">
        <v>139</v>
      </c>
      <c r="D78" t="s">
        <v>139</v>
      </c>
    </row>
    <row r="79" spans="1:4" x14ac:dyDescent="0.35">
      <c r="A79" t="s">
        <v>139</v>
      </c>
      <c r="B79" t="s">
        <v>139</v>
      </c>
      <c r="C79" t="s">
        <v>139</v>
      </c>
      <c r="D79" t="s">
        <v>139</v>
      </c>
    </row>
    <row r="80" spans="1:4" x14ac:dyDescent="0.35">
      <c r="A80" t="s">
        <v>139</v>
      </c>
      <c r="B80" t="s">
        <v>157</v>
      </c>
      <c r="C80" t="s">
        <v>157</v>
      </c>
      <c r="D80" t="s">
        <v>157</v>
      </c>
    </row>
    <row r="81" spans="1:4" x14ac:dyDescent="0.35">
      <c r="A81" t="s">
        <v>148</v>
      </c>
      <c r="B81" t="s">
        <v>139</v>
      </c>
      <c r="C81" t="s">
        <v>139</v>
      </c>
      <c r="D81" t="s">
        <v>139</v>
      </c>
    </row>
    <row r="82" spans="1:4" x14ac:dyDescent="0.35">
      <c r="A82" t="s">
        <v>139</v>
      </c>
      <c r="B82" t="s">
        <v>139</v>
      </c>
      <c r="C82" t="s">
        <v>139</v>
      </c>
      <c r="D82" t="s">
        <v>139</v>
      </c>
    </row>
    <row r="83" spans="1:4" x14ac:dyDescent="0.35">
      <c r="A83" t="s">
        <v>139</v>
      </c>
      <c r="B83" t="s">
        <v>139</v>
      </c>
      <c r="C83" t="s">
        <v>139</v>
      </c>
      <c r="D83" t="s">
        <v>139</v>
      </c>
    </row>
    <row r="84" spans="1:4" x14ac:dyDescent="0.35">
      <c r="A84" t="s">
        <v>139</v>
      </c>
      <c r="C84" t="s">
        <v>139</v>
      </c>
    </row>
    <row r="85" spans="1:4" x14ac:dyDescent="0.35">
      <c r="A85" t="s">
        <v>148</v>
      </c>
      <c r="B85" t="s">
        <v>139</v>
      </c>
      <c r="C85" t="s">
        <v>139</v>
      </c>
      <c r="D85" t="s">
        <v>139</v>
      </c>
    </row>
    <row r="86" spans="1:4" x14ac:dyDescent="0.35">
      <c r="A86" t="s">
        <v>148</v>
      </c>
      <c r="B86" t="s">
        <v>139</v>
      </c>
      <c r="C86" t="s">
        <v>139</v>
      </c>
      <c r="D86" t="s">
        <v>139</v>
      </c>
    </row>
    <row r="87" spans="1:4" x14ac:dyDescent="0.35">
      <c r="A87" t="s">
        <v>139</v>
      </c>
      <c r="B87" t="s">
        <v>139</v>
      </c>
      <c r="C87" t="s">
        <v>139</v>
      </c>
      <c r="D87" t="s">
        <v>139</v>
      </c>
    </row>
    <row r="88" spans="1:4" x14ac:dyDescent="0.35">
      <c r="A88" t="s">
        <v>139</v>
      </c>
      <c r="B88" t="s">
        <v>139</v>
      </c>
      <c r="C88" t="s">
        <v>139</v>
      </c>
      <c r="D88" t="s">
        <v>139</v>
      </c>
    </row>
    <row r="89" spans="1:4" x14ac:dyDescent="0.35">
      <c r="A89" t="s">
        <v>139</v>
      </c>
      <c r="B89" t="s">
        <v>139</v>
      </c>
      <c r="C89" t="s">
        <v>139</v>
      </c>
      <c r="D89" t="s">
        <v>139</v>
      </c>
    </row>
    <row r="90" spans="1:4" x14ac:dyDescent="0.35">
      <c r="A90" t="s">
        <v>139</v>
      </c>
      <c r="B90" t="s">
        <v>139</v>
      </c>
      <c r="C90" t="s">
        <v>139</v>
      </c>
      <c r="D90" t="s">
        <v>139</v>
      </c>
    </row>
    <row r="91" spans="1:4" x14ac:dyDescent="0.35">
      <c r="A91" t="s">
        <v>139</v>
      </c>
      <c r="B91" t="s">
        <v>139</v>
      </c>
      <c r="C91" t="s">
        <v>139</v>
      </c>
      <c r="D91" t="s">
        <v>139</v>
      </c>
    </row>
    <row r="92" spans="1:4" x14ac:dyDescent="0.35">
      <c r="A92" t="s">
        <v>139</v>
      </c>
      <c r="B92" t="s">
        <v>139</v>
      </c>
      <c r="C92" t="s">
        <v>139</v>
      </c>
      <c r="D92" t="s">
        <v>139</v>
      </c>
    </row>
    <row r="93" spans="1:4" x14ac:dyDescent="0.35">
      <c r="A93" t="s">
        <v>139</v>
      </c>
      <c r="B93" t="s">
        <v>139</v>
      </c>
      <c r="C93" t="s">
        <v>139</v>
      </c>
      <c r="D93" t="s">
        <v>139</v>
      </c>
    </row>
    <row r="94" spans="1:4" x14ac:dyDescent="0.35">
      <c r="A94" t="s">
        <v>139</v>
      </c>
      <c r="B94" t="s">
        <v>139</v>
      </c>
      <c r="C94" t="s">
        <v>139</v>
      </c>
      <c r="D94" t="s">
        <v>139</v>
      </c>
    </row>
    <row r="95" spans="1:4" x14ac:dyDescent="0.35">
      <c r="A95" t="s">
        <v>139</v>
      </c>
      <c r="B95" t="s">
        <v>157</v>
      </c>
      <c r="C95" t="s">
        <v>139</v>
      </c>
      <c r="D95" t="s">
        <v>139</v>
      </c>
    </row>
  </sheetData>
  <autoFilter ref="A1:D95" xr:uid="{00000000-0009-0000-0000-00000F000000}"/>
  <pageMargins left="0.7" right="0.7" top="0.75" bottom="0.75" header="0.3" footer="0.3"/>
  <pageSetup paperSize="9"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20"/>
  <sheetViews>
    <sheetView topLeftCell="B16" zoomScale="90" zoomScaleNormal="90" workbookViewId="0">
      <selection activeCell="G28" sqref="G28"/>
    </sheetView>
  </sheetViews>
  <sheetFormatPr defaultRowHeight="14.5" x14ac:dyDescent="0.35"/>
  <cols>
    <col min="1" max="1" width="29.26953125" customWidth="1"/>
    <col min="2" max="3" width="25.7265625" customWidth="1"/>
    <col min="4" max="4" width="25.26953125" customWidth="1"/>
    <col min="5" max="5" width="34.90625" customWidth="1"/>
    <col min="6" max="6" width="45.90625" customWidth="1"/>
    <col min="7" max="7" width="29.36328125" customWidth="1"/>
    <col min="8" max="8" width="28" customWidth="1"/>
    <col min="9" max="9" width="28.7265625" customWidth="1"/>
    <col min="10" max="10" width="41.54296875" customWidth="1"/>
    <col min="11" max="11" width="43.7265625" customWidth="1"/>
    <col min="12" max="12" width="24.26953125" customWidth="1"/>
  </cols>
  <sheetData>
    <row r="1" spans="1:13" x14ac:dyDescent="0.35">
      <c r="A1" t="s">
        <v>677</v>
      </c>
      <c r="B1" t="s">
        <v>693</v>
      </c>
      <c r="C1" s="18" t="s">
        <v>693</v>
      </c>
      <c r="D1" s="27" t="s">
        <v>699</v>
      </c>
      <c r="E1" s="18" t="s">
        <v>699</v>
      </c>
      <c r="F1" t="s">
        <v>692</v>
      </c>
      <c r="G1" s="18" t="s">
        <v>692</v>
      </c>
      <c r="H1" t="s">
        <v>695</v>
      </c>
      <c r="I1" s="18" t="s">
        <v>695</v>
      </c>
      <c r="J1" t="s">
        <v>696</v>
      </c>
      <c r="K1" s="18" t="s">
        <v>696</v>
      </c>
      <c r="L1" t="s">
        <v>697</v>
      </c>
      <c r="M1" t="s">
        <v>697</v>
      </c>
    </row>
    <row r="2" spans="1:13" x14ac:dyDescent="0.35">
      <c r="A2" t="s">
        <v>144</v>
      </c>
      <c r="B2">
        <v>17</v>
      </c>
      <c r="C2" s="23">
        <f>B2/94</f>
        <v>0.18085106382978725</v>
      </c>
      <c r="D2">
        <v>21</v>
      </c>
      <c r="E2" s="23">
        <f>D2/94</f>
        <v>0.22340425531914893</v>
      </c>
      <c r="F2">
        <v>13</v>
      </c>
      <c r="G2" s="23">
        <f>F2/94</f>
        <v>0.13829787234042554</v>
      </c>
      <c r="H2">
        <v>33</v>
      </c>
      <c r="I2" s="28">
        <f>H2/94</f>
        <v>0.35106382978723405</v>
      </c>
      <c r="J2">
        <v>33</v>
      </c>
      <c r="K2" s="23">
        <f>J2/94</f>
        <v>0.35106382978723405</v>
      </c>
      <c r="L2">
        <v>34</v>
      </c>
      <c r="M2" s="23">
        <f>L2/94</f>
        <v>0.36170212765957449</v>
      </c>
    </row>
    <row r="3" spans="1:13" x14ac:dyDescent="0.35">
      <c r="A3" t="s">
        <v>147</v>
      </c>
      <c r="B3">
        <v>2</v>
      </c>
      <c r="C3" s="23">
        <f>B3/94</f>
        <v>2.1276595744680851E-2</v>
      </c>
      <c r="D3">
        <v>1</v>
      </c>
      <c r="E3" s="23">
        <f>D3/94</f>
        <v>1.0638297872340425E-2</v>
      </c>
      <c r="F3">
        <v>1</v>
      </c>
      <c r="G3" s="23">
        <f t="shared" ref="G3:G7" si="0">F3/94</f>
        <v>1.0638297872340425E-2</v>
      </c>
      <c r="H3">
        <v>3</v>
      </c>
      <c r="I3" s="28">
        <f t="shared" ref="I3:I7" si="1">H3/94</f>
        <v>3.1914893617021274E-2</v>
      </c>
      <c r="J3">
        <v>1</v>
      </c>
      <c r="K3" s="23">
        <f t="shared" ref="K3:K7" si="2">J3/94</f>
        <v>1.0638297872340425E-2</v>
      </c>
      <c r="L3">
        <v>1</v>
      </c>
      <c r="M3" s="23">
        <f t="shared" ref="M3:M7" si="3">L3/94</f>
        <v>1.0638297872340425E-2</v>
      </c>
    </row>
    <row r="4" spans="1:13" x14ac:dyDescent="0.35">
      <c r="A4" t="s">
        <v>464</v>
      </c>
      <c r="C4" s="23"/>
      <c r="E4" s="23"/>
      <c r="F4">
        <v>1</v>
      </c>
      <c r="G4" s="23">
        <f t="shared" si="0"/>
        <v>1.0638297872340425E-2</v>
      </c>
      <c r="H4">
        <v>1</v>
      </c>
      <c r="I4" s="28">
        <f t="shared" si="1"/>
        <v>1.0638297872340425E-2</v>
      </c>
      <c r="J4">
        <v>0</v>
      </c>
      <c r="K4" s="23">
        <f t="shared" si="2"/>
        <v>0</v>
      </c>
      <c r="L4">
        <v>0</v>
      </c>
      <c r="M4" s="23">
        <f t="shared" si="3"/>
        <v>0</v>
      </c>
    </row>
    <row r="5" spans="1:13" x14ac:dyDescent="0.35">
      <c r="A5" t="s">
        <v>145</v>
      </c>
      <c r="B5">
        <v>3</v>
      </c>
      <c r="C5" s="23">
        <f>B5/94</f>
        <v>3.1914893617021274E-2</v>
      </c>
      <c r="D5">
        <v>0</v>
      </c>
      <c r="E5" s="23">
        <f>D5/94</f>
        <v>0</v>
      </c>
      <c r="F5">
        <v>0</v>
      </c>
      <c r="G5" s="23">
        <f t="shared" si="0"/>
        <v>0</v>
      </c>
      <c r="H5">
        <v>7</v>
      </c>
      <c r="I5" s="28">
        <f t="shared" si="1"/>
        <v>7.4468085106382975E-2</v>
      </c>
      <c r="J5">
        <v>9</v>
      </c>
      <c r="K5" s="23">
        <f t="shared" si="2"/>
        <v>9.5744680851063829E-2</v>
      </c>
      <c r="L5">
        <v>3</v>
      </c>
      <c r="M5" s="23">
        <f t="shared" si="3"/>
        <v>3.1914893617021274E-2</v>
      </c>
    </row>
    <row r="6" spans="1:13" x14ac:dyDescent="0.35">
      <c r="A6" t="s">
        <v>146</v>
      </c>
      <c r="B6">
        <v>71</v>
      </c>
      <c r="C6" s="23">
        <f>B6/94</f>
        <v>0.75531914893617025</v>
      </c>
      <c r="D6">
        <v>69</v>
      </c>
      <c r="E6" s="23">
        <f>D6/94</f>
        <v>0.73404255319148937</v>
      </c>
      <c r="F6">
        <v>76</v>
      </c>
      <c r="G6" s="23">
        <f t="shared" si="0"/>
        <v>0.80851063829787229</v>
      </c>
      <c r="H6">
        <v>49</v>
      </c>
      <c r="I6" s="28">
        <f t="shared" si="1"/>
        <v>0.52127659574468088</v>
      </c>
      <c r="J6">
        <v>50</v>
      </c>
      <c r="K6" s="23">
        <f t="shared" si="2"/>
        <v>0.53191489361702127</v>
      </c>
      <c r="L6">
        <v>4</v>
      </c>
      <c r="M6" s="23">
        <f t="shared" si="3"/>
        <v>4.2553191489361701E-2</v>
      </c>
    </row>
    <row r="7" spans="1:13" x14ac:dyDescent="0.35">
      <c r="A7" t="s">
        <v>208</v>
      </c>
      <c r="B7">
        <v>1</v>
      </c>
      <c r="C7" s="23">
        <f>B7/94</f>
        <v>1.0638297872340425E-2</v>
      </c>
      <c r="D7">
        <v>3</v>
      </c>
      <c r="E7" s="23">
        <f>D7/94</f>
        <v>3.1914893617021274E-2</v>
      </c>
      <c r="F7">
        <v>3</v>
      </c>
      <c r="G7" s="23">
        <f t="shared" si="0"/>
        <v>3.1914893617021274E-2</v>
      </c>
      <c r="H7">
        <v>2</v>
      </c>
      <c r="I7" s="28">
        <f t="shared" si="1"/>
        <v>2.1276595744680851E-2</v>
      </c>
      <c r="J7">
        <v>3</v>
      </c>
      <c r="K7" s="23">
        <f t="shared" si="2"/>
        <v>3.1914893617021274E-2</v>
      </c>
      <c r="L7">
        <v>2</v>
      </c>
      <c r="M7" s="23">
        <f t="shared" si="3"/>
        <v>2.1276595744680851E-2</v>
      </c>
    </row>
    <row r="10" spans="1:13" x14ac:dyDescent="0.35">
      <c r="B10" t="s">
        <v>745</v>
      </c>
      <c r="C10" t="s">
        <v>694</v>
      </c>
      <c r="D10" t="s">
        <v>692</v>
      </c>
      <c r="E10" t="s">
        <v>695</v>
      </c>
      <c r="F10" t="s">
        <v>746</v>
      </c>
      <c r="G10" t="s">
        <v>697</v>
      </c>
    </row>
    <row r="11" spans="1:13" x14ac:dyDescent="0.35">
      <c r="A11" t="s">
        <v>146</v>
      </c>
      <c r="B11" s="31">
        <v>0.76</v>
      </c>
      <c r="C11" s="31">
        <v>0.73</v>
      </c>
      <c r="D11" s="31">
        <v>0.81</v>
      </c>
      <c r="E11" s="34">
        <v>0.52100000000000002</v>
      </c>
      <c r="F11" s="31">
        <v>0.53</v>
      </c>
      <c r="G11" s="31">
        <v>0.04</v>
      </c>
    </row>
    <row r="12" spans="1:13" x14ac:dyDescent="0.35">
      <c r="A12" t="s">
        <v>144</v>
      </c>
      <c r="B12" s="32">
        <v>0.18</v>
      </c>
      <c r="C12" s="30">
        <v>0.22</v>
      </c>
      <c r="D12" s="33">
        <v>0.14000000000000001</v>
      </c>
      <c r="E12" s="35">
        <v>0.35099999999999998</v>
      </c>
      <c r="F12" s="30">
        <v>0.35</v>
      </c>
      <c r="G12" s="30">
        <v>0.36</v>
      </c>
    </row>
    <row r="13" spans="1:13" x14ac:dyDescent="0.35">
      <c r="A13" t="s">
        <v>145</v>
      </c>
      <c r="B13" s="31">
        <v>0.03</v>
      </c>
      <c r="C13" s="30">
        <v>0</v>
      </c>
      <c r="D13" s="30">
        <v>0</v>
      </c>
      <c r="E13" s="36">
        <v>7.3999999999999996E-2</v>
      </c>
      <c r="F13" s="33">
        <v>0.1</v>
      </c>
      <c r="G13" s="30">
        <v>0.03</v>
      </c>
    </row>
    <row r="14" spans="1:13" x14ac:dyDescent="0.35">
      <c r="A14" t="s">
        <v>147</v>
      </c>
      <c r="B14" s="31">
        <v>0.02</v>
      </c>
      <c r="C14" s="31">
        <v>0.01</v>
      </c>
      <c r="D14" s="31">
        <v>0.01</v>
      </c>
      <c r="E14" s="34">
        <v>3.2000000000000001E-2</v>
      </c>
      <c r="F14" s="31">
        <v>0.01</v>
      </c>
      <c r="G14" s="31">
        <v>0.01</v>
      </c>
      <c r="L14" t="s">
        <v>744</v>
      </c>
    </row>
    <row r="15" spans="1:13" x14ac:dyDescent="0.35">
      <c r="A15" t="s">
        <v>208</v>
      </c>
      <c r="B15" s="31">
        <v>0.01</v>
      </c>
      <c r="C15" s="31">
        <v>0.03</v>
      </c>
      <c r="D15" s="31">
        <v>0.03</v>
      </c>
      <c r="E15" s="34">
        <v>2.1000000000000001E-2</v>
      </c>
      <c r="F15" s="31">
        <v>0.03</v>
      </c>
      <c r="G15" s="31">
        <v>0.02</v>
      </c>
    </row>
    <row r="16" spans="1:13" x14ac:dyDescent="0.35">
      <c r="A16" t="s">
        <v>464</v>
      </c>
      <c r="B16" s="31">
        <v>0</v>
      </c>
      <c r="C16" s="31">
        <v>0</v>
      </c>
      <c r="D16" s="31">
        <v>0.01</v>
      </c>
      <c r="E16" s="34">
        <v>1.0999999999999999E-2</v>
      </c>
      <c r="F16" s="31">
        <v>0</v>
      </c>
      <c r="G16" s="31">
        <v>0</v>
      </c>
    </row>
    <row r="17" spans="4:6" x14ac:dyDescent="0.35">
      <c r="D17" s="20"/>
      <c r="E17" s="21"/>
      <c r="F17" s="21"/>
    </row>
    <row r="18" spans="4:6" x14ac:dyDescent="0.35">
      <c r="D18" s="20"/>
      <c r="E18" s="21"/>
      <c r="F18" s="21"/>
    </row>
    <row r="19" spans="4:6" x14ac:dyDescent="0.35">
      <c r="D19" s="20"/>
      <c r="E19" s="21"/>
      <c r="F19" s="21"/>
    </row>
    <row r="20" spans="4:6" x14ac:dyDescent="0.35">
      <c r="E20" s="20"/>
      <c r="F20" s="21"/>
    </row>
  </sheetData>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F95"/>
  <sheetViews>
    <sheetView workbookViewId="0">
      <selection activeCell="A18" sqref="A18"/>
    </sheetView>
  </sheetViews>
  <sheetFormatPr defaultRowHeight="14.5" x14ac:dyDescent="0.35"/>
  <cols>
    <col min="1" max="1" width="22.453125" customWidth="1"/>
    <col min="2" max="2" width="26.453125" customWidth="1"/>
    <col min="3" max="3" width="25.7265625" customWidth="1"/>
    <col min="4" max="4" width="31.26953125" customWidth="1"/>
    <col min="5" max="5" width="44.81640625" customWidth="1"/>
    <col min="6" max="6" width="26.1796875" customWidth="1"/>
  </cols>
  <sheetData>
    <row r="1" spans="1:6" s="18" customFormat="1" x14ac:dyDescent="0.35">
      <c r="A1" s="18" t="s">
        <v>692</v>
      </c>
      <c r="B1" s="18" t="s">
        <v>693</v>
      </c>
      <c r="C1" s="18" t="s">
        <v>694</v>
      </c>
      <c r="D1" s="18" t="s">
        <v>695</v>
      </c>
      <c r="E1" s="18" t="s">
        <v>696</v>
      </c>
      <c r="F1" s="18" t="s">
        <v>697</v>
      </c>
    </row>
    <row r="2" spans="1:6" x14ac:dyDescent="0.35">
      <c r="A2" t="s">
        <v>146</v>
      </c>
      <c r="B2" t="s">
        <v>146</v>
      </c>
      <c r="C2" t="s">
        <v>146</v>
      </c>
      <c r="D2" t="s">
        <v>146</v>
      </c>
      <c r="E2" t="s">
        <v>146</v>
      </c>
      <c r="F2" t="s">
        <v>146</v>
      </c>
    </row>
    <row r="3" spans="1:6" x14ac:dyDescent="0.35">
      <c r="A3" t="s">
        <v>146</v>
      </c>
      <c r="B3" t="s">
        <v>146</v>
      </c>
      <c r="C3" t="s">
        <v>146</v>
      </c>
      <c r="D3" t="s">
        <v>146</v>
      </c>
      <c r="E3" t="s">
        <v>146</v>
      </c>
      <c r="F3" t="s">
        <v>146</v>
      </c>
    </row>
    <row r="4" spans="1:6" x14ac:dyDescent="0.35">
      <c r="A4" t="s">
        <v>146</v>
      </c>
      <c r="B4" t="s">
        <v>146</v>
      </c>
      <c r="C4" t="s">
        <v>146</v>
      </c>
      <c r="D4" t="s">
        <v>146</v>
      </c>
      <c r="E4" t="s">
        <v>146</v>
      </c>
      <c r="F4" t="s">
        <v>146</v>
      </c>
    </row>
    <row r="5" spans="1:6" x14ac:dyDescent="0.35">
      <c r="A5" t="s">
        <v>147</v>
      </c>
      <c r="B5" t="s">
        <v>147</v>
      </c>
      <c r="C5" t="s">
        <v>147</v>
      </c>
      <c r="D5" t="s">
        <v>147</v>
      </c>
      <c r="E5" t="s">
        <v>147</v>
      </c>
      <c r="F5" t="s">
        <v>145</v>
      </c>
    </row>
    <row r="6" spans="1:6" x14ac:dyDescent="0.35">
      <c r="A6" t="s">
        <v>208</v>
      </c>
      <c r="B6" t="s">
        <v>208</v>
      </c>
      <c r="C6" t="s">
        <v>208</v>
      </c>
      <c r="D6" t="s">
        <v>208</v>
      </c>
      <c r="E6" t="s">
        <v>208</v>
      </c>
      <c r="F6" t="s">
        <v>208</v>
      </c>
    </row>
    <row r="7" spans="1:6" x14ac:dyDescent="0.35">
      <c r="A7" t="s">
        <v>146</v>
      </c>
      <c r="B7" t="s">
        <v>144</v>
      </c>
      <c r="C7" t="s">
        <v>146</v>
      </c>
      <c r="D7" t="s">
        <v>146</v>
      </c>
      <c r="E7" t="s">
        <v>146</v>
      </c>
      <c r="F7" t="s">
        <v>144</v>
      </c>
    </row>
    <row r="8" spans="1:6" x14ac:dyDescent="0.35">
      <c r="A8" t="s">
        <v>146</v>
      </c>
      <c r="B8" t="s">
        <v>146</v>
      </c>
      <c r="C8" t="s">
        <v>146</v>
      </c>
      <c r="D8" t="s">
        <v>144</v>
      </c>
      <c r="E8" t="s">
        <v>146</v>
      </c>
      <c r="F8" t="s">
        <v>146</v>
      </c>
    </row>
    <row r="9" spans="1:6" x14ac:dyDescent="0.35">
      <c r="A9" t="s">
        <v>146</v>
      </c>
      <c r="B9" t="s">
        <v>146</v>
      </c>
      <c r="C9" t="s">
        <v>146</v>
      </c>
      <c r="D9" t="s">
        <v>144</v>
      </c>
      <c r="E9" t="s">
        <v>146</v>
      </c>
      <c r="F9" t="s">
        <v>144</v>
      </c>
    </row>
    <row r="10" spans="1:6" x14ac:dyDescent="0.35">
      <c r="A10" t="s">
        <v>144</v>
      </c>
      <c r="B10" t="s">
        <v>144</v>
      </c>
      <c r="C10" t="s">
        <v>144</v>
      </c>
      <c r="D10" t="s">
        <v>145</v>
      </c>
      <c r="E10" t="s">
        <v>144</v>
      </c>
      <c r="F10" t="s">
        <v>144</v>
      </c>
    </row>
    <row r="11" spans="1:6" x14ac:dyDescent="0.35">
      <c r="A11" t="s">
        <v>146</v>
      </c>
      <c r="B11" t="s">
        <v>146</v>
      </c>
      <c r="C11" t="s">
        <v>146</v>
      </c>
      <c r="D11" t="s">
        <v>145</v>
      </c>
      <c r="E11" t="s">
        <v>144</v>
      </c>
      <c r="F11" t="s">
        <v>146</v>
      </c>
    </row>
    <row r="12" spans="1:6" x14ac:dyDescent="0.35">
      <c r="A12" t="s">
        <v>144</v>
      </c>
      <c r="B12" t="s">
        <v>146</v>
      </c>
      <c r="C12" t="s">
        <v>146</v>
      </c>
      <c r="D12" t="s">
        <v>146</v>
      </c>
      <c r="E12" t="s">
        <v>146</v>
      </c>
      <c r="F12" t="s">
        <v>144</v>
      </c>
    </row>
    <row r="13" spans="1:6" x14ac:dyDescent="0.35">
      <c r="A13" t="s">
        <v>146</v>
      </c>
      <c r="B13" t="s">
        <v>146</v>
      </c>
      <c r="C13" t="s">
        <v>144</v>
      </c>
      <c r="D13" t="s">
        <v>144</v>
      </c>
      <c r="E13" t="s">
        <v>144</v>
      </c>
      <c r="F13" t="s">
        <v>144</v>
      </c>
    </row>
    <row r="14" spans="1:6" x14ac:dyDescent="0.35">
      <c r="A14" t="s">
        <v>146</v>
      </c>
      <c r="B14" t="s">
        <v>146</v>
      </c>
      <c r="C14" t="s">
        <v>146</v>
      </c>
      <c r="D14" t="s">
        <v>146</v>
      </c>
      <c r="E14" t="s">
        <v>146</v>
      </c>
      <c r="F14" t="s">
        <v>146</v>
      </c>
    </row>
    <row r="15" spans="1:6" x14ac:dyDescent="0.35">
      <c r="A15" t="s">
        <v>146</v>
      </c>
      <c r="B15" t="s">
        <v>146</v>
      </c>
      <c r="C15" t="s">
        <v>146</v>
      </c>
      <c r="D15" t="s">
        <v>146</v>
      </c>
      <c r="E15" t="s">
        <v>144</v>
      </c>
      <c r="F15" t="s">
        <v>146</v>
      </c>
    </row>
    <row r="16" spans="1:6" x14ac:dyDescent="0.35">
      <c r="A16" t="s">
        <v>146</v>
      </c>
      <c r="B16" t="s">
        <v>146</v>
      </c>
      <c r="C16" t="s">
        <v>146</v>
      </c>
      <c r="D16" t="s">
        <v>146</v>
      </c>
      <c r="E16" t="s">
        <v>146</v>
      </c>
      <c r="F16" t="s">
        <v>146</v>
      </c>
    </row>
    <row r="17" spans="1:6" x14ac:dyDescent="0.35">
      <c r="A17" t="s">
        <v>146</v>
      </c>
      <c r="B17" t="s">
        <v>144</v>
      </c>
      <c r="C17" t="s">
        <v>146</v>
      </c>
      <c r="D17" t="s">
        <v>145</v>
      </c>
      <c r="E17" t="s">
        <v>144</v>
      </c>
      <c r="F17" t="s">
        <v>146</v>
      </c>
    </row>
    <row r="18" spans="1:6" x14ac:dyDescent="0.35">
      <c r="A18" t="s">
        <v>146</v>
      </c>
      <c r="B18" t="s">
        <v>144</v>
      </c>
      <c r="C18" t="s">
        <v>146</v>
      </c>
      <c r="D18" t="s">
        <v>144</v>
      </c>
      <c r="E18" t="s">
        <v>145</v>
      </c>
      <c r="F18" t="s">
        <v>146</v>
      </c>
    </row>
    <row r="19" spans="1:6" x14ac:dyDescent="0.35">
      <c r="A19" t="s">
        <v>146</v>
      </c>
      <c r="B19" t="s">
        <v>146</v>
      </c>
      <c r="C19" t="s">
        <v>146</v>
      </c>
      <c r="D19" t="s">
        <v>144</v>
      </c>
      <c r="E19" t="s">
        <v>146</v>
      </c>
      <c r="F19" t="s">
        <v>144</v>
      </c>
    </row>
    <row r="20" spans="1:6" x14ac:dyDescent="0.35">
      <c r="A20" t="s">
        <v>146</v>
      </c>
      <c r="B20" t="s">
        <v>146</v>
      </c>
      <c r="C20" t="s">
        <v>146</v>
      </c>
      <c r="D20" t="s">
        <v>146</v>
      </c>
      <c r="E20" t="s">
        <v>146</v>
      </c>
      <c r="F20" t="s">
        <v>146</v>
      </c>
    </row>
    <row r="21" spans="1:6" x14ac:dyDescent="0.35">
      <c r="A21" t="s">
        <v>144</v>
      </c>
      <c r="B21" t="s">
        <v>144</v>
      </c>
      <c r="C21" t="s">
        <v>144</v>
      </c>
      <c r="D21" t="s">
        <v>146</v>
      </c>
      <c r="E21" t="s">
        <v>144</v>
      </c>
      <c r="F21" t="s">
        <v>144</v>
      </c>
    </row>
    <row r="22" spans="1:6" x14ac:dyDescent="0.35">
      <c r="A22" t="s">
        <v>146</v>
      </c>
      <c r="B22" t="s">
        <v>146</v>
      </c>
      <c r="C22" t="s">
        <v>144</v>
      </c>
      <c r="D22" t="s">
        <v>144</v>
      </c>
      <c r="E22" t="s">
        <v>146</v>
      </c>
      <c r="F22" t="s">
        <v>144</v>
      </c>
    </row>
    <row r="23" spans="1:6" x14ac:dyDescent="0.35">
      <c r="A23" t="s">
        <v>146</v>
      </c>
      <c r="B23" t="s">
        <v>146</v>
      </c>
      <c r="C23" t="s">
        <v>146</v>
      </c>
      <c r="D23" t="s">
        <v>146</v>
      </c>
      <c r="E23" t="s">
        <v>146</v>
      </c>
      <c r="F23" t="s">
        <v>146</v>
      </c>
    </row>
    <row r="24" spans="1:6" x14ac:dyDescent="0.35">
      <c r="A24" t="s">
        <v>146</v>
      </c>
      <c r="B24" t="s">
        <v>146</v>
      </c>
      <c r="C24" t="s">
        <v>146</v>
      </c>
      <c r="D24" t="s">
        <v>146</v>
      </c>
      <c r="E24" t="s">
        <v>146</v>
      </c>
      <c r="F24" t="s">
        <v>146</v>
      </c>
    </row>
    <row r="25" spans="1:6" x14ac:dyDescent="0.35">
      <c r="A25" t="s">
        <v>144</v>
      </c>
      <c r="B25" t="s">
        <v>144</v>
      </c>
      <c r="C25" t="s">
        <v>144</v>
      </c>
      <c r="D25" t="s">
        <v>144</v>
      </c>
      <c r="E25" t="s">
        <v>144</v>
      </c>
      <c r="F25" t="s">
        <v>144</v>
      </c>
    </row>
    <row r="26" spans="1:6" x14ac:dyDescent="0.35">
      <c r="A26" t="s">
        <v>144</v>
      </c>
      <c r="B26" t="s">
        <v>146</v>
      </c>
      <c r="C26" t="s">
        <v>144</v>
      </c>
      <c r="D26" t="s">
        <v>144</v>
      </c>
      <c r="E26" t="s">
        <v>144</v>
      </c>
      <c r="F26" t="s">
        <v>144</v>
      </c>
    </row>
    <row r="27" spans="1:6" x14ac:dyDescent="0.35">
      <c r="A27" t="s">
        <v>146</v>
      </c>
      <c r="B27" t="s">
        <v>146</v>
      </c>
      <c r="C27" t="s">
        <v>146</v>
      </c>
      <c r="D27" t="s">
        <v>146</v>
      </c>
      <c r="E27" t="s">
        <v>146</v>
      </c>
      <c r="F27" t="s">
        <v>146</v>
      </c>
    </row>
    <row r="28" spans="1:6" x14ac:dyDescent="0.35">
      <c r="A28" t="s">
        <v>146</v>
      </c>
      <c r="B28" t="s">
        <v>146</v>
      </c>
      <c r="C28" t="s">
        <v>146</v>
      </c>
      <c r="D28" t="s">
        <v>146</v>
      </c>
      <c r="E28" t="s">
        <v>146</v>
      </c>
      <c r="F28" t="s">
        <v>146</v>
      </c>
    </row>
    <row r="29" spans="1:6" x14ac:dyDescent="0.35">
      <c r="A29" t="s">
        <v>146</v>
      </c>
      <c r="B29" t="s">
        <v>144</v>
      </c>
      <c r="C29" t="s">
        <v>144</v>
      </c>
      <c r="D29" t="s">
        <v>144</v>
      </c>
      <c r="E29" t="s">
        <v>144</v>
      </c>
      <c r="F29" t="s">
        <v>144</v>
      </c>
    </row>
    <row r="30" spans="1:6" x14ac:dyDescent="0.35">
      <c r="A30" t="s">
        <v>146</v>
      </c>
      <c r="B30" t="s">
        <v>146</v>
      </c>
      <c r="C30" t="s">
        <v>146</v>
      </c>
      <c r="D30" t="s">
        <v>144</v>
      </c>
      <c r="E30" t="s">
        <v>145</v>
      </c>
      <c r="F30" t="s">
        <v>144</v>
      </c>
    </row>
    <row r="31" spans="1:6" x14ac:dyDescent="0.35">
      <c r="A31" t="s">
        <v>144</v>
      </c>
      <c r="B31" t="s">
        <v>146</v>
      </c>
      <c r="C31" t="s">
        <v>146</v>
      </c>
      <c r="D31" t="s">
        <v>144</v>
      </c>
      <c r="E31" t="s">
        <v>144</v>
      </c>
      <c r="F31" t="s">
        <v>144</v>
      </c>
    </row>
    <row r="32" spans="1:6" x14ac:dyDescent="0.35">
      <c r="A32" t="s">
        <v>146</v>
      </c>
      <c r="B32" t="s">
        <v>146</v>
      </c>
      <c r="C32" t="s">
        <v>146</v>
      </c>
      <c r="D32" t="s">
        <v>146</v>
      </c>
      <c r="E32" t="s">
        <v>146</v>
      </c>
      <c r="F32" t="s">
        <v>146</v>
      </c>
    </row>
    <row r="33" spans="1:6" x14ac:dyDescent="0.35">
      <c r="A33" t="s">
        <v>146</v>
      </c>
      <c r="B33" t="s">
        <v>146</v>
      </c>
      <c r="C33" t="s">
        <v>146</v>
      </c>
      <c r="D33" t="s">
        <v>146</v>
      </c>
      <c r="E33" t="s">
        <v>146</v>
      </c>
      <c r="F33" t="s">
        <v>146</v>
      </c>
    </row>
    <row r="34" spans="1:6" x14ac:dyDescent="0.35">
      <c r="A34" t="s">
        <v>146</v>
      </c>
      <c r="B34" t="s">
        <v>146</v>
      </c>
      <c r="C34" t="s">
        <v>144</v>
      </c>
      <c r="D34" t="s">
        <v>144</v>
      </c>
      <c r="E34" t="s">
        <v>145</v>
      </c>
      <c r="F34" t="s">
        <v>144</v>
      </c>
    </row>
    <row r="35" spans="1:6" x14ac:dyDescent="0.35">
      <c r="A35" t="s">
        <v>144</v>
      </c>
      <c r="B35" t="s">
        <v>144</v>
      </c>
      <c r="C35" t="s">
        <v>144</v>
      </c>
      <c r="D35" t="s">
        <v>144</v>
      </c>
      <c r="E35" t="s">
        <v>144</v>
      </c>
      <c r="F35" t="s">
        <v>144</v>
      </c>
    </row>
    <row r="36" spans="1:6" x14ac:dyDescent="0.35">
      <c r="A36" t="s">
        <v>146</v>
      </c>
      <c r="B36" t="s">
        <v>146</v>
      </c>
      <c r="C36" t="s">
        <v>146</v>
      </c>
      <c r="D36" t="s">
        <v>146</v>
      </c>
      <c r="E36" t="s">
        <v>146</v>
      </c>
      <c r="F36" t="s">
        <v>146</v>
      </c>
    </row>
    <row r="37" spans="1:6" x14ac:dyDescent="0.35">
      <c r="A37" t="s">
        <v>146</v>
      </c>
      <c r="B37" t="s">
        <v>146</v>
      </c>
      <c r="C37" t="s">
        <v>146</v>
      </c>
      <c r="D37" t="s">
        <v>144</v>
      </c>
      <c r="E37" t="s">
        <v>145</v>
      </c>
      <c r="F37" t="s">
        <v>144</v>
      </c>
    </row>
    <row r="38" spans="1:6" x14ac:dyDescent="0.35">
      <c r="A38" t="s">
        <v>146</v>
      </c>
      <c r="B38" t="s">
        <v>145</v>
      </c>
      <c r="C38" t="s">
        <v>144</v>
      </c>
      <c r="D38" t="s">
        <v>144</v>
      </c>
      <c r="E38" t="s">
        <v>144</v>
      </c>
      <c r="F38" t="s">
        <v>144</v>
      </c>
    </row>
    <row r="39" spans="1:6" x14ac:dyDescent="0.35">
      <c r="A39" t="s">
        <v>146</v>
      </c>
      <c r="B39" t="s">
        <v>146</v>
      </c>
      <c r="C39" t="s">
        <v>146</v>
      </c>
      <c r="D39" t="s">
        <v>146</v>
      </c>
      <c r="E39" t="s">
        <v>146</v>
      </c>
      <c r="F39" t="s">
        <v>146</v>
      </c>
    </row>
    <row r="40" spans="1:6" x14ac:dyDescent="0.35">
      <c r="A40" t="s">
        <v>146</v>
      </c>
      <c r="B40" t="s">
        <v>146</v>
      </c>
      <c r="C40" t="s">
        <v>146</v>
      </c>
      <c r="D40" t="s">
        <v>146</v>
      </c>
      <c r="E40" t="s">
        <v>144</v>
      </c>
      <c r="F40" t="s">
        <v>144</v>
      </c>
    </row>
    <row r="41" spans="1:6" x14ac:dyDescent="0.35">
      <c r="A41" t="s">
        <v>146</v>
      </c>
      <c r="B41" t="s">
        <v>146</v>
      </c>
      <c r="C41" t="s">
        <v>146</v>
      </c>
      <c r="D41" t="s">
        <v>144</v>
      </c>
      <c r="E41" t="s">
        <v>144</v>
      </c>
      <c r="F41" t="s">
        <v>146</v>
      </c>
    </row>
    <row r="42" spans="1:6" x14ac:dyDescent="0.35">
      <c r="A42" t="s">
        <v>146</v>
      </c>
      <c r="B42" t="s">
        <v>144</v>
      </c>
      <c r="C42" t="s">
        <v>144</v>
      </c>
      <c r="D42" t="s">
        <v>146</v>
      </c>
      <c r="E42" t="s">
        <v>144</v>
      </c>
      <c r="F42" t="s">
        <v>144</v>
      </c>
    </row>
    <row r="43" spans="1:6" x14ac:dyDescent="0.35">
      <c r="A43" t="s">
        <v>146</v>
      </c>
      <c r="B43" t="s">
        <v>146</v>
      </c>
      <c r="C43" t="s">
        <v>146</v>
      </c>
      <c r="D43" t="s">
        <v>146</v>
      </c>
      <c r="E43" t="s">
        <v>146</v>
      </c>
      <c r="F43" t="s">
        <v>146</v>
      </c>
    </row>
    <row r="44" spans="1:6" x14ac:dyDescent="0.35">
      <c r="A44" t="s">
        <v>146</v>
      </c>
      <c r="B44" t="s">
        <v>146</v>
      </c>
      <c r="C44" t="s">
        <v>146</v>
      </c>
      <c r="D44" t="s">
        <v>145</v>
      </c>
      <c r="E44" t="s">
        <v>146</v>
      </c>
      <c r="F44" t="s">
        <v>145</v>
      </c>
    </row>
    <row r="45" spans="1:6" x14ac:dyDescent="0.35">
      <c r="A45" t="s">
        <v>144</v>
      </c>
      <c r="B45" t="s">
        <v>144</v>
      </c>
      <c r="C45" t="s">
        <v>144</v>
      </c>
      <c r="D45" t="s">
        <v>144</v>
      </c>
      <c r="E45" t="s">
        <v>144</v>
      </c>
      <c r="F45" t="s">
        <v>144</v>
      </c>
    </row>
    <row r="46" spans="1:6" x14ac:dyDescent="0.35">
      <c r="A46" t="s">
        <v>146</v>
      </c>
      <c r="B46" t="s">
        <v>146</v>
      </c>
      <c r="C46" t="s">
        <v>146</v>
      </c>
      <c r="D46" t="s">
        <v>144</v>
      </c>
      <c r="E46" t="s">
        <v>144</v>
      </c>
      <c r="F46" t="s">
        <v>144</v>
      </c>
    </row>
    <row r="47" spans="1:6" x14ac:dyDescent="0.35">
      <c r="A47" t="s">
        <v>146</v>
      </c>
      <c r="B47" t="s">
        <v>146</v>
      </c>
      <c r="C47" t="s">
        <v>146</v>
      </c>
      <c r="D47" t="s">
        <v>146</v>
      </c>
      <c r="E47" t="s">
        <v>146</v>
      </c>
      <c r="F47" t="s">
        <v>146</v>
      </c>
    </row>
    <row r="48" spans="1:6" x14ac:dyDescent="0.35">
      <c r="A48" t="s">
        <v>146</v>
      </c>
      <c r="B48" t="s">
        <v>146</v>
      </c>
      <c r="C48" t="s">
        <v>146</v>
      </c>
      <c r="D48" t="s">
        <v>144</v>
      </c>
      <c r="E48" t="s">
        <v>146</v>
      </c>
      <c r="F48" t="s">
        <v>146</v>
      </c>
    </row>
    <row r="49" spans="1:6" x14ac:dyDescent="0.35">
      <c r="A49" t="s">
        <v>146</v>
      </c>
      <c r="B49" t="s">
        <v>146</v>
      </c>
      <c r="C49" t="s">
        <v>146</v>
      </c>
      <c r="D49" t="s">
        <v>146</v>
      </c>
      <c r="E49" t="s">
        <v>146</v>
      </c>
      <c r="F49" t="s">
        <v>146</v>
      </c>
    </row>
    <row r="50" spans="1:6" x14ac:dyDescent="0.35">
      <c r="A50" t="s">
        <v>146</v>
      </c>
      <c r="B50" t="s">
        <v>146</v>
      </c>
      <c r="C50" t="s">
        <v>146</v>
      </c>
      <c r="D50" t="s">
        <v>146</v>
      </c>
      <c r="E50" t="s">
        <v>146</v>
      </c>
      <c r="F50" t="s">
        <v>146</v>
      </c>
    </row>
    <row r="51" spans="1:6" x14ac:dyDescent="0.35">
      <c r="A51" t="s">
        <v>146</v>
      </c>
      <c r="B51" t="s">
        <v>146</v>
      </c>
      <c r="C51" t="s">
        <v>146</v>
      </c>
      <c r="D51" t="s">
        <v>465</v>
      </c>
      <c r="E51" t="s">
        <v>146</v>
      </c>
      <c r="F51" t="s">
        <v>144</v>
      </c>
    </row>
    <row r="52" spans="1:6" x14ac:dyDescent="0.35">
      <c r="A52" t="s">
        <v>146</v>
      </c>
      <c r="B52" t="s">
        <v>146</v>
      </c>
      <c r="C52" t="s">
        <v>146</v>
      </c>
      <c r="D52" t="s">
        <v>146</v>
      </c>
      <c r="E52" t="s">
        <v>146</v>
      </c>
      <c r="F52" t="s">
        <v>146</v>
      </c>
    </row>
    <row r="53" spans="1:6" x14ac:dyDescent="0.35">
      <c r="A53" t="s">
        <v>146</v>
      </c>
      <c r="B53" t="s">
        <v>146</v>
      </c>
      <c r="C53" t="s">
        <v>146</v>
      </c>
      <c r="D53" t="s">
        <v>146</v>
      </c>
      <c r="E53" t="s">
        <v>146</v>
      </c>
      <c r="F53" t="s">
        <v>146</v>
      </c>
    </row>
    <row r="54" spans="1:6" x14ac:dyDescent="0.35">
      <c r="A54" t="s">
        <v>146</v>
      </c>
      <c r="B54" t="s">
        <v>146</v>
      </c>
      <c r="C54" t="s">
        <v>146</v>
      </c>
      <c r="D54" t="s">
        <v>144</v>
      </c>
      <c r="E54" t="s">
        <v>144</v>
      </c>
      <c r="F54" t="s">
        <v>584</v>
      </c>
    </row>
    <row r="55" spans="1:6" x14ac:dyDescent="0.35">
      <c r="A55" t="s">
        <v>146</v>
      </c>
      <c r="B55" t="s">
        <v>146</v>
      </c>
      <c r="C55" t="s">
        <v>146</v>
      </c>
      <c r="D55" t="s">
        <v>146</v>
      </c>
      <c r="E55" t="s">
        <v>146</v>
      </c>
      <c r="F55" t="s">
        <v>146</v>
      </c>
    </row>
    <row r="56" spans="1:6" x14ac:dyDescent="0.35">
      <c r="A56" t="s">
        <v>146</v>
      </c>
      <c r="B56" t="s">
        <v>146</v>
      </c>
      <c r="C56" t="s">
        <v>146</v>
      </c>
      <c r="D56" t="s">
        <v>146</v>
      </c>
      <c r="E56" t="s">
        <v>146</v>
      </c>
      <c r="F56" t="s">
        <v>146</v>
      </c>
    </row>
    <row r="57" spans="1:6" x14ac:dyDescent="0.35">
      <c r="A57" t="s">
        <v>146</v>
      </c>
      <c r="B57" t="s">
        <v>146</v>
      </c>
      <c r="C57" t="s">
        <v>146</v>
      </c>
      <c r="D57" t="s">
        <v>146</v>
      </c>
      <c r="E57" t="s">
        <v>146</v>
      </c>
      <c r="F57" t="s">
        <v>146</v>
      </c>
    </row>
    <row r="58" spans="1:6" x14ac:dyDescent="0.35">
      <c r="A58" t="s">
        <v>146</v>
      </c>
      <c r="B58" t="s">
        <v>146</v>
      </c>
      <c r="C58" t="s">
        <v>146</v>
      </c>
      <c r="D58" t="s">
        <v>146</v>
      </c>
      <c r="E58" t="s">
        <v>146</v>
      </c>
      <c r="F58" t="s">
        <v>698</v>
      </c>
    </row>
    <row r="59" spans="1:6" x14ac:dyDescent="0.35">
      <c r="A59" t="s">
        <v>146</v>
      </c>
      <c r="B59" t="s">
        <v>144</v>
      </c>
      <c r="C59" t="s">
        <v>144</v>
      </c>
      <c r="D59" t="s">
        <v>144</v>
      </c>
      <c r="E59" t="s">
        <v>144</v>
      </c>
      <c r="F59" t="s">
        <v>146</v>
      </c>
    </row>
    <row r="60" spans="1:6" x14ac:dyDescent="0.35">
      <c r="A60" t="s">
        <v>144</v>
      </c>
      <c r="B60" t="s">
        <v>146</v>
      </c>
      <c r="C60" t="s">
        <v>144</v>
      </c>
      <c r="D60" t="s">
        <v>144</v>
      </c>
      <c r="E60" t="s">
        <v>145</v>
      </c>
      <c r="F60" t="s">
        <v>144</v>
      </c>
    </row>
    <row r="61" spans="1:6" x14ac:dyDescent="0.35">
      <c r="A61" t="s">
        <v>146</v>
      </c>
      <c r="B61" t="s">
        <v>144</v>
      </c>
      <c r="C61" t="s">
        <v>144</v>
      </c>
      <c r="D61" t="s">
        <v>144</v>
      </c>
      <c r="E61" t="s">
        <v>145</v>
      </c>
      <c r="F61" t="s">
        <v>146</v>
      </c>
    </row>
    <row r="62" spans="1:6" x14ac:dyDescent="0.35">
      <c r="A62" t="s">
        <v>496</v>
      </c>
      <c r="B62" t="s">
        <v>147</v>
      </c>
      <c r="C62" t="s">
        <v>208</v>
      </c>
      <c r="D62" t="s">
        <v>147</v>
      </c>
      <c r="E62" t="s">
        <v>208</v>
      </c>
      <c r="F62" t="s">
        <v>147</v>
      </c>
    </row>
    <row r="63" spans="1:6" x14ac:dyDescent="0.35">
      <c r="A63" t="s">
        <v>144</v>
      </c>
      <c r="B63" t="s">
        <v>144</v>
      </c>
      <c r="C63" t="s">
        <v>144</v>
      </c>
      <c r="D63" t="s">
        <v>144</v>
      </c>
      <c r="E63" t="s">
        <v>144</v>
      </c>
      <c r="F63" t="s">
        <v>144</v>
      </c>
    </row>
    <row r="64" spans="1:6" x14ac:dyDescent="0.35">
      <c r="A64" t="s">
        <v>146</v>
      </c>
      <c r="B64" t="s">
        <v>146</v>
      </c>
      <c r="C64" t="s">
        <v>146</v>
      </c>
      <c r="D64" t="s">
        <v>146</v>
      </c>
      <c r="E64" t="s">
        <v>146</v>
      </c>
      <c r="F64" t="s">
        <v>144</v>
      </c>
    </row>
    <row r="65" spans="1:6" x14ac:dyDescent="0.35">
      <c r="A65" t="s">
        <v>146</v>
      </c>
      <c r="B65" t="s">
        <v>146</v>
      </c>
      <c r="C65" t="s">
        <v>146</v>
      </c>
      <c r="D65" t="s">
        <v>144</v>
      </c>
      <c r="E65" t="s">
        <v>146</v>
      </c>
      <c r="F65" t="s">
        <v>146</v>
      </c>
    </row>
    <row r="66" spans="1:6" x14ac:dyDescent="0.35">
      <c r="A66" t="s">
        <v>146</v>
      </c>
      <c r="B66" t="s">
        <v>146</v>
      </c>
      <c r="C66" t="s">
        <v>146</v>
      </c>
      <c r="D66" t="s">
        <v>146</v>
      </c>
      <c r="E66" t="s">
        <v>146</v>
      </c>
      <c r="F66" t="s">
        <v>146</v>
      </c>
    </row>
    <row r="67" spans="1:6" x14ac:dyDescent="0.35">
      <c r="A67" t="s">
        <v>464</v>
      </c>
      <c r="B67" t="s">
        <v>146</v>
      </c>
      <c r="C67" t="s">
        <v>146</v>
      </c>
      <c r="D67" t="s">
        <v>144</v>
      </c>
      <c r="E67" t="s">
        <v>144</v>
      </c>
      <c r="F67" t="s">
        <v>146</v>
      </c>
    </row>
    <row r="68" spans="1:6" x14ac:dyDescent="0.35">
      <c r="A68" t="s">
        <v>146</v>
      </c>
      <c r="B68" t="s">
        <v>146</v>
      </c>
      <c r="C68" t="s">
        <v>146</v>
      </c>
      <c r="D68" t="s">
        <v>146</v>
      </c>
      <c r="E68" t="s">
        <v>146</v>
      </c>
      <c r="F68" t="s">
        <v>146</v>
      </c>
    </row>
    <row r="69" spans="1:6" x14ac:dyDescent="0.35">
      <c r="A69" t="s">
        <v>146</v>
      </c>
      <c r="B69" t="s">
        <v>144</v>
      </c>
      <c r="C69" t="s">
        <v>144</v>
      </c>
      <c r="D69" t="s">
        <v>144</v>
      </c>
      <c r="E69" t="s">
        <v>144</v>
      </c>
      <c r="F69" t="s">
        <v>144</v>
      </c>
    </row>
    <row r="70" spans="1:6" x14ac:dyDescent="0.35">
      <c r="A70" t="s">
        <v>146</v>
      </c>
      <c r="B70" t="s">
        <v>146</v>
      </c>
      <c r="C70" t="s">
        <v>146</v>
      </c>
      <c r="D70" t="s">
        <v>144</v>
      </c>
      <c r="E70" t="s">
        <v>144</v>
      </c>
      <c r="F70" t="s">
        <v>146</v>
      </c>
    </row>
    <row r="71" spans="1:6" x14ac:dyDescent="0.35">
      <c r="A71" t="s">
        <v>146</v>
      </c>
      <c r="B71" t="s">
        <v>146</v>
      </c>
      <c r="C71" t="s">
        <v>146</v>
      </c>
      <c r="D71" t="s">
        <v>144</v>
      </c>
      <c r="E71" t="s">
        <v>144</v>
      </c>
      <c r="F71" t="s">
        <v>146</v>
      </c>
    </row>
    <row r="72" spans="1:6" x14ac:dyDescent="0.35">
      <c r="A72" t="s">
        <v>144</v>
      </c>
      <c r="B72" t="s">
        <v>145</v>
      </c>
      <c r="C72" t="s">
        <v>144</v>
      </c>
      <c r="D72" t="s">
        <v>144</v>
      </c>
      <c r="E72" t="s">
        <v>144</v>
      </c>
      <c r="F72" t="s">
        <v>144</v>
      </c>
    </row>
    <row r="73" spans="1:6" x14ac:dyDescent="0.35">
      <c r="A73" t="s">
        <v>146</v>
      </c>
      <c r="B73" t="s">
        <v>146</v>
      </c>
      <c r="C73" t="s">
        <v>146</v>
      </c>
      <c r="D73" t="s">
        <v>146</v>
      </c>
      <c r="E73" t="s">
        <v>145</v>
      </c>
      <c r="F73" t="s">
        <v>145</v>
      </c>
    </row>
    <row r="74" spans="1:6" x14ac:dyDescent="0.35">
      <c r="A74" t="s">
        <v>146</v>
      </c>
      <c r="B74" t="s">
        <v>146</v>
      </c>
      <c r="C74" t="s">
        <v>146</v>
      </c>
      <c r="D74" t="s">
        <v>146</v>
      </c>
      <c r="E74" t="s">
        <v>146</v>
      </c>
      <c r="F74" t="s">
        <v>146</v>
      </c>
    </row>
    <row r="75" spans="1:6" x14ac:dyDescent="0.35">
      <c r="A75" t="s">
        <v>146</v>
      </c>
      <c r="B75" t="s">
        <v>146</v>
      </c>
      <c r="C75" t="s">
        <v>146</v>
      </c>
      <c r="D75" t="s">
        <v>146</v>
      </c>
      <c r="E75" t="s">
        <v>144</v>
      </c>
      <c r="F75" t="s">
        <v>146</v>
      </c>
    </row>
    <row r="76" spans="1:6" x14ac:dyDescent="0.35">
      <c r="A76" t="s">
        <v>146</v>
      </c>
      <c r="B76" t="s">
        <v>146</v>
      </c>
      <c r="C76" t="s">
        <v>146</v>
      </c>
      <c r="D76" t="s">
        <v>146</v>
      </c>
      <c r="E76" t="s">
        <v>146</v>
      </c>
      <c r="F76" t="s">
        <v>146</v>
      </c>
    </row>
    <row r="77" spans="1:6" x14ac:dyDescent="0.35">
      <c r="A77" t="s">
        <v>146</v>
      </c>
      <c r="B77" t="s">
        <v>146</v>
      </c>
      <c r="C77" t="s">
        <v>146</v>
      </c>
      <c r="D77" t="s">
        <v>146</v>
      </c>
      <c r="E77" t="s">
        <v>146</v>
      </c>
      <c r="F77" t="s">
        <v>146</v>
      </c>
    </row>
    <row r="78" spans="1:6" x14ac:dyDescent="0.35">
      <c r="A78" t="s">
        <v>146</v>
      </c>
      <c r="B78" t="s">
        <v>146</v>
      </c>
      <c r="C78" t="s">
        <v>146</v>
      </c>
      <c r="D78" t="s">
        <v>146</v>
      </c>
      <c r="E78" t="s">
        <v>144</v>
      </c>
      <c r="F78" t="s">
        <v>146</v>
      </c>
    </row>
    <row r="79" spans="1:6" x14ac:dyDescent="0.35">
      <c r="A79" t="s">
        <v>146</v>
      </c>
      <c r="B79" t="s">
        <v>146</v>
      </c>
      <c r="C79" t="s">
        <v>144</v>
      </c>
      <c r="D79" t="s">
        <v>465</v>
      </c>
      <c r="E79" t="s">
        <v>144</v>
      </c>
      <c r="F79" t="s">
        <v>144</v>
      </c>
    </row>
    <row r="80" spans="1:6" x14ac:dyDescent="0.35">
      <c r="A80" t="s">
        <v>146</v>
      </c>
      <c r="B80" t="s">
        <v>146</v>
      </c>
      <c r="C80" t="s">
        <v>146</v>
      </c>
      <c r="D80" t="s">
        <v>146</v>
      </c>
      <c r="E80" t="s">
        <v>146</v>
      </c>
      <c r="F80" t="s">
        <v>146</v>
      </c>
    </row>
    <row r="81" spans="1:6" x14ac:dyDescent="0.35">
      <c r="A81" t="s">
        <v>146</v>
      </c>
      <c r="B81" t="s">
        <v>146</v>
      </c>
      <c r="C81" t="s">
        <v>146</v>
      </c>
      <c r="D81" t="s">
        <v>146</v>
      </c>
      <c r="E81" t="s">
        <v>146</v>
      </c>
      <c r="F81" t="s">
        <v>146</v>
      </c>
    </row>
    <row r="82" spans="1:6" x14ac:dyDescent="0.35">
      <c r="A82" t="s">
        <v>146</v>
      </c>
      <c r="B82" t="s">
        <v>146</v>
      </c>
      <c r="C82" t="s">
        <v>146</v>
      </c>
      <c r="D82" t="s">
        <v>146</v>
      </c>
      <c r="E82" t="s">
        <v>146</v>
      </c>
      <c r="F82" t="s">
        <v>146</v>
      </c>
    </row>
    <row r="83" spans="1:6" x14ac:dyDescent="0.35">
      <c r="A83" t="s">
        <v>146</v>
      </c>
      <c r="B83" t="s">
        <v>146</v>
      </c>
      <c r="C83" t="s">
        <v>146</v>
      </c>
      <c r="D83" t="s">
        <v>146</v>
      </c>
      <c r="E83" t="s">
        <v>146</v>
      </c>
      <c r="F83" t="s">
        <v>146</v>
      </c>
    </row>
    <row r="84" spans="1:6" x14ac:dyDescent="0.35">
      <c r="A84" t="s">
        <v>144</v>
      </c>
      <c r="B84" t="s">
        <v>144</v>
      </c>
      <c r="C84" t="s">
        <v>146</v>
      </c>
      <c r="D84" t="s">
        <v>563</v>
      </c>
      <c r="E84" t="s">
        <v>145</v>
      </c>
      <c r="F84" t="s">
        <v>146</v>
      </c>
    </row>
    <row r="85" spans="1:6" x14ac:dyDescent="0.35">
      <c r="A85" t="s">
        <v>208</v>
      </c>
      <c r="B85" t="s">
        <v>146</v>
      </c>
      <c r="C85" t="s">
        <v>208</v>
      </c>
      <c r="D85" t="s">
        <v>208</v>
      </c>
      <c r="E85" t="s">
        <v>208</v>
      </c>
      <c r="F85" t="s">
        <v>208</v>
      </c>
    </row>
    <row r="86" spans="1:6" x14ac:dyDescent="0.35">
      <c r="A86" t="s">
        <v>146</v>
      </c>
      <c r="B86" t="s">
        <v>146</v>
      </c>
      <c r="C86" t="s">
        <v>146</v>
      </c>
      <c r="D86" t="s">
        <v>144</v>
      </c>
      <c r="E86" t="s">
        <v>144</v>
      </c>
      <c r="F86" t="s">
        <v>584</v>
      </c>
    </row>
    <row r="87" spans="1:6" x14ac:dyDescent="0.35">
      <c r="A87" t="s">
        <v>146</v>
      </c>
      <c r="B87" t="s">
        <v>146</v>
      </c>
      <c r="C87" t="s">
        <v>146</v>
      </c>
      <c r="D87" t="s">
        <v>146</v>
      </c>
      <c r="E87" t="s">
        <v>146</v>
      </c>
      <c r="F87" t="s">
        <v>146</v>
      </c>
    </row>
    <row r="88" spans="1:6" x14ac:dyDescent="0.35">
      <c r="A88" t="s">
        <v>146</v>
      </c>
      <c r="B88" t="s">
        <v>146</v>
      </c>
      <c r="C88" t="s">
        <v>146</v>
      </c>
      <c r="D88" t="s">
        <v>146</v>
      </c>
      <c r="E88" t="s">
        <v>593</v>
      </c>
      <c r="F88" t="s">
        <v>593</v>
      </c>
    </row>
    <row r="89" spans="1:6" x14ac:dyDescent="0.35">
      <c r="A89" t="s">
        <v>146</v>
      </c>
      <c r="B89" t="s">
        <v>144</v>
      </c>
      <c r="C89" t="s">
        <v>146</v>
      </c>
      <c r="D89" t="s">
        <v>146</v>
      </c>
      <c r="E89" t="s">
        <v>144</v>
      </c>
      <c r="F89" t="s">
        <v>144</v>
      </c>
    </row>
    <row r="90" spans="1:6" x14ac:dyDescent="0.35">
      <c r="A90" t="s">
        <v>146</v>
      </c>
      <c r="B90" t="s">
        <v>146</v>
      </c>
      <c r="C90" t="s">
        <v>146</v>
      </c>
      <c r="D90" t="s">
        <v>146</v>
      </c>
      <c r="E90" t="s">
        <v>606</v>
      </c>
      <c r="F90" t="s">
        <v>146</v>
      </c>
    </row>
    <row r="91" spans="1:6" x14ac:dyDescent="0.35">
      <c r="A91" t="s">
        <v>146</v>
      </c>
      <c r="B91" t="s">
        <v>144</v>
      </c>
      <c r="C91" t="s">
        <v>144</v>
      </c>
      <c r="D91" t="s">
        <v>465</v>
      </c>
      <c r="E91" t="s">
        <v>145</v>
      </c>
      <c r="F91" t="s">
        <v>144</v>
      </c>
    </row>
    <row r="92" spans="1:6" x14ac:dyDescent="0.35">
      <c r="A92" t="s">
        <v>146</v>
      </c>
      <c r="B92" t="s">
        <v>146</v>
      </c>
      <c r="C92" t="s">
        <v>146</v>
      </c>
      <c r="D92" t="s">
        <v>146</v>
      </c>
      <c r="E92" t="s">
        <v>146</v>
      </c>
      <c r="F92" t="s">
        <v>146</v>
      </c>
    </row>
    <row r="93" spans="1:6" x14ac:dyDescent="0.35">
      <c r="A93" t="s">
        <v>146</v>
      </c>
      <c r="B93" t="s">
        <v>146</v>
      </c>
      <c r="C93" t="s">
        <v>146</v>
      </c>
      <c r="D93" t="s">
        <v>144</v>
      </c>
      <c r="E93" t="s">
        <v>146</v>
      </c>
      <c r="F93" t="s">
        <v>146</v>
      </c>
    </row>
    <row r="94" spans="1:6" x14ac:dyDescent="0.35">
      <c r="A94" t="s">
        <v>144</v>
      </c>
      <c r="B94" t="s">
        <v>145</v>
      </c>
      <c r="C94" t="s">
        <v>144</v>
      </c>
      <c r="D94" t="s">
        <v>144</v>
      </c>
      <c r="E94" t="s">
        <v>144</v>
      </c>
      <c r="F94" t="s">
        <v>144</v>
      </c>
    </row>
    <row r="95" spans="1:6" x14ac:dyDescent="0.35">
      <c r="A95" t="s">
        <v>146</v>
      </c>
      <c r="B95" t="s">
        <v>146</v>
      </c>
      <c r="C95" t="s">
        <v>146</v>
      </c>
      <c r="D95" t="s">
        <v>146</v>
      </c>
      <c r="E95" t="s">
        <v>146</v>
      </c>
      <c r="F95" t="s">
        <v>146</v>
      </c>
    </row>
  </sheetData>
  <autoFilter ref="A1:F95" xr:uid="{00000000-0009-0000-0000-000011000000}"/>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E16"/>
  <sheetViews>
    <sheetView tabSelected="1" workbookViewId="0">
      <selection activeCell="A10" sqref="A10"/>
    </sheetView>
  </sheetViews>
  <sheetFormatPr defaultRowHeight="14.5" x14ac:dyDescent="0.35"/>
  <cols>
    <col min="1" max="1" width="24.453125" customWidth="1"/>
    <col min="2" max="2" width="30.81640625" customWidth="1"/>
    <col min="3" max="3" width="26.26953125" customWidth="1"/>
    <col min="4" max="4" width="18.1796875" customWidth="1"/>
    <col min="5" max="5" width="28.54296875" customWidth="1"/>
  </cols>
  <sheetData>
    <row r="1" spans="1:5" x14ac:dyDescent="0.35">
      <c r="A1" t="s">
        <v>677</v>
      </c>
      <c r="B1" t="s">
        <v>691</v>
      </c>
      <c r="C1" s="20" t="s">
        <v>688</v>
      </c>
      <c r="D1" s="20" t="s">
        <v>689</v>
      </c>
      <c r="E1" s="20" t="s">
        <v>690</v>
      </c>
    </row>
    <row r="2" spans="1:5" x14ac:dyDescent="0.35">
      <c r="A2" t="s">
        <v>143</v>
      </c>
      <c r="B2">
        <v>62</v>
      </c>
      <c r="C2">
        <v>39</v>
      </c>
      <c r="D2">
        <v>27</v>
      </c>
      <c r="E2">
        <v>22</v>
      </c>
    </row>
    <row r="3" spans="1:5" x14ac:dyDescent="0.35">
      <c r="A3" t="s">
        <v>142</v>
      </c>
      <c r="B3">
        <v>1</v>
      </c>
      <c r="C3">
        <v>6</v>
      </c>
      <c r="D3">
        <v>6</v>
      </c>
      <c r="E3">
        <v>15</v>
      </c>
    </row>
    <row r="4" spans="1:5" x14ac:dyDescent="0.35">
      <c r="A4" t="s">
        <v>177</v>
      </c>
      <c r="B4">
        <v>23</v>
      </c>
      <c r="C4">
        <v>31</v>
      </c>
      <c r="D4">
        <v>31</v>
      </c>
      <c r="E4">
        <v>17</v>
      </c>
    </row>
    <row r="5" spans="1:5" x14ac:dyDescent="0.35">
      <c r="A5" t="s">
        <v>141</v>
      </c>
      <c r="B5">
        <v>0</v>
      </c>
      <c r="C5">
        <v>4</v>
      </c>
      <c r="D5">
        <v>5</v>
      </c>
      <c r="E5">
        <v>14</v>
      </c>
    </row>
    <row r="6" spans="1:5" x14ac:dyDescent="0.35">
      <c r="A6" t="s">
        <v>151</v>
      </c>
      <c r="B6">
        <v>9</v>
      </c>
      <c r="C6">
        <v>14</v>
      </c>
      <c r="D6">
        <v>26</v>
      </c>
      <c r="E6">
        <v>27</v>
      </c>
    </row>
    <row r="9" spans="1:5" x14ac:dyDescent="0.35">
      <c r="C9" s="22"/>
      <c r="D9" s="22"/>
    </row>
    <row r="10" spans="1:5" x14ac:dyDescent="0.35">
      <c r="C10" s="20"/>
      <c r="E10" s="21"/>
    </row>
    <row r="11" spans="1:5" x14ac:dyDescent="0.35">
      <c r="C11" s="20"/>
      <c r="D11" s="20"/>
      <c r="E11" s="21"/>
    </row>
    <row r="12" spans="1:5" x14ac:dyDescent="0.35">
      <c r="C12" s="20"/>
      <c r="D12" s="20"/>
      <c r="E12" s="21"/>
    </row>
    <row r="13" spans="1:5" x14ac:dyDescent="0.35">
      <c r="C13" s="20"/>
      <c r="D13" s="20"/>
      <c r="E13" s="21"/>
    </row>
    <row r="14" spans="1:5" x14ac:dyDescent="0.35">
      <c r="C14" s="20"/>
      <c r="D14" s="20"/>
      <c r="E14" s="21"/>
    </row>
    <row r="15" spans="1:5" x14ac:dyDescent="0.35">
      <c r="D15" s="20"/>
      <c r="E15" s="21"/>
    </row>
    <row r="16" spans="1:5" x14ac:dyDescent="0.35">
      <c r="D16" s="2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95"/>
  <sheetViews>
    <sheetView topLeftCell="A24" workbookViewId="0">
      <selection activeCell="B43" sqref="B43"/>
    </sheetView>
  </sheetViews>
  <sheetFormatPr defaultRowHeight="14.5" x14ac:dyDescent="0.35"/>
  <cols>
    <col min="1" max="1" width="13.54296875" customWidth="1"/>
    <col min="10" max="10" width="11.453125" customWidth="1"/>
    <col min="11" max="11" width="9.26953125" customWidth="1"/>
  </cols>
  <sheetData>
    <row r="1" spans="1:11" x14ac:dyDescent="0.35">
      <c r="A1" t="s">
        <v>127</v>
      </c>
    </row>
    <row r="2" spans="1:11" x14ac:dyDescent="0.35">
      <c r="A2" t="s">
        <v>148</v>
      </c>
    </row>
    <row r="3" spans="1:11" x14ac:dyDescent="0.35">
      <c r="A3" t="s">
        <v>148</v>
      </c>
    </row>
    <row r="4" spans="1:11" x14ac:dyDescent="0.35">
      <c r="A4" t="s">
        <v>148</v>
      </c>
    </row>
    <row r="5" spans="1:11" x14ac:dyDescent="0.35">
      <c r="A5" t="s">
        <v>148</v>
      </c>
    </row>
    <row r="6" spans="1:11" x14ac:dyDescent="0.35">
      <c r="A6" t="s">
        <v>148</v>
      </c>
      <c r="J6" t="s">
        <v>705</v>
      </c>
      <c r="K6" t="s">
        <v>127</v>
      </c>
    </row>
    <row r="7" spans="1:11" x14ac:dyDescent="0.35">
      <c r="A7" t="s">
        <v>148</v>
      </c>
      <c r="J7" t="s">
        <v>139</v>
      </c>
      <c r="K7">
        <f>COUNTIF(A2:A95, "Yes")</f>
        <v>10</v>
      </c>
    </row>
    <row r="8" spans="1:11" x14ac:dyDescent="0.35">
      <c r="A8" t="s">
        <v>148</v>
      </c>
      <c r="J8" t="s">
        <v>148</v>
      </c>
      <c r="K8">
        <f>COUNTIF(A2:A95,"No")</f>
        <v>81</v>
      </c>
    </row>
    <row r="9" spans="1:11" x14ac:dyDescent="0.35">
      <c r="A9" t="s">
        <v>148</v>
      </c>
    </row>
    <row r="10" spans="1:11" x14ac:dyDescent="0.35">
      <c r="A10" t="s">
        <v>139</v>
      </c>
      <c r="K10" t="s">
        <v>127</v>
      </c>
    </row>
    <row r="11" spans="1:11" x14ac:dyDescent="0.35">
      <c r="A11" t="s">
        <v>148</v>
      </c>
      <c r="J11" t="s">
        <v>139</v>
      </c>
      <c r="K11" s="23">
        <f>K7/91</f>
        <v>0.10989010989010989</v>
      </c>
    </row>
    <row r="12" spans="1:11" x14ac:dyDescent="0.35">
      <c r="A12" t="s">
        <v>148</v>
      </c>
      <c r="J12" t="s">
        <v>148</v>
      </c>
      <c r="K12" s="23">
        <f>K8/91</f>
        <v>0.89010989010989006</v>
      </c>
    </row>
    <row r="13" spans="1:11" x14ac:dyDescent="0.35">
      <c r="A13" t="s">
        <v>148</v>
      </c>
    </row>
    <row r="14" spans="1:11" x14ac:dyDescent="0.35">
      <c r="A14" t="s">
        <v>148</v>
      </c>
    </row>
    <row r="15" spans="1:11" x14ac:dyDescent="0.35">
      <c r="A15" t="s">
        <v>148</v>
      </c>
    </row>
    <row r="16" spans="1:11" x14ac:dyDescent="0.35">
      <c r="A16" t="s">
        <v>148</v>
      </c>
    </row>
    <row r="17" spans="1:1" x14ac:dyDescent="0.35">
      <c r="A17" t="s">
        <v>148</v>
      </c>
    </row>
    <row r="18" spans="1:1" x14ac:dyDescent="0.35">
      <c r="A18" t="s">
        <v>148</v>
      </c>
    </row>
    <row r="19" spans="1:1" x14ac:dyDescent="0.35">
      <c r="A19" t="s">
        <v>148</v>
      </c>
    </row>
    <row r="20" spans="1:1" x14ac:dyDescent="0.35">
      <c r="A20" t="s">
        <v>148</v>
      </c>
    </row>
    <row r="21" spans="1:1" x14ac:dyDescent="0.35">
      <c r="A21" t="s">
        <v>148</v>
      </c>
    </row>
    <row r="22" spans="1:1" x14ac:dyDescent="0.35">
      <c r="A22" t="s">
        <v>139</v>
      </c>
    </row>
    <row r="23" spans="1:1" x14ac:dyDescent="0.35">
      <c r="A23" t="s">
        <v>148</v>
      </c>
    </row>
    <row r="24" spans="1:1" x14ac:dyDescent="0.35">
      <c r="A24" t="s">
        <v>148</v>
      </c>
    </row>
    <row r="25" spans="1:1" x14ac:dyDescent="0.35">
      <c r="A25" t="s">
        <v>148</v>
      </c>
    </row>
    <row r="26" spans="1:1" x14ac:dyDescent="0.35">
      <c r="A26" t="s">
        <v>148</v>
      </c>
    </row>
    <row r="27" spans="1:1" x14ac:dyDescent="0.35">
      <c r="A27" t="s">
        <v>148</v>
      </c>
    </row>
    <row r="28" spans="1:1" x14ac:dyDescent="0.35">
      <c r="A28" t="s">
        <v>148</v>
      </c>
    </row>
    <row r="29" spans="1:1" x14ac:dyDescent="0.35">
      <c r="A29" t="s">
        <v>139</v>
      </c>
    </row>
    <row r="30" spans="1:1" x14ac:dyDescent="0.35">
      <c r="A30" t="s">
        <v>148</v>
      </c>
    </row>
    <row r="31" spans="1:1" x14ac:dyDescent="0.35">
      <c r="A31" t="s">
        <v>148</v>
      </c>
    </row>
    <row r="32" spans="1:1" x14ac:dyDescent="0.35">
      <c r="A32" t="s">
        <v>139</v>
      </c>
    </row>
    <row r="33" spans="1:1" x14ac:dyDescent="0.35">
      <c r="A33" t="s">
        <v>139</v>
      </c>
    </row>
    <row r="34" spans="1:1" x14ac:dyDescent="0.35">
      <c r="A34" t="s">
        <v>148</v>
      </c>
    </row>
    <row r="35" spans="1:1" x14ac:dyDescent="0.35">
      <c r="A35" t="s">
        <v>139</v>
      </c>
    </row>
    <row r="36" spans="1:1" x14ac:dyDescent="0.35">
      <c r="A36" t="s">
        <v>148</v>
      </c>
    </row>
    <row r="37" spans="1:1" x14ac:dyDescent="0.35">
      <c r="A37" t="s">
        <v>139</v>
      </c>
    </row>
    <row r="38" spans="1:1" x14ac:dyDescent="0.35">
      <c r="A38" t="s">
        <v>148</v>
      </c>
    </row>
    <row r="39" spans="1:1" x14ac:dyDescent="0.35">
      <c r="A39" t="s">
        <v>148</v>
      </c>
    </row>
    <row r="40" spans="1:1" x14ac:dyDescent="0.35">
      <c r="A40" t="s">
        <v>148</v>
      </c>
    </row>
    <row r="41" spans="1:1" x14ac:dyDescent="0.35">
      <c r="A41" t="s">
        <v>148</v>
      </c>
    </row>
    <row r="42" spans="1:1" x14ac:dyDescent="0.35">
      <c r="A42" t="s">
        <v>148</v>
      </c>
    </row>
    <row r="43" spans="1:1" x14ac:dyDescent="0.35">
      <c r="A43" t="s">
        <v>139</v>
      </c>
    </row>
    <row r="44" spans="1:1" x14ac:dyDescent="0.35">
      <c r="A44" t="s">
        <v>148</v>
      </c>
    </row>
    <row r="45" spans="1:1" x14ac:dyDescent="0.35">
      <c r="A45" t="s">
        <v>148</v>
      </c>
    </row>
    <row r="46" spans="1:1" x14ac:dyDescent="0.35">
      <c r="A46" t="s">
        <v>148</v>
      </c>
    </row>
    <row r="47" spans="1:1" x14ac:dyDescent="0.35">
      <c r="A47" t="s">
        <v>139</v>
      </c>
    </row>
    <row r="48" spans="1:1" x14ac:dyDescent="0.35">
      <c r="A48" t="s">
        <v>139</v>
      </c>
    </row>
    <row r="49" spans="1:1" x14ac:dyDescent="0.35">
      <c r="A49" t="s">
        <v>148</v>
      </c>
    </row>
    <row r="50" spans="1:1" x14ac:dyDescent="0.35">
      <c r="A50" t="s">
        <v>148</v>
      </c>
    </row>
    <row r="51" spans="1:1" x14ac:dyDescent="0.35">
      <c r="A51" t="s">
        <v>321</v>
      </c>
    </row>
    <row r="52" spans="1:1" x14ac:dyDescent="0.35">
      <c r="A52" t="s">
        <v>626</v>
      </c>
    </row>
    <row r="53" spans="1:1" x14ac:dyDescent="0.35">
      <c r="A53" t="s">
        <v>148</v>
      </c>
    </row>
    <row r="54" spans="1:1" x14ac:dyDescent="0.35">
      <c r="A54" t="s">
        <v>148</v>
      </c>
    </row>
    <row r="55" spans="1:1" x14ac:dyDescent="0.35">
      <c r="A55" t="s">
        <v>148</v>
      </c>
    </row>
    <row r="56" spans="1:1" x14ac:dyDescent="0.35">
      <c r="A56" t="s">
        <v>148</v>
      </c>
    </row>
    <row r="57" spans="1:1" x14ac:dyDescent="0.35">
      <c r="A57" t="s">
        <v>148</v>
      </c>
    </row>
    <row r="58" spans="1:1" x14ac:dyDescent="0.35">
      <c r="A58" t="s">
        <v>148</v>
      </c>
    </row>
    <row r="59" spans="1:1" x14ac:dyDescent="0.35">
      <c r="A59" t="s">
        <v>148</v>
      </c>
    </row>
    <row r="60" spans="1:1" x14ac:dyDescent="0.35">
      <c r="A60" t="s">
        <v>148</v>
      </c>
    </row>
    <row r="61" spans="1:1" x14ac:dyDescent="0.35">
      <c r="A61" t="s">
        <v>148</v>
      </c>
    </row>
    <row r="62" spans="1:1" x14ac:dyDescent="0.35">
      <c r="A62" t="s">
        <v>148</v>
      </c>
    </row>
    <row r="63" spans="1:1" x14ac:dyDescent="0.35">
      <c r="A63" t="s">
        <v>148</v>
      </c>
    </row>
    <row r="64" spans="1:1" x14ac:dyDescent="0.35">
      <c r="A64" t="s">
        <v>148</v>
      </c>
    </row>
    <row r="65" spans="1:1" x14ac:dyDescent="0.35">
      <c r="A65" t="s">
        <v>148</v>
      </c>
    </row>
    <row r="66" spans="1:1" x14ac:dyDescent="0.35">
      <c r="A66" t="s">
        <v>148</v>
      </c>
    </row>
    <row r="67" spans="1:1" x14ac:dyDescent="0.35">
      <c r="A67" t="s">
        <v>148</v>
      </c>
    </row>
    <row r="68" spans="1:1" x14ac:dyDescent="0.35">
      <c r="A68" t="s">
        <v>148</v>
      </c>
    </row>
    <row r="69" spans="1:1" x14ac:dyDescent="0.35">
      <c r="A69" t="s">
        <v>148</v>
      </c>
    </row>
    <row r="70" spans="1:1" x14ac:dyDescent="0.35">
      <c r="A70" t="s">
        <v>148</v>
      </c>
    </row>
    <row r="71" spans="1:1" x14ac:dyDescent="0.35">
      <c r="A71" t="s">
        <v>148</v>
      </c>
    </row>
    <row r="72" spans="1:1" x14ac:dyDescent="0.35">
      <c r="A72" t="s">
        <v>148</v>
      </c>
    </row>
    <row r="73" spans="1:1" x14ac:dyDescent="0.35">
      <c r="A73" t="s">
        <v>148</v>
      </c>
    </row>
    <row r="74" spans="1:1" x14ac:dyDescent="0.35">
      <c r="A74" t="s">
        <v>148</v>
      </c>
    </row>
    <row r="75" spans="1:1" x14ac:dyDescent="0.35">
      <c r="A75" t="s">
        <v>148</v>
      </c>
    </row>
    <row r="76" spans="1:1" x14ac:dyDescent="0.35">
      <c r="A76" t="s">
        <v>148</v>
      </c>
    </row>
    <row r="77" spans="1:1" x14ac:dyDescent="0.35">
      <c r="A77" t="s">
        <v>148</v>
      </c>
    </row>
    <row r="78" spans="1:1" x14ac:dyDescent="0.35">
      <c r="A78" t="s">
        <v>148</v>
      </c>
    </row>
    <row r="79" spans="1:1" x14ac:dyDescent="0.35">
      <c r="A79" t="s">
        <v>148</v>
      </c>
    </row>
    <row r="80" spans="1:1" x14ac:dyDescent="0.35">
      <c r="A80" t="s">
        <v>148</v>
      </c>
    </row>
    <row r="81" spans="1:1" x14ac:dyDescent="0.35">
      <c r="A81" t="s">
        <v>148</v>
      </c>
    </row>
    <row r="82" spans="1:1" x14ac:dyDescent="0.35">
      <c r="A82" t="s">
        <v>148</v>
      </c>
    </row>
    <row r="83" spans="1:1" x14ac:dyDescent="0.35">
      <c r="A83" t="s">
        <v>148</v>
      </c>
    </row>
    <row r="84" spans="1:1" x14ac:dyDescent="0.35">
      <c r="A84" t="s">
        <v>148</v>
      </c>
    </row>
    <row r="85" spans="1:1" x14ac:dyDescent="0.35">
      <c r="A85" t="s">
        <v>148</v>
      </c>
    </row>
    <row r="86" spans="1:1" x14ac:dyDescent="0.35">
      <c r="A86" t="s">
        <v>148</v>
      </c>
    </row>
    <row r="87" spans="1:1" x14ac:dyDescent="0.35">
      <c r="A87" t="s">
        <v>148</v>
      </c>
    </row>
    <row r="88" spans="1:1" x14ac:dyDescent="0.35">
      <c r="A88" t="s">
        <v>148</v>
      </c>
    </row>
    <row r="89" spans="1:1" x14ac:dyDescent="0.35">
      <c r="A89" t="s">
        <v>148</v>
      </c>
    </row>
    <row r="90" spans="1:1" x14ac:dyDescent="0.35">
      <c r="A90" t="s">
        <v>148</v>
      </c>
    </row>
    <row r="91" spans="1:1" x14ac:dyDescent="0.35">
      <c r="A91" t="s">
        <v>148</v>
      </c>
    </row>
    <row r="92" spans="1:1" x14ac:dyDescent="0.35">
      <c r="A92" t="s">
        <v>321</v>
      </c>
    </row>
    <row r="93" spans="1:1" x14ac:dyDescent="0.35">
      <c r="A93" t="s">
        <v>148</v>
      </c>
    </row>
    <row r="94" spans="1:1" x14ac:dyDescent="0.35">
      <c r="A94" t="s">
        <v>321</v>
      </c>
    </row>
    <row r="95" spans="1:1" x14ac:dyDescent="0.35">
      <c r="A95" t="s">
        <v>148</v>
      </c>
    </row>
  </sheetData>
  <pageMargins left="0.7" right="0.7" top="0.75" bottom="0.75" header="0.3" footer="0.3"/>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D97"/>
  <sheetViews>
    <sheetView topLeftCell="A2" workbookViewId="0">
      <selection activeCell="A2" sqref="A2:D97"/>
    </sheetView>
  </sheetViews>
  <sheetFormatPr defaultRowHeight="14.5" x14ac:dyDescent="0.35"/>
  <cols>
    <col min="1" max="1" width="34.26953125" customWidth="1"/>
    <col min="2" max="2" width="26.81640625" customWidth="1"/>
    <col min="3" max="3" width="31.26953125" customWidth="1"/>
    <col min="4" max="4" width="30" customWidth="1"/>
  </cols>
  <sheetData>
    <row r="1" spans="1:4" ht="14.5" hidden="1" customHeight="1" x14ac:dyDescent="0.35">
      <c r="A1" s="26" t="s">
        <v>687</v>
      </c>
      <c r="B1" s="26" t="s">
        <v>688</v>
      </c>
      <c r="C1" s="26" t="s">
        <v>689</v>
      </c>
      <c r="D1" s="26" t="s">
        <v>690</v>
      </c>
    </row>
    <row r="2" spans="1:4" ht="14.5" customHeight="1" x14ac:dyDescent="0.35">
      <c r="A2" s="24" t="s">
        <v>687</v>
      </c>
      <c r="B2" s="24" t="s">
        <v>688</v>
      </c>
      <c r="C2" s="24" t="s">
        <v>689</v>
      </c>
      <c r="D2" s="24" t="s">
        <v>690</v>
      </c>
    </row>
    <row r="3" spans="1:4" x14ac:dyDescent="0.35">
      <c r="A3" s="2" t="s">
        <v>143</v>
      </c>
      <c r="B3" s="2" t="s">
        <v>177</v>
      </c>
      <c r="C3" s="2" t="s">
        <v>151</v>
      </c>
      <c r="D3" s="2" t="s">
        <v>177</v>
      </c>
    </row>
    <row r="4" spans="1:4" x14ac:dyDescent="0.35">
      <c r="A4" s="2" t="s">
        <v>177</v>
      </c>
      <c r="B4" s="2" t="s">
        <v>142</v>
      </c>
      <c r="C4" s="2" t="s">
        <v>177</v>
      </c>
      <c r="D4" s="2" t="s">
        <v>177</v>
      </c>
    </row>
    <row r="5" spans="1:4" x14ac:dyDescent="0.35">
      <c r="A5" s="2" t="s">
        <v>151</v>
      </c>
      <c r="B5" s="2" t="s">
        <v>151</v>
      </c>
      <c r="C5" s="2" t="s">
        <v>142</v>
      </c>
      <c r="D5" s="2" t="s">
        <v>151</v>
      </c>
    </row>
    <row r="6" spans="1:4" x14ac:dyDescent="0.35">
      <c r="A6" s="2" t="s">
        <v>143</v>
      </c>
      <c r="B6" s="2" t="s">
        <v>143</v>
      </c>
      <c r="C6" s="2" t="s">
        <v>141</v>
      </c>
      <c r="D6" s="2" t="s">
        <v>142</v>
      </c>
    </row>
    <row r="7" spans="1:4" x14ac:dyDescent="0.35">
      <c r="A7" s="2" t="s">
        <v>143</v>
      </c>
      <c r="B7" s="2" t="s">
        <v>143</v>
      </c>
      <c r="C7" s="2" t="s">
        <v>177</v>
      </c>
      <c r="D7" s="2" t="s">
        <v>151</v>
      </c>
    </row>
    <row r="8" spans="1:4" x14ac:dyDescent="0.35">
      <c r="A8" s="2" t="s">
        <v>143</v>
      </c>
      <c r="B8" s="2" t="s">
        <v>143</v>
      </c>
      <c r="C8" s="2" t="s">
        <v>177</v>
      </c>
      <c r="D8" s="2" t="s">
        <v>142</v>
      </c>
    </row>
    <row r="9" spans="1:4" x14ac:dyDescent="0.35">
      <c r="A9" s="2" t="s">
        <v>143</v>
      </c>
      <c r="B9" s="2" t="s">
        <v>143</v>
      </c>
      <c r="C9" s="2" t="s">
        <v>151</v>
      </c>
      <c r="D9" s="2" t="s">
        <v>141</v>
      </c>
    </row>
    <row r="10" spans="1:4" x14ac:dyDescent="0.35">
      <c r="A10" s="2" t="s">
        <v>143</v>
      </c>
      <c r="B10" s="2" t="s">
        <v>143</v>
      </c>
      <c r="C10" s="2" t="s">
        <v>177</v>
      </c>
      <c r="D10" s="2" t="s">
        <v>151</v>
      </c>
    </row>
    <row r="11" spans="1:4" x14ac:dyDescent="0.35">
      <c r="A11" s="2" t="s">
        <v>143</v>
      </c>
      <c r="B11" s="2" t="s">
        <v>143</v>
      </c>
      <c r="C11" s="2" t="s">
        <v>143</v>
      </c>
      <c r="D11" s="2" t="s">
        <v>143</v>
      </c>
    </row>
    <row r="12" spans="1:4" x14ac:dyDescent="0.35">
      <c r="A12" s="2" t="s">
        <v>143</v>
      </c>
      <c r="B12" s="2" t="s">
        <v>177</v>
      </c>
      <c r="C12" s="2" t="s">
        <v>143</v>
      </c>
      <c r="D12" s="2" t="s">
        <v>142</v>
      </c>
    </row>
    <row r="13" spans="1:4" x14ac:dyDescent="0.35">
      <c r="A13" s="2" t="s">
        <v>143</v>
      </c>
      <c r="B13" s="2" t="s">
        <v>177</v>
      </c>
      <c r="C13" s="2" t="s">
        <v>177</v>
      </c>
      <c r="D13" s="2" t="s">
        <v>177</v>
      </c>
    </row>
    <row r="14" spans="1:4" x14ac:dyDescent="0.35">
      <c r="A14" s="2" t="s">
        <v>177</v>
      </c>
      <c r="B14" s="2" t="s">
        <v>143</v>
      </c>
      <c r="C14" s="2" t="s">
        <v>151</v>
      </c>
      <c r="D14" s="2" t="s">
        <v>151</v>
      </c>
    </row>
    <row r="15" spans="1:4" x14ac:dyDescent="0.35">
      <c r="A15" s="2" t="s">
        <v>143</v>
      </c>
      <c r="B15" s="2" t="s">
        <v>143</v>
      </c>
      <c r="C15" s="2" t="s">
        <v>177</v>
      </c>
      <c r="D15" s="2" t="s">
        <v>177</v>
      </c>
    </row>
    <row r="16" spans="1:4" x14ac:dyDescent="0.35">
      <c r="A16" s="2" t="s">
        <v>177</v>
      </c>
      <c r="B16" s="2" t="s">
        <v>151</v>
      </c>
      <c r="C16" s="2" t="s">
        <v>142</v>
      </c>
      <c r="D16" s="2" t="s">
        <v>142</v>
      </c>
    </row>
    <row r="17" spans="1:4" x14ac:dyDescent="0.35">
      <c r="A17" s="2" t="s">
        <v>143</v>
      </c>
      <c r="B17" s="2" t="s">
        <v>143</v>
      </c>
      <c r="C17" s="2" t="s">
        <v>151</v>
      </c>
      <c r="D17" s="2" t="s">
        <v>142</v>
      </c>
    </row>
    <row r="18" spans="1:4" x14ac:dyDescent="0.35">
      <c r="A18" s="2" t="s">
        <v>143</v>
      </c>
      <c r="B18" s="2" t="s">
        <v>177</v>
      </c>
      <c r="C18" s="2" t="s">
        <v>151</v>
      </c>
      <c r="D18" s="2" t="s">
        <v>141</v>
      </c>
    </row>
    <row r="19" spans="1:4" x14ac:dyDescent="0.35">
      <c r="A19" s="2" t="s">
        <v>143</v>
      </c>
      <c r="B19" s="2" t="s">
        <v>143</v>
      </c>
      <c r="C19" s="2" t="s">
        <v>151</v>
      </c>
      <c r="D19" s="2" t="s">
        <v>151</v>
      </c>
    </row>
    <row r="20" spans="1:4" x14ac:dyDescent="0.35">
      <c r="A20" s="2" t="s">
        <v>177</v>
      </c>
      <c r="B20" s="2" t="s">
        <v>151</v>
      </c>
      <c r="C20" s="2" t="s">
        <v>177</v>
      </c>
      <c r="D20" s="2" t="s">
        <v>151</v>
      </c>
    </row>
    <row r="21" spans="1:4" x14ac:dyDescent="0.35">
      <c r="A21" s="2" t="s">
        <v>143</v>
      </c>
      <c r="B21" s="2" t="s">
        <v>151</v>
      </c>
      <c r="C21" s="2" t="s">
        <v>177</v>
      </c>
      <c r="D21" s="2" t="s">
        <v>143</v>
      </c>
    </row>
    <row r="22" spans="1:4" x14ac:dyDescent="0.35">
      <c r="A22" s="2" t="s">
        <v>151</v>
      </c>
      <c r="B22" s="2" t="s">
        <v>141</v>
      </c>
      <c r="C22" s="2" t="s">
        <v>141</v>
      </c>
      <c r="D22" s="2" t="s">
        <v>141</v>
      </c>
    </row>
    <row r="23" spans="1:4" x14ac:dyDescent="0.35">
      <c r="A23" s="2" t="s">
        <v>143</v>
      </c>
      <c r="B23" s="2" t="s">
        <v>177</v>
      </c>
      <c r="C23" s="2" t="s">
        <v>177</v>
      </c>
      <c r="D23" s="2" t="s">
        <v>177</v>
      </c>
    </row>
    <row r="24" spans="1:4" x14ac:dyDescent="0.35">
      <c r="A24" s="2" t="s">
        <v>143</v>
      </c>
      <c r="B24" s="2" t="s">
        <v>143</v>
      </c>
      <c r="C24" s="2" t="s">
        <v>151</v>
      </c>
      <c r="D24" s="2" t="s">
        <v>177</v>
      </c>
    </row>
    <row r="25" spans="1:4" x14ac:dyDescent="0.35">
      <c r="A25" s="2" t="s">
        <v>151</v>
      </c>
      <c r="B25" s="2" t="s">
        <v>151</v>
      </c>
      <c r="C25" s="2" t="s">
        <v>151</v>
      </c>
      <c r="D25" s="2" t="s">
        <v>142</v>
      </c>
    </row>
    <row r="26" spans="1:4" x14ac:dyDescent="0.35">
      <c r="A26" s="2" t="s">
        <v>177</v>
      </c>
      <c r="B26" s="2" t="s">
        <v>151</v>
      </c>
      <c r="C26" s="2" t="s">
        <v>177</v>
      </c>
      <c r="D26" s="2" t="s">
        <v>151</v>
      </c>
    </row>
    <row r="27" spans="1:4" x14ac:dyDescent="0.35">
      <c r="A27" s="2" t="s">
        <v>151</v>
      </c>
      <c r="B27" s="2" t="s">
        <v>141</v>
      </c>
      <c r="C27" s="2" t="s">
        <v>141</v>
      </c>
      <c r="D27" s="2" t="s">
        <v>141</v>
      </c>
    </row>
    <row r="28" spans="1:4" x14ac:dyDescent="0.35">
      <c r="A28" s="2" t="s">
        <v>177</v>
      </c>
      <c r="B28" s="2" t="s">
        <v>143</v>
      </c>
      <c r="C28" s="2" t="s">
        <v>143</v>
      </c>
      <c r="D28" s="2" t="s">
        <v>143</v>
      </c>
    </row>
    <row r="29" spans="1:4" x14ac:dyDescent="0.35">
      <c r="A29" s="2" t="s">
        <v>143</v>
      </c>
      <c r="B29" s="2" t="s">
        <v>143</v>
      </c>
      <c r="C29" s="2" t="s">
        <v>151</v>
      </c>
      <c r="D29" s="2" t="s">
        <v>142</v>
      </c>
    </row>
    <row r="30" spans="1:4" x14ac:dyDescent="0.35">
      <c r="A30" s="2" t="s">
        <v>143</v>
      </c>
      <c r="B30" s="2" t="s">
        <v>177</v>
      </c>
      <c r="C30" s="2" t="s">
        <v>143</v>
      </c>
      <c r="D30" s="2" t="s">
        <v>143</v>
      </c>
    </row>
    <row r="31" spans="1:4" x14ac:dyDescent="0.35">
      <c r="A31" s="2" t="s">
        <v>142</v>
      </c>
      <c r="B31" s="2" t="s">
        <v>142</v>
      </c>
      <c r="C31" s="2" t="s">
        <v>142</v>
      </c>
      <c r="D31" s="2" t="s">
        <v>142</v>
      </c>
    </row>
    <row r="32" spans="1:4" x14ac:dyDescent="0.35">
      <c r="A32" s="2" t="s">
        <v>143</v>
      </c>
      <c r="B32" s="2" t="s">
        <v>143</v>
      </c>
      <c r="C32" s="2" t="s">
        <v>177</v>
      </c>
      <c r="D32" s="2" t="s">
        <v>141</v>
      </c>
    </row>
    <row r="33" spans="1:4" x14ac:dyDescent="0.35">
      <c r="A33" s="2" t="s">
        <v>143</v>
      </c>
      <c r="B33" s="2" t="s">
        <v>143</v>
      </c>
      <c r="C33" s="2" t="s">
        <v>143</v>
      </c>
      <c r="D33" s="2" t="s">
        <v>143</v>
      </c>
    </row>
    <row r="34" spans="1:4" x14ac:dyDescent="0.35">
      <c r="A34" s="2" t="s">
        <v>143</v>
      </c>
      <c r="B34" s="2" t="s">
        <v>143</v>
      </c>
      <c r="C34" s="2" t="s">
        <v>143</v>
      </c>
      <c r="D34" s="2" t="s">
        <v>151</v>
      </c>
    </row>
    <row r="35" spans="1:4" x14ac:dyDescent="0.35">
      <c r="A35" s="2" t="s">
        <v>143</v>
      </c>
      <c r="B35" s="2" t="s">
        <v>143</v>
      </c>
      <c r="C35" s="2" t="s">
        <v>151</v>
      </c>
      <c r="D35" s="2" t="s">
        <v>151</v>
      </c>
    </row>
    <row r="36" spans="1:4" x14ac:dyDescent="0.35">
      <c r="A36" s="2" t="s">
        <v>143</v>
      </c>
      <c r="B36" s="2" t="s">
        <v>143</v>
      </c>
      <c r="C36" s="2" t="s">
        <v>151</v>
      </c>
      <c r="D36" s="2" t="s">
        <v>151</v>
      </c>
    </row>
    <row r="37" spans="1:4" x14ac:dyDescent="0.35">
      <c r="A37" s="2" t="s">
        <v>143</v>
      </c>
      <c r="B37" s="2" t="s">
        <v>151</v>
      </c>
      <c r="C37" s="2" t="s">
        <v>177</v>
      </c>
      <c r="D37" s="2" t="s">
        <v>177</v>
      </c>
    </row>
    <row r="38" spans="1:4" x14ac:dyDescent="0.35">
      <c r="A38" s="2" t="s">
        <v>177</v>
      </c>
      <c r="B38" s="2" t="s">
        <v>177</v>
      </c>
      <c r="C38" s="2" t="s">
        <v>151</v>
      </c>
      <c r="D38" s="2" t="s">
        <v>141</v>
      </c>
    </row>
    <row r="39" spans="1:4" x14ac:dyDescent="0.35">
      <c r="A39" s="2" t="s">
        <v>177</v>
      </c>
      <c r="B39" s="2" t="s">
        <v>151</v>
      </c>
      <c r="C39" s="2" t="s">
        <v>143</v>
      </c>
      <c r="D39" s="2" t="s">
        <v>141</v>
      </c>
    </row>
    <row r="40" spans="1:4" x14ac:dyDescent="0.35">
      <c r="A40" s="2" t="s">
        <v>143</v>
      </c>
      <c r="B40" s="2" t="s">
        <v>143</v>
      </c>
      <c r="C40" s="2" t="s">
        <v>143</v>
      </c>
      <c r="D40" s="2" t="s">
        <v>151</v>
      </c>
    </row>
    <row r="41" spans="1:4" x14ac:dyDescent="0.35">
      <c r="A41" s="2" t="s">
        <v>143</v>
      </c>
      <c r="B41" s="2" t="s">
        <v>143</v>
      </c>
      <c r="C41" s="2" t="s">
        <v>151</v>
      </c>
      <c r="D41" s="2" t="s">
        <v>151</v>
      </c>
    </row>
    <row r="42" spans="1:4" x14ac:dyDescent="0.35">
      <c r="A42" s="2" t="s">
        <v>143</v>
      </c>
      <c r="B42" s="2" t="s">
        <v>143</v>
      </c>
      <c r="C42" s="2" t="s">
        <v>177</v>
      </c>
      <c r="D42" s="2" t="s">
        <v>177</v>
      </c>
    </row>
    <row r="43" spans="1:4" x14ac:dyDescent="0.35">
      <c r="A43" s="2" t="s">
        <v>143</v>
      </c>
      <c r="B43" s="2" t="s">
        <v>143</v>
      </c>
      <c r="C43" s="2" t="s">
        <v>143</v>
      </c>
      <c r="D43" s="2" t="s">
        <v>143</v>
      </c>
    </row>
    <row r="44" spans="1:4" x14ac:dyDescent="0.35">
      <c r="A44" s="2" t="s">
        <v>143</v>
      </c>
      <c r="B44" s="2" t="s">
        <v>143</v>
      </c>
      <c r="C44" s="2" t="s">
        <v>143</v>
      </c>
      <c r="D44" s="2" t="s">
        <v>143</v>
      </c>
    </row>
    <row r="45" spans="1:4" x14ac:dyDescent="0.35">
      <c r="A45" s="2" t="s">
        <v>151</v>
      </c>
      <c r="B45" s="2" t="s">
        <v>142</v>
      </c>
      <c r="C45" s="2" t="s">
        <v>151</v>
      </c>
      <c r="D45" s="2" t="s">
        <v>151</v>
      </c>
    </row>
    <row r="46" spans="1:4" x14ac:dyDescent="0.35">
      <c r="A46" s="2" t="s">
        <v>177</v>
      </c>
      <c r="B46" s="2" t="s">
        <v>151</v>
      </c>
      <c r="C46" s="2" t="s">
        <v>151</v>
      </c>
      <c r="D46" s="2" t="s">
        <v>151</v>
      </c>
    </row>
    <row r="47" spans="1:4" x14ac:dyDescent="0.35">
      <c r="A47" s="2" t="s">
        <v>143</v>
      </c>
      <c r="B47" s="2" t="s">
        <v>143</v>
      </c>
      <c r="C47" s="2" t="s">
        <v>177</v>
      </c>
      <c r="D47" s="2" t="s">
        <v>151</v>
      </c>
    </row>
    <row r="48" spans="1:4" x14ac:dyDescent="0.35">
      <c r="A48" s="2" t="s">
        <v>177</v>
      </c>
      <c r="B48" s="2" t="s">
        <v>177</v>
      </c>
      <c r="C48" s="2" t="s">
        <v>151</v>
      </c>
      <c r="D48" s="2" t="s">
        <v>141</v>
      </c>
    </row>
    <row r="49" spans="1:4" x14ac:dyDescent="0.35">
      <c r="A49" s="2" t="s">
        <v>143</v>
      </c>
      <c r="B49" s="2" t="s">
        <v>143</v>
      </c>
      <c r="C49" s="2" t="s">
        <v>143</v>
      </c>
      <c r="D49" s="2" t="s">
        <v>177</v>
      </c>
    </row>
    <row r="50" spans="1:4" x14ac:dyDescent="0.35">
      <c r="A50" s="2" t="s">
        <v>143</v>
      </c>
      <c r="B50" s="2" t="s">
        <v>177</v>
      </c>
      <c r="C50" s="2" t="s">
        <v>177</v>
      </c>
      <c r="D50" s="2" t="s">
        <v>151</v>
      </c>
    </row>
    <row r="51" spans="1:4" x14ac:dyDescent="0.35">
      <c r="A51" t="s">
        <v>143</v>
      </c>
      <c r="B51" t="s">
        <v>143</v>
      </c>
      <c r="C51" t="s">
        <v>151</v>
      </c>
      <c r="D51" t="s">
        <v>142</v>
      </c>
    </row>
    <row r="52" spans="1:4" x14ac:dyDescent="0.35">
      <c r="A52" s="2" t="s">
        <v>143</v>
      </c>
      <c r="B52" s="2" t="s">
        <v>464</v>
      </c>
      <c r="C52" s="2" t="s">
        <v>151</v>
      </c>
      <c r="D52" s="2" t="s">
        <v>141</v>
      </c>
    </row>
    <row r="53" spans="1:4" x14ac:dyDescent="0.35">
      <c r="A53" s="2" t="s">
        <v>151</v>
      </c>
      <c r="B53" s="2" t="s">
        <v>142</v>
      </c>
      <c r="C53" s="2" t="s">
        <v>151</v>
      </c>
      <c r="D53" s="2" t="s">
        <v>143</v>
      </c>
    </row>
    <row r="54" spans="1:4" x14ac:dyDescent="0.35">
      <c r="A54" s="2" t="s">
        <v>143</v>
      </c>
      <c r="B54" s="2" t="s">
        <v>143</v>
      </c>
      <c r="C54" s="2" t="s">
        <v>142</v>
      </c>
      <c r="D54" s="2" t="s">
        <v>142</v>
      </c>
    </row>
    <row r="55" spans="1:4" x14ac:dyDescent="0.35">
      <c r="A55" s="2" t="s">
        <v>143</v>
      </c>
      <c r="B55" s="2" t="s">
        <v>177</v>
      </c>
      <c r="C55" s="2" t="s">
        <v>142</v>
      </c>
      <c r="D55" s="2" t="s">
        <v>142</v>
      </c>
    </row>
    <row r="56" spans="1:4" x14ac:dyDescent="0.35">
      <c r="A56" s="2" t="s">
        <v>177</v>
      </c>
      <c r="B56" s="2" t="s">
        <v>143</v>
      </c>
      <c r="C56" s="2" t="s">
        <v>177</v>
      </c>
      <c r="D56" s="2" t="s">
        <v>141</v>
      </c>
    </row>
    <row r="57" spans="1:4" x14ac:dyDescent="0.35">
      <c r="A57" s="2" t="s">
        <v>177</v>
      </c>
      <c r="B57" s="2" t="s">
        <v>143</v>
      </c>
      <c r="C57" s="2" t="s">
        <v>177</v>
      </c>
      <c r="D57" s="2" t="s">
        <v>141</v>
      </c>
    </row>
    <row r="58" spans="1:4" x14ac:dyDescent="0.35">
      <c r="A58" s="2" t="s">
        <v>143</v>
      </c>
      <c r="B58" s="2" t="s">
        <v>143</v>
      </c>
      <c r="C58" s="2" t="s">
        <v>177</v>
      </c>
      <c r="D58" s="2" t="s">
        <v>151</v>
      </c>
    </row>
    <row r="59" spans="1:4" x14ac:dyDescent="0.35">
      <c r="A59" s="25" t="s">
        <v>143</v>
      </c>
      <c r="B59" s="25" t="s">
        <v>143</v>
      </c>
      <c r="C59" s="25" t="s">
        <v>151</v>
      </c>
      <c r="D59" s="25" t="s">
        <v>177</v>
      </c>
    </row>
    <row r="60" spans="1:4" x14ac:dyDescent="0.35">
      <c r="A60" s="2" t="s">
        <v>177</v>
      </c>
      <c r="B60" s="2" t="s">
        <v>177</v>
      </c>
      <c r="C60" s="2" t="s">
        <v>177</v>
      </c>
      <c r="D60" s="2" t="s">
        <v>177</v>
      </c>
    </row>
    <row r="61" spans="1:4" x14ac:dyDescent="0.35">
      <c r="A61" s="2" t="s">
        <v>143</v>
      </c>
      <c r="B61" s="2" t="s">
        <v>177</v>
      </c>
      <c r="C61" s="2" t="s">
        <v>177</v>
      </c>
      <c r="D61" s="2" t="s">
        <v>177</v>
      </c>
    </row>
    <row r="62" spans="1:4" x14ac:dyDescent="0.35">
      <c r="A62" s="2" t="s">
        <v>143</v>
      </c>
      <c r="B62" s="2" t="s">
        <v>177</v>
      </c>
      <c r="C62" s="2" t="s">
        <v>177</v>
      </c>
      <c r="D62" s="2" t="s">
        <v>151</v>
      </c>
    </row>
    <row r="63" spans="1:4" x14ac:dyDescent="0.35">
      <c r="A63" s="2" t="s">
        <v>143</v>
      </c>
      <c r="B63" s="2" t="s">
        <v>177</v>
      </c>
      <c r="C63" s="2" t="s">
        <v>143</v>
      </c>
      <c r="D63" s="2" t="s">
        <v>143</v>
      </c>
    </row>
    <row r="64" spans="1:4" x14ac:dyDescent="0.35">
      <c r="A64" s="2" t="s">
        <v>151</v>
      </c>
      <c r="B64" s="2" t="s">
        <v>151</v>
      </c>
      <c r="C64" s="2" t="s">
        <v>151</v>
      </c>
      <c r="D64" s="2" t="s">
        <v>151</v>
      </c>
    </row>
    <row r="65" spans="1:4" x14ac:dyDescent="0.35">
      <c r="A65" s="2" t="s">
        <v>143</v>
      </c>
      <c r="B65" s="2" t="s">
        <v>142</v>
      </c>
      <c r="C65" s="2" t="s">
        <v>143</v>
      </c>
      <c r="D65" s="2" t="s">
        <v>143</v>
      </c>
    </row>
    <row r="66" spans="1:4" x14ac:dyDescent="0.35">
      <c r="A66" s="2" t="s">
        <v>143</v>
      </c>
      <c r="B66" s="2" t="s">
        <v>177</v>
      </c>
      <c r="C66" s="2" t="s">
        <v>177</v>
      </c>
      <c r="D66" s="2" t="s">
        <v>143</v>
      </c>
    </row>
    <row r="67" spans="1:4" x14ac:dyDescent="0.35">
      <c r="A67" s="2" t="s">
        <v>143</v>
      </c>
      <c r="B67" s="2" t="s">
        <v>142</v>
      </c>
      <c r="C67" s="2" t="s">
        <v>143</v>
      </c>
      <c r="D67" s="2" t="s">
        <v>143</v>
      </c>
    </row>
    <row r="68" spans="1:4" x14ac:dyDescent="0.35">
      <c r="A68" s="2" t="s">
        <v>143</v>
      </c>
      <c r="B68" s="2" t="s">
        <v>177</v>
      </c>
      <c r="C68" s="2" t="s">
        <v>143</v>
      </c>
      <c r="D68" s="2" t="s">
        <v>143</v>
      </c>
    </row>
    <row r="69" spans="1:4" x14ac:dyDescent="0.35">
      <c r="A69" s="2" t="s">
        <v>143</v>
      </c>
      <c r="B69" s="2" t="s">
        <v>143</v>
      </c>
      <c r="C69" s="2" t="s">
        <v>143</v>
      </c>
      <c r="D69" s="2" t="s">
        <v>143</v>
      </c>
    </row>
    <row r="70" spans="1:4" x14ac:dyDescent="0.35">
      <c r="A70" s="2" t="s">
        <v>143</v>
      </c>
      <c r="B70" s="2" t="s">
        <v>177</v>
      </c>
      <c r="C70" s="2" t="s">
        <v>143</v>
      </c>
      <c r="D70" s="2" t="s">
        <v>143</v>
      </c>
    </row>
    <row r="71" spans="1:4" x14ac:dyDescent="0.35">
      <c r="A71" s="2" t="s">
        <v>143</v>
      </c>
      <c r="B71" s="2" t="s">
        <v>177</v>
      </c>
      <c r="C71" s="2" t="s">
        <v>143</v>
      </c>
      <c r="D71" s="2" t="s">
        <v>143</v>
      </c>
    </row>
    <row r="72" spans="1:4" x14ac:dyDescent="0.35">
      <c r="A72" s="2" t="s">
        <v>143</v>
      </c>
      <c r="B72" s="2" t="s">
        <v>151</v>
      </c>
      <c r="C72" s="2" t="s">
        <v>142</v>
      </c>
      <c r="D72" s="2" t="s">
        <v>142</v>
      </c>
    </row>
    <row r="73" spans="1:4" x14ac:dyDescent="0.35">
      <c r="A73" s="2" t="s">
        <v>177</v>
      </c>
      <c r="B73" s="2" t="s">
        <v>151</v>
      </c>
      <c r="C73" s="2" t="s">
        <v>151</v>
      </c>
      <c r="D73" s="2" t="s">
        <v>151</v>
      </c>
    </row>
    <row r="74" spans="1:4" x14ac:dyDescent="0.35">
      <c r="A74" s="2" t="s">
        <v>143</v>
      </c>
      <c r="B74" s="2" t="s">
        <v>177</v>
      </c>
      <c r="C74" s="2" t="s">
        <v>177</v>
      </c>
      <c r="D74" s="2" t="s">
        <v>151</v>
      </c>
    </row>
    <row r="75" spans="1:4" x14ac:dyDescent="0.35">
      <c r="A75" s="2" t="s">
        <v>177</v>
      </c>
      <c r="B75" s="2" t="s">
        <v>177</v>
      </c>
      <c r="C75" s="2" t="s">
        <v>177</v>
      </c>
      <c r="D75" s="2" t="s">
        <v>177</v>
      </c>
    </row>
    <row r="76" spans="1:4" x14ac:dyDescent="0.35">
      <c r="A76" s="2" t="s">
        <v>143</v>
      </c>
      <c r="B76" s="2" t="s">
        <v>143</v>
      </c>
      <c r="C76" s="2" t="s">
        <v>177</v>
      </c>
      <c r="D76" s="2" t="s">
        <v>151</v>
      </c>
    </row>
    <row r="77" spans="1:4" x14ac:dyDescent="0.35">
      <c r="A77" s="2" t="s">
        <v>143</v>
      </c>
      <c r="B77" s="2" t="s">
        <v>151</v>
      </c>
      <c r="C77" s="2" t="s">
        <v>143</v>
      </c>
      <c r="D77" s="2" t="s">
        <v>143</v>
      </c>
    </row>
    <row r="78" spans="1:4" x14ac:dyDescent="0.35">
      <c r="A78" s="2" t="s">
        <v>177</v>
      </c>
      <c r="B78" s="2" t="s">
        <v>141</v>
      </c>
      <c r="C78" s="2" t="s">
        <v>141</v>
      </c>
      <c r="D78" s="2" t="s">
        <v>142</v>
      </c>
    </row>
    <row r="79" spans="1:4" x14ac:dyDescent="0.35">
      <c r="A79" s="2" t="s">
        <v>143</v>
      </c>
      <c r="B79" s="2" t="s">
        <v>177</v>
      </c>
      <c r="C79" s="2" t="s">
        <v>141</v>
      </c>
      <c r="D79" s="2" t="s">
        <v>141</v>
      </c>
    </row>
    <row r="80" spans="1:4" x14ac:dyDescent="0.35">
      <c r="A80" s="2" t="s">
        <v>151</v>
      </c>
      <c r="B80" s="2" t="s">
        <v>177</v>
      </c>
      <c r="C80" s="2" t="s">
        <v>177</v>
      </c>
      <c r="D80" s="2" t="s">
        <v>151</v>
      </c>
    </row>
    <row r="81" spans="1:4" x14ac:dyDescent="0.35">
      <c r="A81" s="2" t="s">
        <v>143</v>
      </c>
      <c r="B81" s="2" t="s">
        <v>143</v>
      </c>
      <c r="C81" s="2" t="s">
        <v>177</v>
      </c>
      <c r="D81" s="2" t="s">
        <v>142</v>
      </c>
    </row>
    <row r="82" spans="1:4" x14ac:dyDescent="0.35">
      <c r="A82" s="2" t="s">
        <v>143</v>
      </c>
      <c r="B82" s="2" t="s">
        <v>143</v>
      </c>
      <c r="C82" s="2" t="s">
        <v>143</v>
      </c>
      <c r="D82" s="2" t="s">
        <v>151</v>
      </c>
    </row>
    <row r="83" spans="1:4" x14ac:dyDescent="0.35">
      <c r="A83" s="2" t="s">
        <v>143</v>
      </c>
      <c r="B83" s="2" t="s">
        <v>177</v>
      </c>
      <c r="C83" s="2" t="s">
        <v>151</v>
      </c>
      <c r="D83" s="2" t="s">
        <v>142</v>
      </c>
    </row>
    <row r="84" spans="1:4" x14ac:dyDescent="0.35">
      <c r="A84" s="2" t="s">
        <v>177</v>
      </c>
      <c r="B84" s="2" t="s">
        <v>177</v>
      </c>
      <c r="C84" s="2" t="s">
        <v>143</v>
      </c>
      <c r="D84" s="2" t="s">
        <v>141</v>
      </c>
    </row>
    <row r="85" spans="1:4" x14ac:dyDescent="0.35">
      <c r="A85" s="2" t="s">
        <v>151</v>
      </c>
      <c r="B85" s="2" t="s">
        <v>143</v>
      </c>
      <c r="C85" s="2" t="s">
        <v>151</v>
      </c>
      <c r="D85" s="2" t="s">
        <v>177</v>
      </c>
    </row>
    <row r="86" spans="1:4" x14ac:dyDescent="0.35">
      <c r="A86" s="2" t="s">
        <v>143</v>
      </c>
      <c r="B86" s="2" t="s">
        <v>177</v>
      </c>
      <c r="C86" s="2" t="s">
        <v>177</v>
      </c>
      <c r="D86" s="2" t="s">
        <v>151</v>
      </c>
    </row>
    <row r="87" spans="1:4" x14ac:dyDescent="0.35">
      <c r="A87" s="2" t="s">
        <v>177</v>
      </c>
      <c r="B87" s="2" t="s">
        <v>177</v>
      </c>
      <c r="C87" s="2" t="s">
        <v>143</v>
      </c>
      <c r="D87" s="2" t="s">
        <v>143</v>
      </c>
    </row>
    <row r="88" spans="1:4" x14ac:dyDescent="0.35">
      <c r="A88" s="2" t="s">
        <v>143</v>
      </c>
      <c r="B88" s="2" t="s">
        <v>151</v>
      </c>
      <c r="C88" s="2" t="s">
        <v>143</v>
      </c>
      <c r="D88" s="2" t="s">
        <v>143</v>
      </c>
    </row>
    <row r="89" spans="1:4" x14ac:dyDescent="0.35">
      <c r="A89" s="2" t="s">
        <v>143</v>
      </c>
      <c r="B89" s="2" t="s">
        <v>143</v>
      </c>
      <c r="C89" s="2" t="s">
        <v>143</v>
      </c>
      <c r="D89" s="2" t="s">
        <v>143</v>
      </c>
    </row>
    <row r="90" spans="1:4" x14ac:dyDescent="0.35">
      <c r="A90" s="2" t="s">
        <v>177</v>
      </c>
      <c r="B90" s="2" t="s">
        <v>143</v>
      </c>
      <c r="C90" s="2" t="s">
        <v>143</v>
      </c>
      <c r="D90" s="2" t="s">
        <v>177</v>
      </c>
    </row>
    <row r="91" spans="1:4" x14ac:dyDescent="0.35">
      <c r="A91" s="2" t="s">
        <v>143</v>
      </c>
      <c r="B91" s="2" t="s">
        <v>143</v>
      </c>
      <c r="C91" s="2" t="s">
        <v>143</v>
      </c>
      <c r="D91" s="2" t="s">
        <v>143</v>
      </c>
    </row>
    <row r="92" spans="1:4" x14ac:dyDescent="0.35">
      <c r="A92" s="2" t="s">
        <v>143</v>
      </c>
      <c r="B92" s="2" t="s">
        <v>177</v>
      </c>
      <c r="C92" s="2" t="s">
        <v>143</v>
      </c>
      <c r="D92" s="2" t="s">
        <v>143</v>
      </c>
    </row>
    <row r="93" spans="1:4" x14ac:dyDescent="0.35">
      <c r="A93" s="2" t="s">
        <v>143</v>
      </c>
      <c r="B93" s="2" t="s">
        <v>177</v>
      </c>
      <c r="C93" s="2" t="s">
        <v>177</v>
      </c>
      <c r="D93" s="2" t="s">
        <v>151</v>
      </c>
    </row>
    <row r="94" spans="1:4" x14ac:dyDescent="0.35">
      <c r="A94" s="2" t="s">
        <v>177</v>
      </c>
      <c r="B94" s="2" t="s">
        <v>177</v>
      </c>
      <c r="C94" s="2" t="s">
        <v>151</v>
      </c>
      <c r="D94" s="2" t="s">
        <v>151</v>
      </c>
    </row>
    <row r="95" spans="1:4" x14ac:dyDescent="0.35">
      <c r="A95" s="2" t="s">
        <v>177</v>
      </c>
      <c r="B95" s="2" t="s">
        <v>141</v>
      </c>
      <c r="C95" s="2" t="s">
        <v>151</v>
      </c>
      <c r="D95" s="2" t="s">
        <v>141</v>
      </c>
    </row>
    <row r="96" spans="1:4" x14ac:dyDescent="0.35">
      <c r="A96" s="2" t="s">
        <v>177</v>
      </c>
      <c r="B96" s="2" t="s">
        <v>177</v>
      </c>
      <c r="C96" s="2" t="s">
        <v>177</v>
      </c>
      <c r="D96" s="2" t="s">
        <v>177</v>
      </c>
    </row>
    <row r="97" spans="1:4" x14ac:dyDescent="0.35">
      <c r="A97" s="2" t="s">
        <v>177</v>
      </c>
      <c r="B97" s="2" t="s">
        <v>177</v>
      </c>
      <c r="C97" s="2" t="s">
        <v>177</v>
      </c>
      <c r="D97" s="2" t="s">
        <v>177</v>
      </c>
    </row>
  </sheetData>
  <autoFilter ref="A2:D97" xr:uid="{00000000-0009-0000-0000-000013000000}"/>
  <pageMargins left="0.7" right="0.7" top="0.75" bottom="0.75"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F95"/>
  <sheetViews>
    <sheetView workbookViewId="0">
      <selection activeCell="F29" sqref="F29"/>
    </sheetView>
  </sheetViews>
  <sheetFormatPr defaultRowHeight="14.5" x14ac:dyDescent="0.35"/>
  <cols>
    <col min="1" max="1" width="54.26953125" customWidth="1"/>
    <col min="4" max="4" width="47" customWidth="1"/>
    <col min="5" max="5" width="19.26953125" customWidth="1"/>
  </cols>
  <sheetData>
    <row r="1" spans="1:6" x14ac:dyDescent="0.35">
      <c r="A1" s="3" t="s">
        <v>91</v>
      </c>
    </row>
    <row r="2" spans="1:6" x14ac:dyDescent="0.35">
      <c r="A2" s="2" t="s">
        <v>139</v>
      </c>
      <c r="D2" s="18" t="s">
        <v>684</v>
      </c>
      <c r="E2" s="18" t="s">
        <v>680</v>
      </c>
      <c r="F2" s="18" t="s">
        <v>684</v>
      </c>
    </row>
    <row r="3" spans="1:6" x14ac:dyDescent="0.35">
      <c r="A3" s="2" t="s">
        <v>148</v>
      </c>
      <c r="D3" s="2" t="s">
        <v>139</v>
      </c>
      <c r="E3">
        <f>COUNTIF(A2:A95,"Yes")</f>
        <v>77</v>
      </c>
      <c r="F3" s="23">
        <f>E3/$E$5</f>
        <v>0.81914893617021278</v>
      </c>
    </row>
    <row r="4" spans="1:6" x14ac:dyDescent="0.35">
      <c r="A4" s="2" t="s">
        <v>139</v>
      </c>
      <c r="D4" s="2" t="s">
        <v>148</v>
      </c>
      <c r="E4">
        <f>COUNTIF(A2:A96,"No")</f>
        <v>17</v>
      </c>
      <c r="F4" s="23">
        <f>E4/$E$5</f>
        <v>0.18085106382978725</v>
      </c>
    </row>
    <row r="5" spans="1:6" x14ac:dyDescent="0.35">
      <c r="A5" s="2" t="s">
        <v>139</v>
      </c>
      <c r="E5">
        <f>SUM(E3:E4)</f>
        <v>94</v>
      </c>
    </row>
    <row r="6" spans="1:6" x14ac:dyDescent="0.35">
      <c r="A6" s="2" t="s">
        <v>139</v>
      </c>
    </row>
    <row r="7" spans="1:6" x14ac:dyDescent="0.35">
      <c r="A7" s="2" t="s">
        <v>139</v>
      </c>
    </row>
    <row r="8" spans="1:6" x14ac:dyDescent="0.35">
      <c r="A8" s="2" t="s">
        <v>139</v>
      </c>
    </row>
    <row r="9" spans="1:6" x14ac:dyDescent="0.35">
      <c r="A9" s="2" t="s">
        <v>139</v>
      </c>
    </row>
    <row r="10" spans="1:6" x14ac:dyDescent="0.35">
      <c r="A10" s="2" t="s">
        <v>139</v>
      </c>
    </row>
    <row r="11" spans="1:6" x14ac:dyDescent="0.35">
      <c r="A11" s="2" t="s">
        <v>139</v>
      </c>
    </row>
    <row r="12" spans="1:6" x14ac:dyDescent="0.35">
      <c r="A12" s="2" t="s">
        <v>139</v>
      </c>
    </row>
    <row r="13" spans="1:6" x14ac:dyDescent="0.35">
      <c r="A13" s="2" t="s">
        <v>139</v>
      </c>
    </row>
    <row r="14" spans="1:6" x14ac:dyDescent="0.35">
      <c r="A14" s="2" t="s">
        <v>139</v>
      </c>
    </row>
    <row r="15" spans="1:6" x14ac:dyDescent="0.35">
      <c r="A15" s="2" t="s">
        <v>139</v>
      </c>
    </row>
    <row r="16" spans="1:6" x14ac:dyDescent="0.35">
      <c r="A16" s="2" t="s">
        <v>139</v>
      </c>
    </row>
    <row r="17" spans="1:1" x14ac:dyDescent="0.35">
      <c r="A17" s="2" t="s">
        <v>139</v>
      </c>
    </row>
    <row r="18" spans="1:1" x14ac:dyDescent="0.35">
      <c r="A18" s="2" t="s">
        <v>148</v>
      </c>
    </row>
    <row r="19" spans="1:1" x14ac:dyDescent="0.35">
      <c r="A19" s="2" t="s">
        <v>139</v>
      </c>
    </row>
    <row r="20" spans="1:1" x14ac:dyDescent="0.35">
      <c r="A20" s="2" t="s">
        <v>139</v>
      </c>
    </row>
    <row r="21" spans="1:1" x14ac:dyDescent="0.35">
      <c r="A21" s="2" t="s">
        <v>139</v>
      </c>
    </row>
    <row r="22" spans="1:1" x14ac:dyDescent="0.35">
      <c r="A22" s="2" t="s">
        <v>139</v>
      </c>
    </row>
    <row r="23" spans="1:1" x14ac:dyDescent="0.35">
      <c r="A23" s="2" t="s">
        <v>148</v>
      </c>
    </row>
    <row r="24" spans="1:1" x14ac:dyDescent="0.35">
      <c r="A24" s="2" t="s">
        <v>139</v>
      </c>
    </row>
    <row r="25" spans="1:1" x14ac:dyDescent="0.35">
      <c r="A25" s="2" t="s">
        <v>139</v>
      </c>
    </row>
    <row r="26" spans="1:1" x14ac:dyDescent="0.35">
      <c r="A26" s="2" t="s">
        <v>139</v>
      </c>
    </row>
    <row r="27" spans="1:1" x14ac:dyDescent="0.35">
      <c r="A27" s="2" t="s">
        <v>139</v>
      </c>
    </row>
    <row r="28" spans="1:1" x14ac:dyDescent="0.35">
      <c r="A28" s="2" t="s">
        <v>139</v>
      </c>
    </row>
    <row r="29" spans="1:1" x14ac:dyDescent="0.35">
      <c r="A29" s="2" t="s">
        <v>139</v>
      </c>
    </row>
    <row r="30" spans="1:1" x14ac:dyDescent="0.35">
      <c r="A30" s="2" t="s">
        <v>139</v>
      </c>
    </row>
    <row r="31" spans="1:1" x14ac:dyDescent="0.35">
      <c r="A31" s="2" t="s">
        <v>148</v>
      </c>
    </row>
    <row r="32" spans="1:1" x14ac:dyDescent="0.35">
      <c r="A32" s="2" t="s">
        <v>139</v>
      </c>
    </row>
    <row r="33" spans="1:1" x14ac:dyDescent="0.35">
      <c r="A33" s="2" t="s">
        <v>139</v>
      </c>
    </row>
    <row r="34" spans="1:1" x14ac:dyDescent="0.35">
      <c r="A34" s="2" t="s">
        <v>139</v>
      </c>
    </row>
    <row r="35" spans="1:1" x14ac:dyDescent="0.35">
      <c r="A35" s="2" t="s">
        <v>139</v>
      </c>
    </row>
    <row r="36" spans="1:1" x14ac:dyDescent="0.35">
      <c r="A36" s="2" t="s">
        <v>139</v>
      </c>
    </row>
    <row r="37" spans="1:1" x14ac:dyDescent="0.35">
      <c r="A37" s="2" t="s">
        <v>139</v>
      </c>
    </row>
    <row r="38" spans="1:1" x14ac:dyDescent="0.35">
      <c r="A38" s="2" t="s">
        <v>139</v>
      </c>
    </row>
    <row r="39" spans="1:1" x14ac:dyDescent="0.35">
      <c r="A39" s="2" t="s">
        <v>139</v>
      </c>
    </row>
    <row r="40" spans="1:1" x14ac:dyDescent="0.35">
      <c r="A40" s="2" t="s">
        <v>139</v>
      </c>
    </row>
    <row r="41" spans="1:1" x14ac:dyDescent="0.35">
      <c r="A41" s="2" t="s">
        <v>139</v>
      </c>
    </row>
    <row r="42" spans="1:1" x14ac:dyDescent="0.35">
      <c r="A42" s="2" t="s">
        <v>148</v>
      </c>
    </row>
    <row r="43" spans="1:1" x14ac:dyDescent="0.35">
      <c r="A43" s="2" t="s">
        <v>139</v>
      </c>
    </row>
    <row r="44" spans="1:1" x14ac:dyDescent="0.35">
      <c r="A44" s="2" t="s">
        <v>139</v>
      </c>
    </row>
    <row r="45" spans="1:1" x14ac:dyDescent="0.35">
      <c r="A45" s="2" t="s">
        <v>148</v>
      </c>
    </row>
    <row r="46" spans="1:1" x14ac:dyDescent="0.35">
      <c r="A46" s="2" t="s">
        <v>139</v>
      </c>
    </row>
    <row r="47" spans="1:1" x14ac:dyDescent="0.35">
      <c r="A47" s="2" t="s">
        <v>139</v>
      </c>
    </row>
    <row r="48" spans="1:1" x14ac:dyDescent="0.35">
      <c r="A48" s="2" t="s">
        <v>148</v>
      </c>
    </row>
    <row r="49" spans="1:1" x14ac:dyDescent="0.35">
      <c r="A49" s="2" t="s">
        <v>139</v>
      </c>
    </row>
    <row r="50" spans="1:1" x14ac:dyDescent="0.35">
      <c r="A50" s="7" t="s">
        <v>139</v>
      </c>
    </row>
    <row r="51" spans="1:1" x14ac:dyDescent="0.35">
      <c r="A51" s="2" t="s">
        <v>139</v>
      </c>
    </row>
    <row r="52" spans="1:1" x14ac:dyDescent="0.35">
      <c r="A52" s="2" t="s">
        <v>148</v>
      </c>
    </row>
    <row r="53" spans="1:1" x14ac:dyDescent="0.35">
      <c r="A53" s="2" t="s">
        <v>148</v>
      </c>
    </row>
    <row r="54" spans="1:1" x14ac:dyDescent="0.35">
      <c r="A54" s="2" t="s">
        <v>157</v>
      </c>
    </row>
    <row r="55" spans="1:1" x14ac:dyDescent="0.35">
      <c r="A55" s="2" t="s">
        <v>148</v>
      </c>
    </row>
    <row r="56" spans="1:1" x14ac:dyDescent="0.35">
      <c r="A56" s="2" t="s">
        <v>148</v>
      </c>
    </row>
    <row r="57" spans="1:1" x14ac:dyDescent="0.35">
      <c r="A57" s="2" t="s">
        <v>139</v>
      </c>
    </row>
    <row r="58" spans="1:1" x14ac:dyDescent="0.35">
      <c r="A58" s="11" t="s">
        <v>148</v>
      </c>
    </row>
    <row r="59" spans="1:1" x14ac:dyDescent="0.35">
      <c r="A59" s="2" t="s">
        <v>139</v>
      </c>
    </row>
    <row r="60" spans="1:1" x14ac:dyDescent="0.35">
      <c r="A60" s="2" t="s">
        <v>139</v>
      </c>
    </row>
    <row r="61" spans="1:1" x14ac:dyDescent="0.35">
      <c r="A61" s="2" t="s">
        <v>139</v>
      </c>
    </row>
    <row r="62" spans="1:1" x14ac:dyDescent="0.35">
      <c r="A62" s="2" t="s">
        <v>139</v>
      </c>
    </row>
    <row r="63" spans="1:1" x14ac:dyDescent="0.35">
      <c r="A63" s="2" t="s">
        <v>139</v>
      </c>
    </row>
    <row r="64" spans="1:1" x14ac:dyDescent="0.35">
      <c r="A64" s="2" t="s">
        <v>148</v>
      </c>
    </row>
    <row r="65" spans="1:1" x14ac:dyDescent="0.35">
      <c r="A65" s="2" t="s">
        <v>139</v>
      </c>
    </row>
    <row r="66" spans="1:1" x14ac:dyDescent="0.35">
      <c r="A66" s="2" t="s">
        <v>513</v>
      </c>
    </row>
    <row r="67" spans="1:1" x14ac:dyDescent="0.35">
      <c r="A67" s="2" t="s">
        <v>139</v>
      </c>
    </row>
    <row r="68" spans="1:1" x14ac:dyDescent="0.35">
      <c r="A68" s="2" t="s">
        <v>139</v>
      </c>
    </row>
    <row r="69" spans="1:1" x14ac:dyDescent="0.35">
      <c r="A69" s="2" t="s">
        <v>148</v>
      </c>
    </row>
    <row r="70" spans="1:1" x14ac:dyDescent="0.35">
      <c r="A70" s="2" t="s">
        <v>139</v>
      </c>
    </row>
    <row r="71" spans="1:1" x14ac:dyDescent="0.35">
      <c r="A71" s="2" t="s">
        <v>139</v>
      </c>
    </row>
    <row r="72" spans="1:1" x14ac:dyDescent="0.35">
      <c r="A72" s="2" t="s">
        <v>139</v>
      </c>
    </row>
    <row r="73" spans="1:1" x14ac:dyDescent="0.35">
      <c r="A73" s="2" t="s">
        <v>139</v>
      </c>
    </row>
    <row r="74" spans="1:1" x14ac:dyDescent="0.35">
      <c r="A74" s="2" t="s">
        <v>139</v>
      </c>
    </row>
    <row r="75" spans="1:1" x14ac:dyDescent="0.35">
      <c r="A75" s="2" t="s">
        <v>139</v>
      </c>
    </row>
    <row r="76" spans="1:1" x14ac:dyDescent="0.35">
      <c r="A76" s="2" t="s">
        <v>139</v>
      </c>
    </row>
    <row r="77" spans="1:1" x14ac:dyDescent="0.35">
      <c r="A77" s="2" t="s">
        <v>139</v>
      </c>
    </row>
    <row r="78" spans="1:1" x14ac:dyDescent="0.35">
      <c r="A78" s="2" t="s">
        <v>139</v>
      </c>
    </row>
    <row r="79" spans="1:1" x14ac:dyDescent="0.35">
      <c r="A79" s="2" t="s">
        <v>139</v>
      </c>
    </row>
    <row r="80" spans="1:1" x14ac:dyDescent="0.35">
      <c r="A80" s="2" t="s">
        <v>139</v>
      </c>
    </row>
    <row r="81" spans="1:1" x14ac:dyDescent="0.35">
      <c r="A81" s="2" t="s">
        <v>139</v>
      </c>
    </row>
    <row r="82" spans="1:1" x14ac:dyDescent="0.35">
      <c r="A82" s="2" t="s">
        <v>139</v>
      </c>
    </row>
    <row r="83" spans="1:1" x14ac:dyDescent="0.35">
      <c r="A83" s="2" t="s">
        <v>139</v>
      </c>
    </row>
    <row r="84" spans="1:1" x14ac:dyDescent="0.35">
      <c r="A84" s="6" t="s">
        <v>139</v>
      </c>
    </row>
    <row r="85" spans="1:1" x14ac:dyDescent="0.35">
      <c r="A85" s="2" t="s">
        <v>139</v>
      </c>
    </row>
    <row r="86" spans="1:1" x14ac:dyDescent="0.35">
      <c r="A86" s="2" t="s">
        <v>139</v>
      </c>
    </row>
    <row r="87" spans="1:1" x14ac:dyDescent="0.35">
      <c r="A87" s="2" t="s">
        <v>139</v>
      </c>
    </row>
    <row r="88" spans="1:1" x14ac:dyDescent="0.35">
      <c r="A88" s="2" t="s">
        <v>139</v>
      </c>
    </row>
    <row r="89" spans="1:1" x14ac:dyDescent="0.35">
      <c r="A89" s="2" t="s">
        <v>148</v>
      </c>
    </row>
    <row r="90" spans="1:1" x14ac:dyDescent="0.35">
      <c r="A90" t="s">
        <v>139</v>
      </c>
    </row>
    <row r="91" spans="1:1" x14ac:dyDescent="0.35">
      <c r="A91" s="2" t="s">
        <v>139</v>
      </c>
    </row>
    <row r="92" spans="1:1" x14ac:dyDescent="0.35">
      <c r="A92" s="2" t="s">
        <v>148</v>
      </c>
    </row>
    <row r="93" spans="1:1" x14ac:dyDescent="0.35">
      <c r="A93" s="2" t="s">
        <v>139</v>
      </c>
    </row>
    <row r="94" spans="1:1" x14ac:dyDescent="0.35">
      <c r="A94" s="2" t="s">
        <v>139</v>
      </c>
    </row>
    <row r="95" spans="1:1" x14ac:dyDescent="0.35">
      <c r="A95" s="2" t="s">
        <v>139</v>
      </c>
    </row>
  </sheetData>
  <autoFilter ref="A2:A95" xr:uid="{00000000-0009-0000-0000-000014000000}"/>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3:B22"/>
  <sheetViews>
    <sheetView topLeftCell="A3" workbookViewId="0">
      <selection activeCell="A7" sqref="A4:A21"/>
      <pivotSelection pane="bottomRight" showHeader="1" axis="axisRow" activeRow="6" previousRow="6" click="1" r:id="rId1">
        <pivotArea dataOnly="0" labelOnly="1" fieldPosition="0">
          <references count="1">
            <reference field="0" count="0"/>
          </references>
        </pivotArea>
      </pivotSelection>
    </sheetView>
  </sheetViews>
  <sheetFormatPr defaultRowHeight="14.5" x14ac:dyDescent="0.35"/>
  <cols>
    <col min="1" max="1" width="158.7265625" bestFit="1" customWidth="1"/>
    <col min="2" max="2" width="112.7265625" bestFit="1" customWidth="1"/>
  </cols>
  <sheetData>
    <row r="3" spans="1:2" x14ac:dyDescent="0.35">
      <c r="A3" s="19" t="s">
        <v>677</v>
      </c>
      <c r="B3" t="s">
        <v>681</v>
      </c>
    </row>
    <row r="4" spans="1:2" x14ac:dyDescent="0.35">
      <c r="A4" s="20"/>
      <c r="B4" s="21">
        <v>1</v>
      </c>
    </row>
    <row r="5" spans="1:2" x14ac:dyDescent="0.35">
      <c r="A5" s="20" t="s">
        <v>544</v>
      </c>
      <c r="B5" s="21">
        <v>2</v>
      </c>
    </row>
    <row r="6" spans="1:2" x14ac:dyDescent="0.35">
      <c r="A6" s="20" t="s">
        <v>207</v>
      </c>
      <c r="B6" s="21">
        <v>2</v>
      </c>
    </row>
    <row r="7" spans="1:2" x14ac:dyDescent="0.35">
      <c r="A7" s="20" t="s">
        <v>155</v>
      </c>
      <c r="B7" s="21">
        <v>2</v>
      </c>
    </row>
    <row r="8" spans="1:2" x14ac:dyDescent="0.35">
      <c r="A8" s="20" t="s">
        <v>613</v>
      </c>
      <c r="B8" s="21">
        <v>1</v>
      </c>
    </row>
    <row r="9" spans="1:2" x14ac:dyDescent="0.35">
      <c r="A9" s="20" t="s">
        <v>470</v>
      </c>
      <c r="B9" s="21">
        <v>1</v>
      </c>
    </row>
    <row r="10" spans="1:2" x14ac:dyDescent="0.35">
      <c r="A10" s="20" t="s">
        <v>478</v>
      </c>
      <c r="B10" s="21">
        <v>21</v>
      </c>
    </row>
    <row r="11" spans="1:2" x14ac:dyDescent="0.35">
      <c r="A11" s="20" t="s">
        <v>175</v>
      </c>
      <c r="B11" s="21">
        <v>1</v>
      </c>
    </row>
    <row r="12" spans="1:2" x14ac:dyDescent="0.35">
      <c r="A12" s="20" t="s">
        <v>566</v>
      </c>
      <c r="B12" s="21">
        <v>1</v>
      </c>
    </row>
    <row r="13" spans="1:2" x14ac:dyDescent="0.35">
      <c r="A13" s="20" t="s">
        <v>174</v>
      </c>
      <c r="B13" s="21">
        <v>26</v>
      </c>
    </row>
    <row r="14" spans="1:2" x14ac:dyDescent="0.35">
      <c r="A14" s="20" t="s">
        <v>235</v>
      </c>
      <c r="B14" s="21">
        <v>2</v>
      </c>
    </row>
    <row r="15" spans="1:2" x14ac:dyDescent="0.35">
      <c r="A15" s="20" t="s">
        <v>428</v>
      </c>
      <c r="B15" s="21">
        <v>1</v>
      </c>
    </row>
    <row r="16" spans="1:2" x14ac:dyDescent="0.35">
      <c r="A16" s="20" t="s">
        <v>604</v>
      </c>
      <c r="B16" s="21">
        <v>1</v>
      </c>
    </row>
    <row r="17" spans="1:2" x14ac:dyDescent="0.35">
      <c r="A17" s="20" t="s">
        <v>493</v>
      </c>
      <c r="B17" s="21">
        <v>1</v>
      </c>
    </row>
    <row r="18" spans="1:2" x14ac:dyDescent="0.35">
      <c r="A18" s="20" t="s">
        <v>582</v>
      </c>
      <c r="B18" s="21">
        <v>1</v>
      </c>
    </row>
    <row r="19" spans="1:2" x14ac:dyDescent="0.35">
      <c r="A19" s="20" t="s">
        <v>164</v>
      </c>
      <c r="B19" s="21">
        <v>24</v>
      </c>
    </row>
    <row r="20" spans="1:2" x14ac:dyDescent="0.35">
      <c r="A20" s="20" t="s">
        <v>269</v>
      </c>
      <c r="B20" s="21">
        <v>1</v>
      </c>
    </row>
    <row r="21" spans="1:2" x14ac:dyDescent="0.35">
      <c r="A21" s="20" t="s">
        <v>483</v>
      </c>
      <c r="B21" s="21">
        <v>5</v>
      </c>
    </row>
    <row r="22" spans="1:2" x14ac:dyDescent="0.35">
      <c r="A22" s="20" t="s">
        <v>678</v>
      </c>
      <c r="B22" s="21">
        <v>94</v>
      </c>
    </row>
  </sheetData>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EC575-68B6-40D0-88C8-0B5C9DEA584B}">
  <dimension ref="A1"/>
  <sheetViews>
    <sheetView workbookViewId="0"/>
  </sheetViews>
  <sheetFormatPr defaultRowHeight="14.5" x14ac:dyDescent="0.35"/>
  <sheetData/>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F95"/>
  <sheetViews>
    <sheetView topLeftCell="B1" workbookViewId="0">
      <selection activeCell="D1" sqref="D1"/>
    </sheetView>
  </sheetViews>
  <sheetFormatPr defaultRowHeight="14.5" x14ac:dyDescent="0.35"/>
  <cols>
    <col min="1" max="1" width="102.7265625" customWidth="1"/>
    <col min="2" max="2" width="18" customWidth="1"/>
    <col min="4" max="4" width="51.7265625" customWidth="1"/>
    <col min="5" max="5" width="17.453125" customWidth="1"/>
  </cols>
  <sheetData>
    <row r="1" spans="1:6" x14ac:dyDescent="0.35">
      <c r="A1" s="18" t="s">
        <v>89</v>
      </c>
    </row>
    <row r="2" spans="1:6" x14ac:dyDescent="0.35">
      <c r="A2" t="s">
        <v>174</v>
      </c>
      <c r="D2" s="18" t="s">
        <v>682</v>
      </c>
      <c r="E2" s="18" t="s">
        <v>679</v>
      </c>
      <c r="F2" t="s">
        <v>686</v>
      </c>
    </row>
    <row r="3" spans="1:6" x14ac:dyDescent="0.35">
      <c r="A3" t="s">
        <v>174</v>
      </c>
      <c r="D3" t="s">
        <v>683</v>
      </c>
      <c r="E3">
        <v>1</v>
      </c>
    </row>
    <row r="4" spans="1:6" x14ac:dyDescent="0.35">
      <c r="A4" t="s">
        <v>164</v>
      </c>
      <c r="D4" t="s">
        <v>544</v>
      </c>
      <c r="E4">
        <v>2</v>
      </c>
    </row>
    <row r="5" spans="1:6" x14ac:dyDescent="0.35">
      <c r="A5" t="s">
        <v>174</v>
      </c>
      <c r="D5" t="s">
        <v>207</v>
      </c>
      <c r="E5">
        <v>2</v>
      </c>
    </row>
    <row r="6" spans="1:6" x14ac:dyDescent="0.35">
      <c r="A6" t="s">
        <v>207</v>
      </c>
      <c r="D6" t="s">
        <v>155</v>
      </c>
      <c r="E6">
        <v>2</v>
      </c>
    </row>
    <row r="7" spans="1:6" x14ac:dyDescent="0.35">
      <c r="A7" t="s">
        <v>164</v>
      </c>
      <c r="D7" t="s">
        <v>613</v>
      </c>
      <c r="E7">
        <v>1</v>
      </c>
    </row>
    <row r="8" spans="1:6" x14ac:dyDescent="0.35">
      <c r="A8" t="s">
        <v>207</v>
      </c>
      <c r="D8" t="s">
        <v>470</v>
      </c>
      <c r="E8">
        <v>1</v>
      </c>
    </row>
    <row r="9" spans="1:6" x14ac:dyDescent="0.35">
      <c r="A9" t="s">
        <v>164</v>
      </c>
      <c r="D9" t="s">
        <v>478</v>
      </c>
      <c r="E9">
        <v>21</v>
      </c>
    </row>
    <row r="10" spans="1:6" x14ac:dyDescent="0.35">
      <c r="A10" t="s">
        <v>235</v>
      </c>
      <c r="D10" t="s">
        <v>175</v>
      </c>
      <c r="E10">
        <v>1</v>
      </c>
    </row>
    <row r="11" spans="1:6" x14ac:dyDescent="0.35">
      <c r="A11" t="s">
        <v>164</v>
      </c>
      <c r="D11" t="s">
        <v>566</v>
      </c>
      <c r="E11">
        <v>1</v>
      </c>
    </row>
    <row r="12" spans="1:6" x14ac:dyDescent="0.35">
      <c r="A12" t="s">
        <v>164</v>
      </c>
      <c r="D12" t="s">
        <v>174</v>
      </c>
      <c r="E12">
        <v>26</v>
      </c>
    </row>
    <row r="13" spans="1:6" x14ac:dyDescent="0.35">
      <c r="A13" t="s">
        <v>164</v>
      </c>
      <c r="D13" t="s">
        <v>235</v>
      </c>
      <c r="E13">
        <v>2</v>
      </c>
    </row>
    <row r="14" spans="1:6" x14ac:dyDescent="0.35">
      <c r="A14" t="s">
        <v>174</v>
      </c>
      <c r="D14" t="s">
        <v>428</v>
      </c>
      <c r="E14">
        <v>1</v>
      </c>
    </row>
    <row r="15" spans="1:6" x14ac:dyDescent="0.35">
      <c r="A15" t="s">
        <v>269</v>
      </c>
      <c r="D15" t="s">
        <v>604</v>
      </c>
      <c r="E15">
        <v>1</v>
      </c>
    </row>
    <row r="16" spans="1:6" x14ac:dyDescent="0.35">
      <c r="A16" t="s">
        <v>164</v>
      </c>
      <c r="D16" t="s">
        <v>493</v>
      </c>
      <c r="E16">
        <v>1</v>
      </c>
    </row>
    <row r="17" spans="1:5" x14ac:dyDescent="0.35">
      <c r="A17" t="s">
        <v>174</v>
      </c>
      <c r="D17" t="s">
        <v>582</v>
      </c>
      <c r="E17">
        <v>1</v>
      </c>
    </row>
    <row r="18" spans="1:5" x14ac:dyDescent="0.35">
      <c r="A18" t="s">
        <v>164</v>
      </c>
      <c r="D18" t="s">
        <v>164</v>
      </c>
      <c r="E18">
        <v>24</v>
      </c>
    </row>
    <row r="19" spans="1:5" x14ac:dyDescent="0.35">
      <c r="A19" t="s">
        <v>164</v>
      </c>
      <c r="D19" t="s">
        <v>269</v>
      </c>
      <c r="E19">
        <v>1</v>
      </c>
    </row>
    <row r="20" spans="1:5" x14ac:dyDescent="0.35">
      <c r="A20" t="s">
        <v>174</v>
      </c>
      <c r="D20" t="s">
        <v>483</v>
      </c>
      <c r="E20">
        <v>5</v>
      </c>
    </row>
    <row r="21" spans="1:5" x14ac:dyDescent="0.35">
      <c r="A21" t="s">
        <v>155</v>
      </c>
      <c r="D21" t="s">
        <v>678</v>
      </c>
      <c r="E21">
        <v>94</v>
      </c>
    </row>
    <row r="22" spans="1:5" x14ac:dyDescent="0.35">
      <c r="A22" t="s">
        <v>235</v>
      </c>
    </row>
    <row r="23" spans="1:5" x14ac:dyDescent="0.35">
      <c r="A23" t="s">
        <v>164</v>
      </c>
    </row>
    <row r="24" spans="1:5" x14ac:dyDescent="0.35">
      <c r="A24" t="s">
        <v>164</v>
      </c>
    </row>
    <row r="25" spans="1:5" x14ac:dyDescent="0.35">
      <c r="A25" t="s">
        <v>174</v>
      </c>
    </row>
    <row r="26" spans="1:5" x14ac:dyDescent="0.35">
      <c r="A26" t="s">
        <v>164</v>
      </c>
    </row>
    <row r="27" spans="1:5" x14ac:dyDescent="0.35">
      <c r="A27" t="s">
        <v>164</v>
      </c>
    </row>
    <row r="28" spans="1:5" x14ac:dyDescent="0.35">
      <c r="A28" t="s">
        <v>174</v>
      </c>
    </row>
    <row r="29" spans="1:5" x14ac:dyDescent="0.35">
      <c r="A29" t="s">
        <v>164</v>
      </c>
    </row>
    <row r="30" spans="1:5" x14ac:dyDescent="0.35">
      <c r="A30" t="s">
        <v>164</v>
      </c>
    </row>
    <row r="31" spans="1:5" x14ac:dyDescent="0.35">
      <c r="A31" t="s">
        <v>174</v>
      </c>
    </row>
    <row r="32" spans="1:5" x14ac:dyDescent="0.35">
      <c r="A32" t="s">
        <v>174</v>
      </c>
    </row>
    <row r="33" spans="1:1" x14ac:dyDescent="0.35">
      <c r="A33" t="s">
        <v>164</v>
      </c>
    </row>
    <row r="34" spans="1:1" x14ac:dyDescent="0.35">
      <c r="A34" t="s">
        <v>174</v>
      </c>
    </row>
    <row r="35" spans="1:1" x14ac:dyDescent="0.35">
      <c r="A35" t="s">
        <v>164</v>
      </c>
    </row>
    <row r="36" spans="1:1" x14ac:dyDescent="0.35">
      <c r="A36" t="s">
        <v>174</v>
      </c>
    </row>
    <row r="37" spans="1:1" x14ac:dyDescent="0.35">
      <c r="A37" t="s">
        <v>164</v>
      </c>
    </row>
    <row r="38" spans="1:1" x14ac:dyDescent="0.35">
      <c r="A38" t="s">
        <v>164</v>
      </c>
    </row>
    <row r="39" spans="1:1" x14ac:dyDescent="0.35">
      <c r="A39" t="s">
        <v>164</v>
      </c>
    </row>
    <row r="40" spans="1:1" x14ac:dyDescent="0.35">
      <c r="A40" t="s">
        <v>174</v>
      </c>
    </row>
    <row r="41" spans="1:1" x14ac:dyDescent="0.35">
      <c r="A41" t="s">
        <v>164</v>
      </c>
    </row>
    <row r="42" spans="1:1" x14ac:dyDescent="0.35">
      <c r="A42" t="s">
        <v>174</v>
      </c>
    </row>
    <row r="43" spans="1:1" x14ac:dyDescent="0.35">
      <c r="A43" t="s">
        <v>428</v>
      </c>
    </row>
    <row r="44" spans="1:1" x14ac:dyDescent="0.35">
      <c r="A44" t="s">
        <v>174</v>
      </c>
    </row>
    <row r="45" spans="1:1" x14ac:dyDescent="0.35">
      <c r="A45" t="s">
        <v>164</v>
      </c>
    </row>
    <row r="46" spans="1:1" x14ac:dyDescent="0.35">
      <c r="A46" t="s">
        <v>174</v>
      </c>
    </row>
    <row r="47" spans="1:1" x14ac:dyDescent="0.35">
      <c r="A47" t="s">
        <v>164</v>
      </c>
    </row>
    <row r="48" spans="1:1" x14ac:dyDescent="0.35">
      <c r="A48" t="s">
        <v>155</v>
      </c>
    </row>
    <row r="49" spans="1:1" x14ac:dyDescent="0.35">
      <c r="A49" t="s">
        <v>133</v>
      </c>
    </row>
    <row r="50" spans="1:1" x14ac:dyDescent="0.35">
      <c r="A50" t="s">
        <v>174</v>
      </c>
    </row>
    <row r="51" spans="1:1" x14ac:dyDescent="0.35">
      <c r="A51" t="s">
        <v>174</v>
      </c>
    </row>
    <row r="52" spans="1:1" x14ac:dyDescent="0.35">
      <c r="A52" t="s">
        <v>478</v>
      </c>
    </row>
    <row r="53" spans="1:1" x14ac:dyDescent="0.35">
      <c r="A53" t="s">
        <v>164</v>
      </c>
    </row>
    <row r="54" spans="1:1" x14ac:dyDescent="0.35">
      <c r="A54" t="s">
        <v>478</v>
      </c>
    </row>
    <row r="55" spans="1:1" x14ac:dyDescent="0.35">
      <c r="A55" t="s">
        <v>478</v>
      </c>
    </row>
    <row r="56" spans="1:1" x14ac:dyDescent="0.35">
      <c r="A56" t="s">
        <v>478</v>
      </c>
    </row>
    <row r="57" spans="1:1" x14ac:dyDescent="0.35">
      <c r="A57" t="s">
        <v>478</v>
      </c>
    </row>
    <row r="58" spans="1:1" x14ac:dyDescent="0.35">
      <c r="A58" t="s">
        <v>470</v>
      </c>
    </row>
    <row r="59" spans="1:1" x14ac:dyDescent="0.35">
      <c r="A59" t="s">
        <v>478</v>
      </c>
    </row>
    <row r="60" spans="1:1" x14ac:dyDescent="0.35">
      <c r="A60" t="s">
        <v>483</v>
      </c>
    </row>
    <row r="61" spans="1:1" x14ac:dyDescent="0.35">
      <c r="A61" t="s">
        <v>493</v>
      </c>
    </row>
    <row r="62" spans="1:1" x14ac:dyDescent="0.35">
      <c r="A62" t="s">
        <v>174</v>
      </c>
    </row>
    <row r="63" spans="1:1" x14ac:dyDescent="0.35">
      <c r="A63" t="s">
        <v>483</v>
      </c>
    </row>
    <row r="64" spans="1:1" x14ac:dyDescent="0.35">
      <c r="A64" t="s">
        <v>175</v>
      </c>
    </row>
    <row r="65" spans="1:1" x14ac:dyDescent="0.35">
      <c r="A65" t="s">
        <v>478</v>
      </c>
    </row>
    <row r="66" spans="1:1" x14ac:dyDescent="0.35">
      <c r="A66" t="s">
        <v>174</v>
      </c>
    </row>
    <row r="67" spans="1:1" x14ac:dyDescent="0.35">
      <c r="A67" t="s">
        <v>478</v>
      </c>
    </row>
    <row r="68" spans="1:1" x14ac:dyDescent="0.35">
      <c r="A68" t="s">
        <v>478</v>
      </c>
    </row>
    <row r="69" spans="1:1" x14ac:dyDescent="0.35">
      <c r="A69" t="s">
        <v>174</v>
      </c>
    </row>
    <row r="70" spans="1:1" x14ac:dyDescent="0.35">
      <c r="A70" t="s">
        <v>478</v>
      </c>
    </row>
    <row r="71" spans="1:1" x14ac:dyDescent="0.35">
      <c r="A71" t="s">
        <v>174</v>
      </c>
    </row>
    <row r="72" spans="1:1" x14ac:dyDescent="0.35">
      <c r="A72" t="s">
        <v>483</v>
      </c>
    </row>
    <row r="73" spans="1:1" x14ac:dyDescent="0.35">
      <c r="A73" t="s">
        <v>174</v>
      </c>
    </row>
    <row r="74" spans="1:1" x14ac:dyDescent="0.35">
      <c r="A74" t="s">
        <v>478</v>
      </c>
    </row>
    <row r="75" spans="1:1" x14ac:dyDescent="0.35">
      <c r="A75" t="s">
        <v>544</v>
      </c>
    </row>
    <row r="76" spans="1:1" x14ac:dyDescent="0.35">
      <c r="A76" t="s">
        <v>478</v>
      </c>
    </row>
    <row r="77" spans="1:1" x14ac:dyDescent="0.35">
      <c r="A77" t="s">
        <v>478</v>
      </c>
    </row>
    <row r="78" spans="1:1" x14ac:dyDescent="0.35">
      <c r="A78" t="s">
        <v>478</v>
      </c>
    </row>
    <row r="79" spans="1:1" x14ac:dyDescent="0.35">
      <c r="A79" t="s">
        <v>478</v>
      </c>
    </row>
    <row r="80" spans="1:1" x14ac:dyDescent="0.35">
      <c r="A80" t="s">
        <v>174</v>
      </c>
    </row>
    <row r="81" spans="1:1" x14ac:dyDescent="0.35">
      <c r="A81" t="s">
        <v>566</v>
      </c>
    </row>
    <row r="82" spans="1:1" x14ac:dyDescent="0.35">
      <c r="A82" t="s">
        <v>478</v>
      </c>
    </row>
    <row r="83" spans="1:1" x14ac:dyDescent="0.35">
      <c r="A83" t="s">
        <v>483</v>
      </c>
    </row>
    <row r="84" spans="1:1" x14ac:dyDescent="0.35">
      <c r="A84" t="s">
        <v>478</v>
      </c>
    </row>
    <row r="85" spans="1:1" x14ac:dyDescent="0.35">
      <c r="A85" t="s">
        <v>478</v>
      </c>
    </row>
    <row r="86" spans="1:1" x14ac:dyDescent="0.35">
      <c r="A86" t="s">
        <v>582</v>
      </c>
    </row>
    <row r="87" spans="1:1" x14ac:dyDescent="0.35">
      <c r="A87" t="s">
        <v>478</v>
      </c>
    </row>
    <row r="88" spans="1:1" x14ac:dyDescent="0.35">
      <c r="A88" t="s">
        <v>544</v>
      </c>
    </row>
    <row r="89" spans="1:1" x14ac:dyDescent="0.35">
      <c r="A89" t="s">
        <v>174</v>
      </c>
    </row>
    <row r="90" spans="1:1" x14ac:dyDescent="0.35">
      <c r="A90" t="s">
        <v>604</v>
      </c>
    </row>
    <row r="91" spans="1:1" x14ac:dyDescent="0.35">
      <c r="A91" t="s">
        <v>478</v>
      </c>
    </row>
    <row r="92" spans="1:1" x14ac:dyDescent="0.35">
      <c r="A92" t="s">
        <v>613</v>
      </c>
    </row>
    <row r="93" spans="1:1" x14ac:dyDescent="0.35">
      <c r="A93" t="s">
        <v>174</v>
      </c>
    </row>
    <row r="94" spans="1:1" x14ac:dyDescent="0.35">
      <c r="A94" t="s">
        <v>478</v>
      </c>
    </row>
    <row r="95" spans="1:1" x14ac:dyDescent="0.35">
      <c r="A95" t="s">
        <v>483</v>
      </c>
    </row>
  </sheetData>
  <autoFilter ref="A2:A95" xr:uid="{00000000-0009-0000-0000-000016000000}"/>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3:B24"/>
  <sheetViews>
    <sheetView workbookViewId="0">
      <selection activeCell="B28" sqref="B28"/>
    </sheetView>
  </sheetViews>
  <sheetFormatPr defaultRowHeight="14.5" x14ac:dyDescent="0.35"/>
  <cols>
    <col min="1" max="1" width="118.81640625" bestFit="1" customWidth="1"/>
    <col min="2" max="2" width="108.81640625" bestFit="1" customWidth="1"/>
  </cols>
  <sheetData>
    <row r="3" spans="1:2" x14ac:dyDescent="0.35">
      <c r="A3" s="19" t="s">
        <v>677</v>
      </c>
      <c r="B3" t="s">
        <v>676</v>
      </c>
    </row>
    <row r="4" spans="1:2" x14ac:dyDescent="0.35">
      <c r="A4" s="20" t="s">
        <v>219</v>
      </c>
      <c r="B4" s="21">
        <v>6</v>
      </c>
    </row>
    <row r="5" spans="1:2" x14ac:dyDescent="0.35">
      <c r="A5" s="20" t="s">
        <v>612</v>
      </c>
      <c r="B5" s="21">
        <v>1</v>
      </c>
    </row>
    <row r="6" spans="1:2" x14ac:dyDescent="0.35">
      <c r="A6" s="20" t="s">
        <v>206</v>
      </c>
      <c r="B6" s="21">
        <v>5</v>
      </c>
    </row>
    <row r="7" spans="1:2" x14ac:dyDescent="0.35">
      <c r="A7" s="20" t="s">
        <v>469</v>
      </c>
      <c r="B7" s="21">
        <v>1</v>
      </c>
    </row>
    <row r="8" spans="1:2" x14ac:dyDescent="0.35">
      <c r="A8" s="20" t="s">
        <v>477</v>
      </c>
      <c r="B8" s="21">
        <v>4</v>
      </c>
    </row>
    <row r="9" spans="1:2" x14ac:dyDescent="0.35">
      <c r="A9" s="20" t="s">
        <v>173</v>
      </c>
      <c r="B9" s="21">
        <v>30</v>
      </c>
    </row>
    <row r="10" spans="1:2" x14ac:dyDescent="0.35">
      <c r="A10" s="20" t="s">
        <v>555</v>
      </c>
      <c r="B10" s="21">
        <v>3</v>
      </c>
    </row>
    <row r="11" spans="1:2" x14ac:dyDescent="0.35">
      <c r="A11" s="20" t="s">
        <v>234</v>
      </c>
      <c r="B11" s="21">
        <v>2</v>
      </c>
    </row>
    <row r="12" spans="1:2" x14ac:dyDescent="0.35">
      <c r="A12" s="20" t="s">
        <v>408</v>
      </c>
      <c r="B12" s="21">
        <v>1</v>
      </c>
    </row>
    <row r="13" spans="1:2" x14ac:dyDescent="0.35">
      <c r="A13" s="20" t="s">
        <v>427</v>
      </c>
      <c r="B13" s="21">
        <v>1</v>
      </c>
    </row>
    <row r="14" spans="1:2" x14ac:dyDescent="0.35">
      <c r="A14" s="20" t="s">
        <v>619</v>
      </c>
      <c r="B14" s="21">
        <v>1</v>
      </c>
    </row>
    <row r="15" spans="1:2" x14ac:dyDescent="0.35">
      <c r="A15" s="20" t="s">
        <v>494</v>
      </c>
      <c r="B15" s="21">
        <v>1</v>
      </c>
    </row>
    <row r="16" spans="1:2" x14ac:dyDescent="0.35">
      <c r="A16" s="20" t="s">
        <v>500</v>
      </c>
      <c r="B16" s="21">
        <v>9</v>
      </c>
    </row>
    <row r="17" spans="1:2" x14ac:dyDescent="0.35">
      <c r="A17" s="20" t="s">
        <v>556</v>
      </c>
      <c r="B17" s="21">
        <v>1</v>
      </c>
    </row>
    <row r="18" spans="1:2" x14ac:dyDescent="0.35">
      <c r="A18" s="20" t="s">
        <v>512</v>
      </c>
      <c r="B18" s="21">
        <v>1</v>
      </c>
    </row>
    <row r="19" spans="1:2" x14ac:dyDescent="0.35">
      <c r="A19" s="20" t="s">
        <v>137</v>
      </c>
      <c r="B19" s="21">
        <v>22</v>
      </c>
    </row>
    <row r="20" spans="1:2" x14ac:dyDescent="0.35">
      <c r="A20" s="20" t="s">
        <v>651</v>
      </c>
      <c r="B20" s="21">
        <v>1</v>
      </c>
    </row>
    <row r="21" spans="1:2" x14ac:dyDescent="0.35">
      <c r="A21" s="20" t="s">
        <v>227</v>
      </c>
      <c r="B21" s="21">
        <v>1</v>
      </c>
    </row>
    <row r="22" spans="1:2" x14ac:dyDescent="0.35">
      <c r="A22" s="20" t="s">
        <v>315</v>
      </c>
      <c r="B22" s="21">
        <v>1</v>
      </c>
    </row>
    <row r="23" spans="1:2" x14ac:dyDescent="0.35">
      <c r="A23" s="20" t="s">
        <v>268</v>
      </c>
      <c r="B23" s="21">
        <v>2</v>
      </c>
    </row>
    <row r="24" spans="1:2" x14ac:dyDescent="0.35">
      <c r="A24" s="20" t="s">
        <v>678</v>
      </c>
      <c r="B24" s="21">
        <v>94</v>
      </c>
    </row>
  </sheetData>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H95"/>
  <sheetViews>
    <sheetView topLeftCell="E19" workbookViewId="0">
      <selection activeCell="I25" sqref="I25"/>
    </sheetView>
  </sheetViews>
  <sheetFormatPr defaultRowHeight="14.5" x14ac:dyDescent="0.35"/>
  <cols>
    <col min="1" max="1" width="103.1796875" customWidth="1"/>
    <col min="6" max="6" width="118.81640625" customWidth="1"/>
    <col min="7" max="7" width="21.54296875" customWidth="1"/>
  </cols>
  <sheetData>
    <row r="1" spans="1:8" x14ac:dyDescent="0.35">
      <c r="A1" s="5" t="s">
        <v>504</v>
      </c>
      <c r="F1" s="18" t="s">
        <v>675</v>
      </c>
      <c r="G1" s="18" t="s">
        <v>680</v>
      </c>
      <c r="H1" t="s">
        <v>685</v>
      </c>
    </row>
    <row r="2" spans="1:8" x14ac:dyDescent="0.35">
      <c r="A2" s="2" t="s">
        <v>173</v>
      </c>
      <c r="F2" t="s">
        <v>219</v>
      </c>
      <c r="G2">
        <v>6</v>
      </c>
      <c r="H2" s="23">
        <f>G2/$G$22</f>
        <v>6.3829787234042548E-2</v>
      </c>
    </row>
    <row r="3" spans="1:8" x14ac:dyDescent="0.35">
      <c r="A3" s="2" t="s">
        <v>173</v>
      </c>
      <c r="F3" t="s">
        <v>612</v>
      </c>
      <c r="G3">
        <v>1</v>
      </c>
      <c r="H3" s="23">
        <f t="shared" ref="H3:H21" si="0">G3/$G$22</f>
        <v>1.0638297872340425E-2</v>
      </c>
    </row>
    <row r="4" spans="1:8" x14ac:dyDescent="0.35">
      <c r="A4" s="2" t="s">
        <v>137</v>
      </c>
      <c r="F4" t="s">
        <v>206</v>
      </c>
      <c r="G4">
        <v>5</v>
      </c>
      <c r="H4" s="23">
        <f t="shared" si="0"/>
        <v>5.3191489361702128E-2</v>
      </c>
    </row>
    <row r="5" spans="1:8" x14ac:dyDescent="0.35">
      <c r="A5" s="2" t="s">
        <v>173</v>
      </c>
      <c r="F5" t="s">
        <v>469</v>
      </c>
      <c r="G5">
        <v>1</v>
      </c>
      <c r="H5" s="23">
        <f t="shared" si="0"/>
        <v>1.0638297872340425E-2</v>
      </c>
    </row>
    <row r="6" spans="1:8" x14ac:dyDescent="0.35">
      <c r="A6" s="2" t="s">
        <v>206</v>
      </c>
      <c r="F6" t="s">
        <v>477</v>
      </c>
      <c r="G6">
        <v>4</v>
      </c>
      <c r="H6" s="23">
        <f t="shared" si="0"/>
        <v>4.2553191489361701E-2</v>
      </c>
    </row>
    <row r="7" spans="1:8" x14ac:dyDescent="0.35">
      <c r="A7" s="2" t="s">
        <v>173</v>
      </c>
      <c r="F7" t="s">
        <v>173</v>
      </c>
      <c r="G7">
        <v>30</v>
      </c>
      <c r="H7" s="23">
        <f t="shared" si="0"/>
        <v>0.31914893617021278</v>
      </c>
    </row>
    <row r="8" spans="1:8" x14ac:dyDescent="0.35">
      <c r="A8" s="2" t="s">
        <v>219</v>
      </c>
      <c r="F8" t="s">
        <v>555</v>
      </c>
      <c r="G8">
        <v>3</v>
      </c>
      <c r="H8" s="23">
        <f t="shared" si="0"/>
        <v>3.1914893617021274E-2</v>
      </c>
    </row>
    <row r="9" spans="1:8" x14ac:dyDescent="0.35">
      <c r="A9" s="2" t="s">
        <v>227</v>
      </c>
      <c r="F9" t="s">
        <v>234</v>
      </c>
      <c r="G9">
        <v>2</v>
      </c>
      <c r="H9" s="23">
        <f t="shared" si="0"/>
        <v>2.1276595744680851E-2</v>
      </c>
    </row>
    <row r="10" spans="1:8" x14ac:dyDescent="0.35">
      <c r="A10" s="2" t="s">
        <v>234</v>
      </c>
      <c r="F10" t="s">
        <v>408</v>
      </c>
      <c r="G10">
        <v>1</v>
      </c>
      <c r="H10" s="23">
        <f t="shared" si="0"/>
        <v>1.0638297872340425E-2</v>
      </c>
    </row>
    <row r="11" spans="1:8" x14ac:dyDescent="0.35">
      <c r="A11" s="2" t="s">
        <v>137</v>
      </c>
      <c r="F11" t="s">
        <v>427</v>
      </c>
      <c r="G11">
        <v>1</v>
      </c>
      <c r="H11" s="23">
        <f t="shared" si="0"/>
        <v>1.0638297872340425E-2</v>
      </c>
    </row>
    <row r="12" spans="1:8" x14ac:dyDescent="0.35">
      <c r="A12" s="2" t="s">
        <v>137</v>
      </c>
      <c r="F12" t="s">
        <v>619</v>
      </c>
      <c r="G12">
        <v>1</v>
      </c>
      <c r="H12" s="23">
        <f t="shared" si="0"/>
        <v>1.0638297872340425E-2</v>
      </c>
    </row>
    <row r="13" spans="1:8" x14ac:dyDescent="0.35">
      <c r="A13" s="2" t="s">
        <v>137</v>
      </c>
      <c r="F13" t="s">
        <v>494</v>
      </c>
      <c r="G13">
        <v>1</v>
      </c>
      <c r="H13" s="23">
        <f t="shared" si="0"/>
        <v>1.0638297872340425E-2</v>
      </c>
    </row>
    <row r="14" spans="1:8" x14ac:dyDescent="0.35">
      <c r="A14" s="2" t="s">
        <v>173</v>
      </c>
      <c r="F14" t="s">
        <v>500</v>
      </c>
      <c r="G14">
        <v>9</v>
      </c>
      <c r="H14" s="23">
        <f t="shared" si="0"/>
        <v>9.5744680851063829E-2</v>
      </c>
    </row>
    <row r="15" spans="1:8" x14ac:dyDescent="0.35">
      <c r="A15" s="2" t="s">
        <v>268</v>
      </c>
      <c r="F15" t="s">
        <v>556</v>
      </c>
      <c r="G15">
        <v>1</v>
      </c>
      <c r="H15" s="23">
        <f t="shared" si="0"/>
        <v>1.0638297872340425E-2</v>
      </c>
    </row>
    <row r="16" spans="1:8" x14ac:dyDescent="0.35">
      <c r="A16" s="2" t="s">
        <v>206</v>
      </c>
      <c r="F16" t="s">
        <v>512</v>
      </c>
      <c r="G16">
        <v>1</v>
      </c>
      <c r="H16" s="23">
        <f t="shared" si="0"/>
        <v>1.0638297872340425E-2</v>
      </c>
    </row>
    <row r="17" spans="1:8" x14ac:dyDescent="0.35">
      <c r="A17" s="2" t="s">
        <v>173</v>
      </c>
      <c r="F17" t="s">
        <v>137</v>
      </c>
      <c r="G17">
        <v>22</v>
      </c>
      <c r="H17" s="23">
        <f t="shared" si="0"/>
        <v>0.23404255319148937</v>
      </c>
    </row>
    <row r="18" spans="1:8" x14ac:dyDescent="0.35">
      <c r="A18" s="2" t="s">
        <v>137</v>
      </c>
      <c r="F18" t="s">
        <v>651</v>
      </c>
      <c r="G18">
        <v>1</v>
      </c>
      <c r="H18" s="23">
        <f t="shared" si="0"/>
        <v>1.0638297872340425E-2</v>
      </c>
    </row>
    <row r="19" spans="1:8" x14ac:dyDescent="0.35">
      <c r="A19" s="2" t="s">
        <v>137</v>
      </c>
      <c r="F19" t="s">
        <v>227</v>
      </c>
      <c r="G19">
        <v>1</v>
      </c>
      <c r="H19" s="23">
        <f t="shared" si="0"/>
        <v>1.0638297872340425E-2</v>
      </c>
    </row>
    <row r="20" spans="1:8" x14ac:dyDescent="0.35">
      <c r="A20" s="2" t="s">
        <v>137</v>
      </c>
      <c r="F20" t="s">
        <v>315</v>
      </c>
      <c r="G20">
        <v>1</v>
      </c>
      <c r="H20" s="23">
        <f t="shared" si="0"/>
        <v>1.0638297872340425E-2</v>
      </c>
    </row>
    <row r="21" spans="1:8" x14ac:dyDescent="0.35">
      <c r="A21" s="2" t="s">
        <v>206</v>
      </c>
      <c r="F21" t="s">
        <v>268</v>
      </c>
      <c r="G21">
        <v>2</v>
      </c>
      <c r="H21" s="23">
        <f t="shared" si="0"/>
        <v>2.1276595744680851E-2</v>
      </c>
    </row>
    <row r="22" spans="1:8" x14ac:dyDescent="0.35">
      <c r="A22" s="2" t="s">
        <v>234</v>
      </c>
      <c r="G22">
        <f>SUM(G2:G21)</f>
        <v>94</v>
      </c>
    </row>
    <row r="23" spans="1:8" x14ac:dyDescent="0.35">
      <c r="A23" s="2" t="s">
        <v>315</v>
      </c>
    </row>
    <row r="24" spans="1:8" x14ac:dyDescent="0.35">
      <c r="A24" s="2" t="s">
        <v>173</v>
      </c>
    </row>
    <row r="25" spans="1:8" x14ac:dyDescent="0.35">
      <c r="A25" s="2" t="s">
        <v>173</v>
      </c>
    </row>
    <row r="26" spans="1:8" x14ac:dyDescent="0.35">
      <c r="A26" s="2" t="s">
        <v>137</v>
      </c>
    </row>
    <row r="27" spans="1:8" x14ac:dyDescent="0.35">
      <c r="A27" s="2" t="s">
        <v>173</v>
      </c>
    </row>
    <row r="28" spans="1:8" x14ac:dyDescent="0.35">
      <c r="A28" s="2" t="s">
        <v>173</v>
      </c>
    </row>
    <row r="29" spans="1:8" x14ac:dyDescent="0.35">
      <c r="A29" s="2" t="s">
        <v>137</v>
      </c>
    </row>
    <row r="30" spans="1:8" x14ac:dyDescent="0.35">
      <c r="A30" s="2" t="s">
        <v>137</v>
      </c>
    </row>
    <row r="31" spans="1:8" x14ac:dyDescent="0.35">
      <c r="A31" s="2" t="s">
        <v>137</v>
      </c>
    </row>
    <row r="32" spans="1:8" x14ac:dyDescent="0.35">
      <c r="A32" s="2" t="s">
        <v>268</v>
      </c>
    </row>
    <row r="33" spans="1:1" x14ac:dyDescent="0.35">
      <c r="A33" s="2" t="s">
        <v>206</v>
      </c>
    </row>
    <row r="34" spans="1:1" x14ac:dyDescent="0.35">
      <c r="A34" s="2" t="s">
        <v>173</v>
      </c>
    </row>
    <row r="35" spans="1:1" x14ac:dyDescent="0.35">
      <c r="A35" s="2" t="s">
        <v>137</v>
      </c>
    </row>
    <row r="36" spans="1:1" x14ac:dyDescent="0.35">
      <c r="A36" s="2" t="s">
        <v>173</v>
      </c>
    </row>
    <row r="37" spans="1:1" x14ac:dyDescent="0.35">
      <c r="A37" s="2" t="s">
        <v>173</v>
      </c>
    </row>
    <row r="38" spans="1:1" x14ac:dyDescent="0.35">
      <c r="A38" s="2" t="s">
        <v>137</v>
      </c>
    </row>
    <row r="39" spans="1:1" x14ac:dyDescent="0.35">
      <c r="A39" s="2" t="s">
        <v>173</v>
      </c>
    </row>
    <row r="40" spans="1:1" x14ac:dyDescent="0.35">
      <c r="A40" s="2" t="s">
        <v>408</v>
      </c>
    </row>
    <row r="41" spans="1:1" x14ac:dyDescent="0.35">
      <c r="A41" s="2" t="s">
        <v>137</v>
      </c>
    </row>
    <row r="42" spans="1:1" x14ac:dyDescent="0.35">
      <c r="A42" s="2" t="s">
        <v>173</v>
      </c>
    </row>
    <row r="43" spans="1:1" ht="29" x14ac:dyDescent="0.35">
      <c r="A43" s="2" t="s">
        <v>427</v>
      </c>
    </row>
    <row r="44" spans="1:1" x14ac:dyDescent="0.35">
      <c r="A44" s="2" t="s">
        <v>137</v>
      </c>
    </row>
    <row r="45" spans="1:1" x14ac:dyDescent="0.35">
      <c r="A45" s="2" t="s">
        <v>137</v>
      </c>
    </row>
    <row r="46" spans="1:1" x14ac:dyDescent="0.35">
      <c r="A46" s="2" t="s">
        <v>173</v>
      </c>
    </row>
    <row r="47" spans="1:1" x14ac:dyDescent="0.35">
      <c r="A47" s="2" t="s">
        <v>137</v>
      </c>
    </row>
    <row r="48" spans="1:1" x14ac:dyDescent="0.35">
      <c r="A48" s="2" t="s">
        <v>206</v>
      </c>
    </row>
    <row r="49" spans="1:1" x14ac:dyDescent="0.35">
      <c r="A49" s="2" t="s">
        <v>137</v>
      </c>
    </row>
    <row r="50" spans="1:1" x14ac:dyDescent="0.35">
      <c r="A50" s="7" t="s">
        <v>477</v>
      </c>
    </row>
    <row r="51" spans="1:1" x14ac:dyDescent="0.35">
      <c r="A51" s="2" t="s">
        <v>173</v>
      </c>
    </row>
    <row r="52" spans="1:1" x14ac:dyDescent="0.35">
      <c r="A52" s="2" t="s">
        <v>651</v>
      </c>
    </row>
    <row r="53" spans="1:1" x14ac:dyDescent="0.35">
      <c r="A53" s="2" t="s">
        <v>137</v>
      </c>
    </row>
    <row r="54" spans="1:1" x14ac:dyDescent="0.35">
      <c r="A54" s="2" t="s">
        <v>173</v>
      </c>
    </row>
    <row r="55" spans="1:1" x14ac:dyDescent="0.35">
      <c r="A55" s="2" t="s">
        <v>555</v>
      </c>
    </row>
    <row r="56" spans="1:1" x14ac:dyDescent="0.35">
      <c r="A56" s="2" t="s">
        <v>555</v>
      </c>
    </row>
    <row r="57" spans="1:1" x14ac:dyDescent="0.35">
      <c r="A57" s="2" t="s">
        <v>137</v>
      </c>
    </row>
    <row r="58" spans="1:1" x14ac:dyDescent="0.35">
      <c r="A58" s="11" t="s">
        <v>469</v>
      </c>
    </row>
    <row r="59" spans="1:1" x14ac:dyDescent="0.35">
      <c r="A59" s="2" t="s">
        <v>477</v>
      </c>
    </row>
    <row r="60" spans="1:1" x14ac:dyDescent="0.35">
      <c r="A60" s="2" t="s">
        <v>173</v>
      </c>
    </row>
    <row r="61" spans="1:1" x14ac:dyDescent="0.35">
      <c r="A61" s="2" t="s">
        <v>173</v>
      </c>
    </row>
    <row r="62" spans="1:1" x14ac:dyDescent="0.35">
      <c r="A62" s="2" t="s">
        <v>494</v>
      </c>
    </row>
    <row r="63" spans="1:1" x14ac:dyDescent="0.35">
      <c r="A63" s="2" t="s">
        <v>500</v>
      </c>
    </row>
    <row r="64" spans="1:1" x14ac:dyDescent="0.35">
      <c r="A64" s="2" t="s">
        <v>500</v>
      </c>
    </row>
    <row r="65" spans="1:1" x14ac:dyDescent="0.35">
      <c r="A65" s="2" t="s">
        <v>500</v>
      </c>
    </row>
    <row r="66" spans="1:1" x14ac:dyDescent="0.35">
      <c r="A66" s="2" t="s">
        <v>512</v>
      </c>
    </row>
    <row r="67" spans="1:1" x14ac:dyDescent="0.35">
      <c r="A67" s="2" t="s">
        <v>500</v>
      </c>
    </row>
    <row r="68" spans="1:1" x14ac:dyDescent="0.35">
      <c r="A68" s="2" t="s">
        <v>173</v>
      </c>
    </row>
    <row r="69" spans="1:1" x14ac:dyDescent="0.35">
      <c r="A69" s="2" t="s">
        <v>219</v>
      </c>
    </row>
    <row r="70" spans="1:1" x14ac:dyDescent="0.35">
      <c r="A70" s="2" t="s">
        <v>500</v>
      </c>
    </row>
    <row r="71" spans="1:1" x14ac:dyDescent="0.35">
      <c r="A71" s="2" t="s">
        <v>173</v>
      </c>
    </row>
    <row r="72" spans="1:1" x14ac:dyDescent="0.35">
      <c r="A72" s="2" t="s">
        <v>173</v>
      </c>
    </row>
    <row r="73" spans="1:1" x14ac:dyDescent="0.35">
      <c r="A73" s="2" t="s">
        <v>173</v>
      </c>
    </row>
    <row r="74" spans="1:1" x14ac:dyDescent="0.35">
      <c r="A74" s="2" t="s">
        <v>500</v>
      </c>
    </row>
    <row r="75" spans="1:1" x14ac:dyDescent="0.35">
      <c r="A75" s="2" t="s">
        <v>219</v>
      </c>
    </row>
    <row r="76" spans="1:1" x14ac:dyDescent="0.35">
      <c r="A76" s="2" t="s">
        <v>219</v>
      </c>
    </row>
    <row r="77" spans="1:1" x14ac:dyDescent="0.35">
      <c r="A77" s="2" t="s">
        <v>500</v>
      </c>
    </row>
    <row r="78" spans="1:1" x14ac:dyDescent="0.35">
      <c r="A78" s="2" t="s">
        <v>556</v>
      </c>
    </row>
    <row r="79" spans="1:1" x14ac:dyDescent="0.35">
      <c r="A79" s="2" t="s">
        <v>500</v>
      </c>
    </row>
    <row r="80" spans="1:1" x14ac:dyDescent="0.35">
      <c r="A80" s="2" t="s">
        <v>555</v>
      </c>
    </row>
    <row r="81" spans="1:1" x14ac:dyDescent="0.35">
      <c r="A81" s="2" t="s">
        <v>173</v>
      </c>
    </row>
    <row r="82" spans="1:1" x14ac:dyDescent="0.35">
      <c r="A82" s="2" t="s">
        <v>173</v>
      </c>
    </row>
    <row r="83" spans="1:1" x14ac:dyDescent="0.35">
      <c r="A83" s="2" t="s">
        <v>173</v>
      </c>
    </row>
    <row r="84" spans="1:1" x14ac:dyDescent="0.35">
      <c r="A84" s="6" t="s">
        <v>173</v>
      </c>
    </row>
    <row r="85" spans="1:1" x14ac:dyDescent="0.35">
      <c r="A85" s="2" t="s">
        <v>500</v>
      </c>
    </row>
    <row r="86" spans="1:1" x14ac:dyDescent="0.35">
      <c r="A86" s="2" t="s">
        <v>219</v>
      </c>
    </row>
    <row r="87" spans="1:1" x14ac:dyDescent="0.35">
      <c r="A87" s="2" t="s">
        <v>477</v>
      </c>
    </row>
    <row r="88" spans="1:1" x14ac:dyDescent="0.35">
      <c r="A88" s="2" t="s">
        <v>219</v>
      </c>
    </row>
    <row r="89" spans="1:1" x14ac:dyDescent="0.35">
      <c r="A89" s="2" t="s">
        <v>173</v>
      </c>
    </row>
    <row r="90" spans="1:1" x14ac:dyDescent="0.35">
      <c r="A90" s="2" t="s">
        <v>173</v>
      </c>
    </row>
    <row r="91" spans="1:1" x14ac:dyDescent="0.35">
      <c r="A91" s="2" t="s">
        <v>477</v>
      </c>
    </row>
    <row r="92" spans="1:1" x14ac:dyDescent="0.35">
      <c r="A92" s="2" t="s">
        <v>612</v>
      </c>
    </row>
    <row r="93" spans="1:1" x14ac:dyDescent="0.35">
      <c r="A93" s="2" t="s">
        <v>137</v>
      </c>
    </row>
    <row r="94" spans="1:1" x14ac:dyDescent="0.35">
      <c r="A94" s="2" t="s">
        <v>619</v>
      </c>
    </row>
    <row r="95" spans="1:1" x14ac:dyDescent="0.35">
      <c r="A95" s="2" t="s">
        <v>137</v>
      </c>
    </row>
  </sheetData>
  <autoFilter ref="A2:A95" xr:uid="{00000000-0009-0000-0000-000018000000}"/>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J95"/>
  <sheetViews>
    <sheetView topLeftCell="A4" workbookViewId="0">
      <selection activeCell="B14" sqref="B14"/>
    </sheetView>
  </sheetViews>
  <sheetFormatPr defaultRowHeight="14.5" x14ac:dyDescent="0.35"/>
  <cols>
    <col min="1" max="1" width="31.81640625" customWidth="1"/>
    <col min="7" max="7" width="23.26953125" customWidth="1"/>
    <col min="8" max="8" width="27.26953125" customWidth="1"/>
  </cols>
  <sheetData>
    <row r="1" spans="1:10" x14ac:dyDescent="0.35">
      <c r="A1" s="3" t="s">
        <v>87</v>
      </c>
      <c r="G1" s="18" t="s">
        <v>673</v>
      </c>
      <c r="H1" t="s">
        <v>674</v>
      </c>
      <c r="I1" s="18" t="s">
        <v>673</v>
      </c>
      <c r="J1" t="s">
        <v>685</v>
      </c>
    </row>
    <row r="2" spans="1:10" x14ac:dyDescent="0.35">
      <c r="A2" s="2" t="s">
        <v>172</v>
      </c>
      <c r="G2" s="2" t="s">
        <v>172</v>
      </c>
      <c r="H2">
        <f>COUNTIF(A2:A95, "Honours")</f>
        <v>48</v>
      </c>
      <c r="I2" s="2" t="s">
        <v>172</v>
      </c>
      <c r="J2" s="23">
        <f>H2/$H$6</f>
        <v>0.51063829787234039</v>
      </c>
    </row>
    <row r="3" spans="1:10" ht="29" x14ac:dyDescent="0.35">
      <c r="A3" s="2" t="s">
        <v>159</v>
      </c>
      <c r="G3" s="2" t="s">
        <v>159</v>
      </c>
      <c r="H3">
        <f>COUNTIF(A2:A95, "Bachelor's degree")</f>
        <v>25</v>
      </c>
      <c r="I3" s="2" t="s">
        <v>159</v>
      </c>
      <c r="J3" s="23">
        <f t="shared" ref="J3:J5" si="0">H3/$H$6</f>
        <v>0.26595744680851063</v>
      </c>
    </row>
    <row r="4" spans="1:10" ht="29" x14ac:dyDescent="0.35">
      <c r="A4" s="2" t="s">
        <v>172</v>
      </c>
      <c r="G4" s="2" t="s">
        <v>140</v>
      </c>
      <c r="H4">
        <f>COUNTIF(A2:A95, "Master's degree")</f>
        <v>18</v>
      </c>
      <c r="I4" s="2" t="s">
        <v>140</v>
      </c>
      <c r="J4" s="23">
        <f t="shared" si="0"/>
        <v>0.19148936170212766</v>
      </c>
    </row>
    <row r="5" spans="1:10" x14ac:dyDescent="0.35">
      <c r="A5" s="2" t="s">
        <v>172</v>
      </c>
      <c r="G5" s="2" t="s">
        <v>136</v>
      </c>
      <c r="H5">
        <f>COUNTIF(A2:A95, "Diploma")</f>
        <v>3</v>
      </c>
      <c r="I5" s="2" t="s">
        <v>136</v>
      </c>
      <c r="J5" s="23">
        <f t="shared" si="0"/>
        <v>3.1914893617021274E-2</v>
      </c>
    </row>
    <row r="6" spans="1:10" x14ac:dyDescent="0.35">
      <c r="A6" s="2" t="s">
        <v>172</v>
      </c>
      <c r="H6">
        <f>SUM(H2:H5)</f>
        <v>94</v>
      </c>
    </row>
    <row r="7" spans="1:10" x14ac:dyDescent="0.35">
      <c r="A7" s="2" t="s">
        <v>172</v>
      </c>
    </row>
    <row r="8" spans="1:10" x14ac:dyDescent="0.35">
      <c r="A8" s="2" t="s">
        <v>172</v>
      </c>
    </row>
    <row r="9" spans="1:10" x14ac:dyDescent="0.35">
      <c r="A9" s="2" t="s">
        <v>172</v>
      </c>
    </row>
    <row r="10" spans="1:10" x14ac:dyDescent="0.35">
      <c r="A10" s="2" t="s">
        <v>172</v>
      </c>
    </row>
    <row r="11" spans="1:10" x14ac:dyDescent="0.35">
      <c r="A11" s="2" t="s">
        <v>140</v>
      </c>
    </row>
    <row r="12" spans="1:10" x14ac:dyDescent="0.35">
      <c r="A12" s="2" t="s">
        <v>172</v>
      </c>
    </row>
    <row r="13" spans="1:10" x14ac:dyDescent="0.35">
      <c r="A13" s="2" t="s">
        <v>172</v>
      </c>
    </row>
    <row r="14" spans="1:10" x14ac:dyDescent="0.35">
      <c r="A14" s="2" t="s">
        <v>172</v>
      </c>
    </row>
    <row r="15" spans="1:10" x14ac:dyDescent="0.35">
      <c r="A15" s="2" t="s">
        <v>172</v>
      </c>
    </row>
    <row r="16" spans="1:10" x14ac:dyDescent="0.35">
      <c r="A16" s="2" t="s">
        <v>172</v>
      </c>
    </row>
    <row r="17" spans="1:1" x14ac:dyDescent="0.35">
      <c r="A17" s="2" t="s">
        <v>159</v>
      </c>
    </row>
    <row r="18" spans="1:1" x14ac:dyDescent="0.35">
      <c r="A18" s="2" t="s">
        <v>172</v>
      </c>
    </row>
    <row r="19" spans="1:1" x14ac:dyDescent="0.35">
      <c r="A19" s="2" t="s">
        <v>172</v>
      </c>
    </row>
    <row r="20" spans="1:1" x14ac:dyDescent="0.35">
      <c r="A20" s="2" t="s">
        <v>172</v>
      </c>
    </row>
    <row r="21" spans="1:1" x14ac:dyDescent="0.35">
      <c r="A21" s="2" t="s">
        <v>172</v>
      </c>
    </row>
    <row r="22" spans="1:1" x14ac:dyDescent="0.35">
      <c r="A22" s="2" t="s">
        <v>159</v>
      </c>
    </row>
    <row r="23" spans="1:1" x14ac:dyDescent="0.35">
      <c r="A23" s="2" t="s">
        <v>140</v>
      </c>
    </row>
    <row r="24" spans="1:1" x14ac:dyDescent="0.35">
      <c r="A24" s="2" t="s">
        <v>172</v>
      </c>
    </row>
    <row r="25" spans="1:1" x14ac:dyDescent="0.35">
      <c r="A25" s="2" t="s">
        <v>159</v>
      </c>
    </row>
    <row r="26" spans="1:1" x14ac:dyDescent="0.35">
      <c r="A26" s="2" t="s">
        <v>140</v>
      </c>
    </row>
    <row r="27" spans="1:1" x14ac:dyDescent="0.35">
      <c r="A27" s="2" t="s">
        <v>159</v>
      </c>
    </row>
    <row r="28" spans="1:1" x14ac:dyDescent="0.35">
      <c r="A28" s="2" t="s">
        <v>159</v>
      </c>
    </row>
    <row r="29" spans="1:1" x14ac:dyDescent="0.35">
      <c r="A29" s="2" t="s">
        <v>172</v>
      </c>
    </row>
    <row r="30" spans="1:1" x14ac:dyDescent="0.35">
      <c r="A30" s="2" t="s">
        <v>140</v>
      </c>
    </row>
    <row r="31" spans="1:1" x14ac:dyDescent="0.35">
      <c r="A31" s="2" t="s">
        <v>140</v>
      </c>
    </row>
    <row r="32" spans="1:1" x14ac:dyDescent="0.35">
      <c r="A32" s="2" t="s">
        <v>172</v>
      </c>
    </row>
    <row r="33" spans="1:1" x14ac:dyDescent="0.35">
      <c r="A33" s="2" t="s">
        <v>172</v>
      </c>
    </row>
    <row r="34" spans="1:1" x14ac:dyDescent="0.35">
      <c r="A34" s="2" t="s">
        <v>172</v>
      </c>
    </row>
    <row r="35" spans="1:1" x14ac:dyDescent="0.35">
      <c r="A35" s="2" t="s">
        <v>172</v>
      </c>
    </row>
    <row r="36" spans="1:1" x14ac:dyDescent="0.35">
      <c r="A36" s="2" t="s">
        <v>159</v>
      </c>
    </row>
    <row r="37" spans="1:1" x14ac:dyDescent="0.35">
      <c r="A37" s="2" t="s">
        <v>140</v>
      </c>
    </row>
    <row r="38" spans="1:1" x14ac:dyDescent="0.35">
      <c r="A38" s="2" t="s">
        <v>172</v>
      </c>
    </row>
    <row r="39" spans="1:1" x14ac:dyDescent="0.35">
      <c r="A39" s="2" t="s">
        <v>140</v>
      </c>
    </row>
    <row r="40" spans="1:1" x14ac:dyDescent="0.35">
      <c r="A40" s="2" t="s">
        <v>140</v>
      </c>
    </row>
    <row r="41" spans="1:1" x14ac:dyDescent="0.35">
      <c r="A41" s="2" t="s">
        <v>172</v>
      </c>
    </row>
    <row r="42" spans="1:1" x14ac:dyDescent="0.35">
      <c r="A42" s="2" t="s">
        <v>172</v>
      </c>
    </row>
    <row r="43" spans="1:1" x14ac:dyDescent="0.35">
      <c r="A43" s="2" t="s">
        <v>172</v>
      </c>
    </row>
    <row r="44" spans="1:1" x14ac:dyDescent="0.35">
      <c r="A44" s="2" t="s">
        <v>172</v>
      </c>
    </row>
    <row r="45" spans="1:1" x14ac:dyDescent="0.35">
      <c r="A45" s="2" t="s">
        <v>172</v>
      </c>
    </row>
    <row r="46" spans="1:1" x14ac:dyDescent="0.35">
      <c r="A46" s="2" t="s">
        <v>159</v>
      </c>
    </row>
    <row r="47" spans="1:1" x14ac:dyDescent="0.35">
      <c r="A47" s="2" t="s">
        <v>136</v>
      </c>
    </row>
    <row r="48" spans="1:1" x14ac:dyDescent="0.35">
      <c r="A48" s="2" t="s">
        <v>172</v>
      </c>
    </row>
    <row r="49" spans="1:1" x14ac:dyDescent="0.35">
      <c r="A49" s="2" t="s">
        <v>159</v>
      </c>
    </row>
    <row r="50" spans="1:1" x14ac:dyDescent="0.35">
      <c r="A50" s="7" t="s">
        <v>172</v>
      </c>
    </row>
    <row r="51" spans="1:1" x14ac:dyDescent="0.35">
      <c r="A51" s="2" t="s">
        <v>159</v>
      </c>
    </row>
    <row r="52" spans="1:1" x14ac:dyDescent="0.35">
      <c r="A52" s="2" t="s">
        <v>140</v>
      </c>
    </row>
    <row r="53" spans="1:1" x14ac:dyDescent="0.35">
      <c r="A53" s="2" t="s">
        <v>172</v>
      </c>
    </row>
    <row r="54" spans="1:1" x14ac:dyDescent="0.35">
      <c r="A54" s="2" t="s">
        <v>159</v>
      </c>
    </row>
    <row r="55" spans="1:1" x14ac:dyDescent="0.35">
      <c r="A55" s="2" t="s">
        <v>159</v>
      </c>
    </row>
    <row r="56" spans="1:1" x14ac:dyDescent="0.35">
      <c r="A56" s="2" t="s">
        <v>159</v>
      </c>
    </row>
    <row r="57" spans="1:1" x14ac:dyDescent="0.35">
      <c r="A57" s="2" t="s">
        <v>172</v>
      </c>
    </row>
    <row r="58" spans="1:1" x14ac:dyDescent="0.35">
      <c r="A58" s="11" t="s">
        <v>140</v>
      </c>
    </row>
    <row r="59" spans="1:1" x14ac:dyDescent="0.35">
      <c r="A59" s="2" t="s">
        <v>140</v>
      </c>
    </row>
    <row r="60" spans="1:1" x14ac:dyDescent="0.35">
      <c r="A60" s="2" t="s">
        <v>159</v>
      </c>
    </row>
    <row r="61" spans="1:1" x14ac:dyDescent="0.35">
      <c r="A61" s="2" t="s">
        <v>140</v>
      </c>
    </row>
    <row r="62" spans="1:1" x14ac:dyDescent="0.35">
      <c r="A62" s="2" t="s">
        <v>140</v>
      </c>
    </row>
    <row r="63" spans="1:1" x14ac:dyDescent="0.35">
      <c r="A63" s="2" t="s">
        <v>172</v>
      </c>
    </row>
    <row r="64" spans="1:1" x14ac:dyDescent="0.35">
      <c r="A64" s="2" t="s">
        <v>159</v>
      </c>
    </row>
    <row r="65" spans="1:1" x14ac:dyDescent="0.35">
      <c r="A65" s="2" t="s">
        <v>140</v>
      </c>
    </row>
    <row r="66" spans="1:1" x14ac:dyDescent="0.35">
      <c r="A66" s="2" t="s">
        <v>172</v>
      </c>
    </row>
    <row r="67" spans="1:1" x14ac:dyDescent="0.35">
      <c r="A67" s="2" t="s">
        <v>159</v>
      </c>
    </row>
    <row r="68" spans="1:1" x14ac:dyDescent="0.35">
      <c r="A68" s="2" t="s">
        <v>172</v>
      </c>
    </row>
    <row r="69" spans="1:1" x14ac:dyDescent="0.35">
      <c r="A69" s="2" t="s">
        <v>159</v>
      </c>
    </row>
    <row r="70" spans="1:1" x14ac:dyDescent="0.35">
      <c r="A70" s="2" t="s">
        <v>172</v>
      </c>
    </row>
    <row r="71" spans="1:1" x14ac:dyDescent="0.35">
      <c r="A71" s="2" t="s">
        <v>172</v>
      </c>
    </row>
    <row r="72" spans="1:1" x14ac:dyDescent="0.35">
      <c r="A72" s="2" t="s">
        <v>159</v>
      </c>
    </row>
    <row r="73" spans="1:1" x14ac:dyDescent="0.35">
      <c r="A73" s="2" t="s">
        <v>159</v>
      </c>
    </row>
    <row r="74" spans="1:1" x14ac:dyDescent="0.35">
      <c r="A74" s="2" t="s">
        <v>159</v>
      </c>
    </row>
    <row r="75" spans="1:1" x14ac:dyDescent="0.35">
      <c r="A75" s="2" t="s">
        <v>172</v>
      </c>
    </row>
    <row r="76" spans="1:1" x14ac:dyDescent="0.35">
      <c r="A76" s="2" t="s">
        <v>172</v>
      </c>
    </row>
    <row r="77" spans="1:1" x14ac:dyDescent="0.35">
      <c r="A77" s="2" t="s">
        <v>136</v>
      </c>
    </row>
    <row r="78" spans="1:1" x14ac:dyDescent="0.35">
      <c r="A78" s="2" t="s">
        <v>159</v>
      </c>
    </row>
    <row r="79" spans="1:1" x14ac:dyDescent="0.35">
      <c r="A79" s="2" t="s">
        <v>140</v>
      </c>
    </row>
    <row r="80" spans="1:1" x14ac:dyDescent="0.35">
      <c r="A80" s="2" t="s">
        <v>159</v>
      </c>
    </row>
    <row r="81" spans="1:1" x14ac:dyDescent="0.35">
      <c r="A81" s="2" t="s">
        <v>159</v>
      </c>
    </row>
    <row r="82" spans="1:1" x14ac:dyDescent="0.35">
      <c r="A82" s="2" t="s">
        <v>172</v>
      </c>
    </row>
    <row r="83" spans="1:1" x14ac:dyDescent="0.35">
      <c r="A83" s="2" t="s">
        <v>172</v>
      </c>
    </row>
    <row r="84" spans="1:1" x14ac:dyDescent="0.35">
      <c r="A84" s="6" t="s">
        <v>159</v>
      </c>
    </row>
    <row r="85" spans="1:1" x14ac:dyDescent="0.35">
      <c r="A85" s="2" t="s">
        <v>172</v>
      </c>
    </row>
    <row r="86" spans="1:1" x14ac:dyDescent="0.35">
      <c r="A86" s="2" t="s">
        <v>172</v>
      </c>
    </row>
    <row r="87" spans="1:1" x14ac:dyDescent="0.35">
      <c r="A87" s="2" t="s">
        <v>172</v>
      </c>
    </row>
    <row r="88" spans="1:1" x14ac:dyDescent="0.35">
      <c r="A88" s="2" t="s">
        <v>159</v>
      </c>
    </row>
    <row r="89" spans="1:1" x14ac:dyDescent="0.35">
      <c r="A89" s="2" t="s">
        <v>136</v>
      </c>
    </row>
    <row r="90" spans="1:1" x14ac:dyDescent="0.35">
      <c r="A90" s="2" t="s">
        <v>172</v>
      </c>
    </row>
    <row r="91" spans="1:1" x14ac:dyDescent="0.35">
      <c r="A91" s="2" t="s">
        <v>172</v>
      </c>
    </row>
    <row r="92" spans="1:1" x14ac:dyDescent="0.35">
      <c r="A92" s="2" t="s">
        <v>140</v>
      </c>
    </row>
    <row r="93" spans="1:1" x14ac:dyDescent="0.35">
      <c r="A93" s="2" t="s">
        <v>140</v>
      </c>
    </row>
    <row r="94" spans="1:1" x14ac:dyDescent="0.35">
      <c r="A94" s="2" t="s">
        <v>140</v>
      </c>
    </row>
    <row r="95" spans="1:1" x14ac:dyDescent="0.35">
      <c r="A95" s="2" t="s">
        <v>172</v>
      </c>
    </row>
  </sheetData>
  <pageMargins left="0.7" right="0.7" top="0.75" bottom="0.75" header="0.3" footer="0.3"/>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A96"/>
  <sheetViews>
    <sheetView topLeftCell="A8" workbookViewId="0">
      <selection activeCell="A27" sqref="A27"/>
    </sheetView>
  </sheetViews>
  <sheetFormatPr defaultRowHeight="14.5" x14ac:dyDescent="0.35"/>
  <cols>
    <col min="1" max="1" width="45.1796875" style="16" customWidth="1"/>
    <col min="2" max="2" width="29.81640625" customWidth="1"/>
  </cols>
  <sheetData>
    <row r="1" spans="1:1" x14ac:dyDescent="0.35">
      <c r="A1" s="13" t="s">
        <v>18</v>
      </c>
    </row>
    <row r="2" spans="1:1" x14ac:dyDescent="0.35">
      <c r="A2" s="13" t="s">
        <v>86</v>
      </c>
    </row>
    <row r="3" spans="1:1" x14ac:dyDescent="0.35">
      <c r="A3" s="14" t="s">
        <v>171</v>
      </c>
    </row>
    <row r="4" spans="1:1" x14ac:dyDescent="0.35">
      <c r="A4" s="14" t="s">
        <v>184</v>
      </c>
    </row>
    <row r="5" spans="1:1" x14ac:dyDescent="0.35">
      <c r="A5" s="14" t="s">
        <v>192</v>
      </c>
    </row>
    <row r="6" spans="1:1" x14ac:dyDescent="0.35">
      <c r="A6" s="14" t="s">
        <v>171</v>
      </c>
    </row>
    <row r="7" spans="1:1" x14ac:dyDescent="0.35">
      <c r="A7" s="14" t="s">
        <v>205</v>
      </c>
    </row>
    <row r="8" spans="1:1" x14ac:dyDescent="0.35">
      <c r="A8" s="14" t="s">
        <v>212</v>
      </c>
    </row>
    <row r="9" spans="1:1" x14ac:dyDescent="0.35">
      <c r="A9" s="14" t="s">
        <v>218</v>
      </c>
    </row>
    <row r="10" spans="1:1" x14ac:dyDescent="0.35">
      <c r="A10" s="14" t="s">
        <v>226</v>
      </c>
    </row>
    <row r="11" spans="1:1" x14ac:dyDescent="0.35">
      <c r="A11" s="14" t="s">
        <v>233</v>
      </c>
    </row>
    <row r="12" spans="1:1" x14ac:dyDescent="0.35">
      <c r="A12" s="14" t="s">
        <v>212</v>
      </c>
    </row>
    <row r="13" spans="1:1" x14ac:dyDescent="0.35">
      <c r="A13" s="14" t="s">
        <v>251</v>
      </c>
    </row>
    <row r="14" spans="1:1" x14ac:dyDescent="0.35">
      <c r="A14" s="14" t="s">
        <v>257</v>
      </c>
    </row>
    <row r="15" spans="1:1" x14ac:dyDescent="0.35">
      <c r="A15" s="14" t="s">
        <v>218</v>
      </c>
    </row>
    <row r="16" spans="1:1" x14ac:dyDescent="0.35">
      <c r="A16" s="14" t="s">
        <v>212</v>
      </c>
    </row>
    <row r="17" spans="1:1" x14ac:dyDescent="0.35">
      <c r="A17" s="14" t="s">
        <v>257</v>
      </c>
    </row>
    <row r="18" spans="1:1" x14ac:dyDescent="0.35">
      <c r="A18" s="14" t="s">
        <v>184</v>
      </c>
    </row>
    <row r="19" spans="1:1" x14ac:dyDescent="0.35">
      <c r="A19" s="14" t="s">
        <v>257</v>
      </c>
    </row>
    <row r="20" spans="1:1" x14ac:dyDescent="0.35">
      <c r="A20" s="14" t="s">
        <v>233</v>
      </c>
    </row>
    <row r="21" spans="1:1" x14ac:dyDescent="0.35">
      <c r="A21" s="14" t="s">
        <v>299</v>
      </c>
    </row>
    <row r="22" spans="1:1" x14ac:dyDescent="0.35">
      <c r="A22" s="14" t="s">
        <v>233</v>
      </c>
    </row>
    <row r="23" spans="1:1" x14ac:dyDescent="0.35">
      <c r="A23" s="14" t="s">
        <v>299</v>
      </c>
    </row>
    <row r="24" spans="1:1" x14ac:dyDescent="0.35">
      <c r="A24" s="14" t="s">
        <v>205</v>
      </c>
    </row>
    <row r="25" spans="1:1" x14ac:dyDescent="0.35">
      <c r="A25" s="14" t="s">
        <v>324</v>
      </c>
    </row>
    <row r="26" spans="1:1" x14ac:dyDescent="0.35">
      <c r="A26" s="14" t="s">
        <v>212</v>
      </c>
    </row>
    <row r="27" spans="1:1" x14ac:dyDescent="0.35">
      <c r="A27" s="14" t="s">
        <v>332</v>
      </c>
    </row>
    <row r="28" spans="1:1" x14ac:dyDescent="0.35">
      <c r="A28" s="14" t="s">
        <v>332</v>
      </c>
    </row>
    <row r="29" spans="1:1" x14ac:dyDescent="0.35">
      <c r="A29" s="14" t="s">
        <v>163</v>
      </c>
    </row>
    <row r="30" spans="1:1" x14ac:dyDescent="0.35">
      <c r="A30" s="14" t="s">
        <v>184</v>
      </c>
    </row>
    <row r="31" spans="1:1" x14ac:dyDescent="0.35">
      <c r="A31" s="14" t="s">
        <v>192</v>
      </c>
    </row>
    <row r="32" spans="1:1" x14ac:dyDescent="0.35">
      <c r="A32" s="14" t="s">
        <v>212</v>
      </c>
    </row>
    <row r="33" spans="1:1" x14ac:dyDescent="0.35">
      <c r="A33" s="14" t="s">
        <v>365</v>
      </c>
    </row>
    <row r="34" spans="1:1" x14ac:dyDescent="0.35">
      <c r="A34" s="14" t="s">
        <v>233</v>
      </c>
    </row>
    <row r="35" spans="1:1" x14ac:dyDescent="0.35">
      <c r="A35" s="14" t="s">
        <v>212</v>
      </c>
    </row>
    <row r="36" spans="1:1" x14ac:dyDescent="0.35">
      <c r="A36" s="14" t="s">
        <v>297</v>
      </c>
    </row>
    <row r="37" spans="1:1" x14ac:dyDescent="0.35">
      <c r="A37" s="14" t="s">
        <v>163</v>
      </c>
    </row>
    <row r="38" spans="1:1" x14ac:dyDescent="0.35">
      <c r="A38" s="14" t="s">
        <v>391</v>
      </c>
    </row>
    <row r="39" spans="1:1" x14ac:dyDescent="0.35">
      <c r="A39" s="14" t="s">
        <v>257</v>
      </c>
    </row>
    <row r="40" spans="1:1" x14ac:dyDescent="0.35">
      <c r="A40" s="14" t="s">
        <v>297</v>
      </c>
    </row>
    <row r="41" spans="1:1" x14ac:dyDescent="0.35">
      <c r="A41" s="14" t="s">
        <v>299</v>
      </c>
    </row>
    <row r="42" spans="1:1" x14ac:dyDescent="0.35">
      <c r="A42" s="14" t="s">
        <v>391</v>
      </c>
    </row>
    <row r="43" spans="1:1" x14ac:dyDescent="0.35">
      <c r="A43" s="14" t="s">
        <v>205</v>
      </c>
    </row>
    <row r="44" spans="1:1" x14ac:dyDescent="0.35">
      <c r="A44" s="14" t="s">
        <v>184</v>
      </c>
    </row>
    <row r="45" spans="1:1" x14ac:dyDescent="0.35">
      <c r="A45" s="14" t="s">
        <v>435</v>
      </c>
    </row>
    <row r="46" spans="1:1" x14ac:dyDescent="0.35">
      <c r="A46" s="14" t="s">
        <v>440</v>
      </c>
    </row>
    <row r="47" spans="1:1" x14ac:dyDescent="0.35">
      <c r="A47" s="14" t="s">
        <v>163</v>
      </c>
    </row>
    <row r="48" spans="1:1" x14ac:dyDescent="0.35">
      <c r="A48" s="14" t="s">
        <v>324</v>
      </c>
    </row>
    <row r="49" spans="1:1" x14ac:dyDescent="0.35">
      <c r="A49" s="14" t="s">
        <v>257</v>
      </c>
    </row>
    <row r="50" spans="1:1" x14ac:dyDescent="0.35">
      <c r="A50" s="14" t="s">
        <v>391</v>
      </c>
    </row>
    <row r="51" spans="1:1" x14ac:dyDescent="0.35">
      <c r="A51" s="15">
        <v>9</v>
      </c>
    </row>
    <row r="52" spans="1:1" x14ac:dyDescent="0.35">
      <c r="A52" s="16">
        <v>12</v>
      </c>
    </row>
    <row r="53" spans="1:1" x14ac:dyDescent="0.35">
      <c r="A53" s="16">
        <v>15</v>
      </c>
    </row>
    <row r="54" spans="1:1" x14ac:dyDescent="0.35">
      <c r="A54" s="16">
        <v>4</v>
      </c>
    </row>
    <row r="55" spans="1:1" x14ac:dyDescent="0.35">
      <c r="A55" s="16">
        <v>10</v>
      </c>
    </row>
    <row r="56" spans="1:1" x14ac:dyDescent="0.35">
      <c r="A56" s="16">
        <v>5</v>
      </c>
    </row>
    <row r="57" spans="1:1" x14ac:dyDescent="0.35">
      <c r="A57" s="16">
        <v>5</v>
      </c>
    </row>
    <row r="58" spans="1:1" x14ac:dyDescent="0.35">
      <c r="A58" s="16">
        <v>10</v>
      </c>
    </row>
    <row r="59" spans="1:1" x14ac:dyDescent="0.35">
      <c r="A59" s="17">
        <v>23</v>
      </c>
    </row>
    <row r="60" spans="1:1" x14ac:dyDescent="0.35">
      <c r="A60" s="16">
        <v>13</v>
      </c>
    </row>
    <row r="61" spans="1:1" x14ac:dyDescent="0.35">
      <c r="A61" s="16">
        <v>10</v>
      </c>
    </row>
    <row r="62" spans="1:1" x14ac:dyDescent="0.35">
      <c r="A62" s="16">
        <v>10</v>
      </c>
    </row>
    <row r="63" spans="1:1" x14ac:dyDescent="0.35">
      <c r="A63" s="16">
        <v>12</v>
      </c>
    </row>
    <row r="64" spans="1:1" x14ac:dyDescent="0.35">
      <c r="A64" s="16">
        <v>10</v>
      </c>
    </row>
    <row r="65" spans="1:1" x14ac:dyDescent="0.35">
      <c r="A65" s="16">
        <v>10</v>
      </c>
    </row>
    <row r="66" spans="1:1" x14ac:dyDescent="0.35">
      <c r="A66" s="16">
        <v>15</v>
      </c>
    </row>
    <row r="67" spans="1:1" x14ac:dyDescent="0.35">
      <c r="A67" s="16">
        <v>4</v>
      </c>
    </row>
    <row r="68" spans="1:1" x14ac:dyDescent="0.35">
      <c r="A68" s="16">
        <v>4</v>
      </c>
    </row>
    <row r="69" spans="1:1" x14ac:dyDescent="0.35">
      <c r="A69" s="16">
        <v>6</v>
      </c>
    </row>
    <row r="70" spans="1:1" x14ac:dyDescent="0.35">
      <c r="A70" s="16">
        <v>6</v>
      </c>
    </row>
    <row r="71" spans="1:1" x14ac:dyDescent="0.35">
      <c r="A71" s="16">
        <v>6</v>
      </c>
    </row>
    <row r="72" spans="1:1" x14ac:dyDescent="0.35">
      <c r="A72" s="16">
        <v>5</v>
      </c>
    </row>
    <row r="73" spans="1:1" x14ac:dyDescent="0.35">
      <c r="A73" s="16">
        <v>2</v>
      </c>
    </row>
    <row r="74" spans="1:1" x14ac:dyDescent="0.35">
      <c r="A74" s="16">
        <v>2</v>
      </c>
    </row>
    <row r="75" spans="1:1" x14ac:dyDescent="0.35">
      <c r="A75" s="16">
        <v>8</v>
      </c>
    </row>
    <row r="76" spans="1:1" x14ac:dyDescent="0.35">
      <c r="A76" s="16">
        <v>3</v>
      </c>
    </row>
    <row r="77" spans="1:1" x14ac:dyDescent="0.35">
      <c r="A77" s="16">
        <v>7</v>
      </c>
    </row>
    <row r="78" spans="1:1" x14ac:dyDescent="0.35">
      <c r="A78" s="16">
        <v>8</v>
      </c>
    </row>
    <row r="79" spans="1:1" x14ac:dyDescent="0.35">
      <c r="A79" s="16">
        <v>2</v>
      </c>
    </row>
    <row r="80" spans="1:1" x14ac:dyDescent="0.35">
      <c r="A80" s="16">
        <v>10</v>
      </c>
    </row>
    <row r="81" spans="1:1" x14ac:dyDescent="0.35">
      <c r="A81" s="16">
        <v>1</v>
      </c>
    </row>
    <row r="82" spans="1:1" x14ac:dyDescent="0.35">
      <c r="A82" s="16">
        <v>7</v>
      </c>
    </row>
    <row r="83" spans="1:1" x14ac:dyDescent="0.35">
      <c r="A83" s="16">
        <v>1</v>
      </c>
    </row>
    <row r="84" spans="1:1" x14ac:dyDescent="0.35">
      <c r="A84" s="16">
        <v>6</v>
      </c>
    </row>
    <row r="85" spans="1:1" x14ac:dyDescent="0.35">
      <c r="A85" s="15">
        <v>1</v>
      </c>
    </row>
    <row r="86" spans="1:1" x14ac:dyDescent="0.35">
      <c r="A86" s="16">
        <v>1</v>
      </c>
    </row>
    <row r="87" spans="1:1" x14ac:dyDescent="0.35">
      <c r="A87" s="16">
        <v>1</v>
      </c>
    </row>
    <row r="88" spans="1:1" x14ac:dyDescent="0.35">
      <c r="A88" s="16">
        <v>12</v>
      </c>
    </row>
    <row r="89" spans="1:1" x14ac:dyDescent="0.35">
      <c r="A89" s="16">
        <v>3</v>
      </c>
    </row>
    <row r="90" spans="1:1" x14ac:dyDescent="0.35">
      <c r="A90" s="16" t="s">
        <v>597</v>
      </c>
    </row>
    <row r="91" spans="1:1" x14ac:dyDescent="0.35">
      <c r="A91" s="16">
        <v>8</v>
      </c>
    </row>
    <row r="92" spans="1:1" x14ac:dyDescent="0.35">
      <c r="A92" s="16">
        <v>8</v>
      </c>
    </row>
    <row r="93" spans="1:1" x14ac:dyDescent="0.35">
      <c r="A93" s="16">
        <v>14</v>
      </c>
    </row>
    <row r="94" spans="1:1" x14ac:dyDescent="0.35">
      <c r="A94" s="16">
        <v>12</v>
      </c>
    </row>
    <row r="95" spans="1:1" x14ac:dyDescent="0.35">
      <c r="A95" s="16">
        <v>11</v>
      </c>
    </row>
    <row r="96" spans="1:1" x14ac:dyDescent="0.35">
      <c r="A96" s="16">
        <v>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95"/>
  <sheetViews>
    <sheetView topLeftCell="A23" workbookViewId="0">
      <selection activeCell="F42" sqref="F42"/>
    </sheetView>
  </sheetViews>
  <sheetFormatPr defaultRowHeight="14.5" x14ac:dyDescent="0.35"/>
  <cols>
    <col min="1" max="1" width="60.1796875" customWidth="1"/>
    <col min="5" max="5" width="12.1796875" customWidth="1"/>
    <col min="6" max="6" width="63.54296875" customWidth="1"/>
  </cols>
  <sheetData>
    <row r="1" spans="1:6" x14ac:dyDescent="0.35">
      <c r="A1" t="s">
        <v>126</v>
      </c>
    </row>
    <row r="2" spans="1:6" x14ac:dyDescent="0.35">
      <c r="A2" t="s">
        <v>139</v>
      </c>
    </row>
    <row r="3" spans="1:6" x14ac:dyDescent="0.35">
      <c r="A3" t="s">
        <v>139</v>
      </c>
      <c r="E3" t="s">
        <v>743</v>
      </c>
      <c r="F3" t="s">
        <v>126</v>
      </c>
    </row>
    <row r="4" spans="1:6" x14ac:dyDescent="0.35">
      <c r="A4" t="s">
        <v>139</v>
      </c>
      <c r="E4" t="s">
        <v>139</v>
      </c>
      <c r="F4">
        <f>COUNTIF(A2:A95, "Yes")</f>
        <v>89</v>
      </c>
    </row>
    <row r="5" spans="1:6" x14ac:dyDescent="0.35">
      <c r="A5" t="s">
        <v>139</v>
      </c>
      <c r="E5" t="s">
        <v>148</v>
      </c>
      <c r="F5">
        <f>COUNTIF(A2:A96, "No")</f>
        <v>4</v>
      </c>
    </row>
    <row r="6" spans="1:6" x14ac:dyDescent="0.35">
      <c r="A6" t="s">
        <v>139</v>
      </c>
    </row>
    <row r="7" spans="1:6" x14ac:dyDescent="0.35">
      <c r="A7" t="s">
        <v>139</v>
      </c>
      <c r="F7" t="s">
        <v>126</v>
      </c>
    </row>
    <row r="8" spans="1:6" x14ac:dyDescent="0.35">
      <c r="A8" t="s">
        <v>139</v>
      </c>
      <c r="E8" t="s">
        <v>139</v>
      </c>
      <c r="F8" s="23">
        <f>F4/(89+4)</f>
        <v>0.956989247311828</v>
      </c>
    </row>
    <row r="9" spans="1:6" x14ac:dyDescent="0.35">
      <c r="A9" t="s">
        <v>139</v>
      </c>
      <c r="E9" t="s">
        <v>148</v>
      </c>
      <c r="F9" s="23">
        <f>F5/(89+4)</f>
        <v>4.3010752688172046E-2</v>
      </c>
    </row>
    <row r="10" spans="1:6" x14ac:dyDescent="0.35">
      <c r="A10" t="s">
        <v>139</v>
      </c>
    </row>
    <row r="11" spans="1:6" x14ac:dyDescent="0.35">
      <c r="A11" t="s">
        <v>139</v>
      </c>
    </row>
    <row r="12" spans="1:6" x14ac:dyDescent="0.35">
      <c r="A12" t="s">
        <v>139</v>
      </c>
    </row>
    <row r="13" spans="1:6" x14ac:dyDescent="0.35">
      <c r="A13" t="s">
        <v>139</v>
      </c>
    </row>
    <row r="14" spans="1:6" x14ac:dyDescent="0.35">
      <c r="A14" t="s">
        <v>139</v>
      </c>
    </row>
    <row r="15" spans="1:6" x14ac:dyDescent="0.35">
      <c r="A15" t="s">
        <v>139</v>
      </c>
    </row>
    <row r="16" spans="1:6" x14ac:dyDescent="0.35">
      <c r="A16" t="s">
        <v>139</v>
      </c>
    </row>
    <row r="17" spans="1:1" x14ac:dyDescent="0.35">
      <c r="A17" t="s">
        <v>139</v>
      </c>
    </row>
    <row r="18" spans="1:1" x14ac:dyDescent="0.35">
      <c r="A18" t="s">
        <v>139</v>
      </c>
    </row>
    <row r="19" spans="1:1" x14ac:dyDescent="0.35">
      <c r="A19" t="s">
        <v>139</v>
      </c>
    </row>
    <row r="20" spans="1:1" x14ac:dyDescent="0.35">
      <c r="A20" t="s">
        <v>139</v>
      </c>
    </row>
    <row r="21" spans="1:1" x14ac:dyDescent="0.35">
      <c r="A21" t="s">
        <v>139</v>
      </c>
    </row>
    <row r="22" spans="1:1" x14ac:dyDescent="0.35">
      <c r="A22" t="s">
        <v>139</v>
      </c>
    </row>
    <row r="23" spans="1:1" x14ac:dyDescent="0.35">
      <c r="A23" t="s">
        <v>139</v>
      </c>
    </row>
    <row r="24" spans="1:1" x14ac:dyDescent="0.35">
      <c r="A24" t="s">
        <v>139</v>
      </c>
    </row>
    <row r="25" spans="1:1" x14ac:dyDescent="0.35">
      <c r="A25" t="s">
        <v>139</v>
      </c>
    </row>
    <row r="26" spans="1:1" x14ac:dyDescent="0.35">
      <c r="A26" t="s">
        <v>139</v>
      </c>
    </row>
    <row r="27" spans="1:1" x14ac:dyDescent="0.35">
      <c r="A27" t="s">
        <v>139</v>
      </c>
    </row>
    <row r="28" spans="1:1" x14ac:dyDescent="0.35">
      <c r="A28" t="s">
        <v>139</v>
      </c>
    </row>
    <row r="29" spans="1:1" x14ac:dyDescent="0.35">
      <c r="A29" t="s">
        <v>139</v>
      </c>
    </row>
    <row r="30" spans="1:1" x14ac:dyDescent="0.35">
      <c r="A30" t="s">
        <v>139</v>
      </c>
    </row>
    <row r="31" spans="1:1" x14ac:dyDescent="0.35">
      <c r="A31" t="s">
        <v>139</v>
      </c>
    </row>
    <row r="32" spans="1:1" x14ac:dyDescent="0.35">
      <c r="A32" t="s">
        <v>148</v>
      </c>
    </row>
    <row r="33" spans="1:1" x14ac:dyDescent="0.35">
      <c r="A33" t="s">
        <v>139</v>
      </c>
    </row>
    <row r="34" spans="1:1" x14ac:dyDescent="0.35">
      <c r="A34" t="s">
        <v>139</v>
      </c>
    </row>
    <row r="35" spans="1:1" x14ac:dyDescent="0.35">
      <c r="A35" t="s">
        <v>139</v>
      </c>
    </row>
    <row r="36" spans="1:1" x14ac:dyDescent="0.35">
      <c r="A36" t="s">
        <v>139</v>
      </c>
    </row>
    <row r="37" spans="1:1" x14ac:dyDescent="0.35">
      <c r="A37" t="s">
        <v>139</v>
      </c>
    </row>
    <row r="38" spans="1:1" x14ac:dyDescent="0.35">
      <c r="A38" t="s">
        <v>139</v>
      </c>
    </row>
    <row r="39" spans="1:1" x14ac:dyDescent="0.35">
      <c r="A39" t="s">
        <v>139</v>
      </c>
    </row>
    <row r="40" spans="1:1" x14ac:dyDescent="0.35">
      <c r="A40" t="s">
        <v>139</v>
      </c>
    </row>
    <row r="41" spans="1:1" x14ac:dyDescent="0.35">
      <c r="A41" t="s">
        <v>139</v>
      </c>
    </row>
    <row r="42" spans="1:1" x14ac:dyDescent="0.35">
      <c r="A42" t="s">
        <v>139</v>
      </c>
    </row>
    <row r="43" spans="1:1" x14ac:dyDescent="0.35">
      <c r="A43" t="s">
        <v>139</v>
      </c>
    </row>
    <row r="44" spans="1:1" x14ac:dyDescent="0.35">
      <c r="A44" t="s">
        <v>139</v>
      </c>
    </row>
    <row r="45" spans="1:1" x14ac:dyDescent="0.35">
      <c r="A45" t="s">
        <v>139</v>
      </c>
    </row>
    <row r="46" spans="1:1" x14ac:dyDescent="0.35">
      <c r="A46" t="s">
        <v>139</v>
      </c>
    </row>
    <row r="47" spans="1:1" x14ac:dyDescent="0.35">
      <c r="A47" t="s">
        <v>139</v>
      </c>
    </row>
    <row r="48" spans="1:1" x14ac:dyDescent="0.35">
      <c r="A48" t="s">
        <v>139</v>
      </c>
    </row>
    <row r="49" spans="1:1" x14ac:dyDescent="0.35">
      <c r="A49" t="s">
        <v>139</v>
      </c>
    </row>
    <row r="50" spans="1:1" x14ac:dyDescent="0.35">
      <c r="A50" t="s">
        <v>139</v>
      </c>
    </row>
    <row r="51" spans="1:1" x14ac:dyDescent="0.35">
      <c r="A51" t="s">
        <v>139</v>
      </c>
    </row>
    <row r="52" spans="1:1" x14ac:dyDescent="0.35">
      <c r="A52" t="s">
        <v>139</v>
      </c>
    </row>
    <row r="53" spans="1:1" x14ac:dyDescent="0.35">
      <c r="A53" t="s">
        <v>139</v>
      </c>
    </row>
    <row r="54" spans="1:1" x14ac:dyDescent="0.35">
      <c r="A54" t="s">
        <v>139</v>
      </c>
    </row>
    <row r="55" spans="1:1" x14ac:dyDescent="0.35">
      <c r="A55" t="s">
        <v>139</v>
      </c>
    </row>
    <row r="56" spans="1:1" x14ac:dyDescent="0.35">
      <c r="A56" t="s">
        <v>139</v>
      </c>
    </row>
    <row r="57" spans="1:1" x14ac:dyDescent="0.35">
      <c r="A57" t="s">
        <v>139</v>
      </c>
    </row>
    <row r="58" spans="1:1" x14ac:dyDescent="0.35">
      <c r="A58" t="s">
        <v>148</v>
      </c>
    </row>
    <row r="59" spans="1:1" x14ac:dyDescent="0.35">
      <c r="A59" t="s">
        <v>139</v>
      </c>
    </row>
    <row r="60" spans="1:1" x14ac:dyDescent="0.35">
      <c r="A60" t="s">
        <v>139</v>
      </c>
    </row>
    <row r="61" spans="1:1" x14ac:dyDescent="0.35">
      <c r="A61" t="s">
        <v>139</v>
      </c>
    </row>
    <row r="62" spans="1:1" x14ac:dyDescent="0.35">
      <c r="A62" t="s">
        <v>139</v>
      </c>
    </row>
    <row r="63" spans="1:1" x14ac:dyDescent="0.35">
      <c r="A63" t="s">
        <v>139</v>
      </c>
    </row>
    <row r="64" spans="1:1" x14ac:dyDescent="0.35">
      <c r="A64" t="s">
        <v>139</v>
      </c>
    </row>
    <row r="65" spans="1:1" x14ac:dyDescent="0.35">
      <c r="A65" t="s">
        <v>157</v>
      </c>
    </row>
    <row r="66" spans="1:1" x14ac:dyDescent="0.35">
      <c r="A66" t="s">
        <v>148</v>
      </c>
    </row>
    <row r="67" spans="1:1" x14ac:dyDescent="0.35">
      <c r="A67" t="s">
        <v>148</v>
      </c>
    </row>
    <row r="68" spans="1:1" x14ac:dyDescent="0.35">
      <c r="A68" t="s">
        <v>139</v>
      </c>
    </row>
    <row r="69" spans="1:1" x14ac:dyDescent="0.35">
      <c r="A69" t="s">
        <v>139</v>
      </c>
    </row>
    <row r="70" spans="1:1" x14ac:dyDescent="0.35">
      <c r="A70" t="s">
        <v>139</v>
      </c>
    </row>
    <row r="71" spans="1:1" x14ac:dyDescent="0.35">
      <c r="A71" t="s">
        <v>139</v>
      </c>
    </row>
    <row r="72" spans="1:1" x14ac:dyDescent="0.35">
      <c r="A72" t="s">
        <v>139</v>
      </c>
    </row>
    <row r="73" spans="1:1" x14ac:dyDescent="0.35">
      <c r="A73" t="s">
        <v>139</v>
      </c>
    </row>
    <row r="74" spans="1:1" x14ac:dyDescent="0.35">
      <c r="A74" t="s">
        <v>139</v>
      </c>
    </row>
    <row r="75" spans="1:1" x14ac:dyDescent="0.35">
      <c r="A75" t="s">
        <v>139</v>
      </c>
    </row>
    <row r="76" spans="1:1" x14ac:dyDescent="0.35">
      <c r="A76" t="s">
        <v>549</v>
      </c>
    </row>
    <row r="77" spans="1:1" x14ac:dyDescent="0.35">
      <c r="A77" t="s">
        <v>139</v>
      </c>
    </row>
    <row r="78" spans="1:1" x14ac:dyDescent="0.35">
      <c r="A78" t="s">
        <v>139</v>
      </c>
    </row>
    <row r="79" spans="1:1" x14ac:dyDescent="0.35">
      <c r="A79" t="s">
        <v>139</v>
      </c>
    </row>
    <row r="80" spans="1:1" x14ac:dyDescent="0.35">
      <c r="A80" t="s">
        <v>139</v>
      </c>
    </row>
    <row r="81" spans="1:1" x14ac:dyDescent="0.35">
      <c r="A81" t="s">
        <v>526</v>
      </c>
    </row>
    <row r="82" spans="1:1" x14ac:dyDescent="0.35">
      <c r="A82" t="s">
        <v>139</v>
      </c>
    </row>
    <row r="83" spans="1:1" x14ac:dyDescent="0.35">
      <c r="A83" t="s">
        <v>139</v>
      </c>
    </row>
    <row r="84" spans="1:1" x14ac:dyDescent="0.35">
      <c r="A84" t="s">
        <v>139</v>
      </c>
    </row>
    <row r="85" spans="1:1" x14ac:dyDescent="0.35">
      <c r="A85" t="s">
        <v>139</v>
      </c>
    </row>
    <row r="86" spans="1:1" x14ac:dyDescent="0.35">
      <c r="A86" t="s">
        <v>139</v>
      </c>
    </row>
    <row r="87" spans="1:1" x14ac:dyDescent="0.35">
      <c r="A87" t="s">
        <v>139</v>
      </c>
    </row>
    <row r="88" spans="1:1" x14ac:dyDescent="0.35">
      <c r="A88" t="s">
        <v>526</v>
      </c>
    </row>
    <row r="89" spans="1:1" x14ac:dyDescent="0.35">
      <c r="A89" t="s">
        <v>139</v>
      </c>
    </row>
    <row r="90" spans="1:1" x14ac:dyDescent="0.35">
      <c r="A90" t="s">
        <v>139</v>
      </c>
    </row>
    <row r="91" spans="1:1" x14ac:dyDescent="0.35">
      <c r="A91" t="s">
        <v>139</v>
      </c>
    </row>
    <row r="92" spans="1:1" x14ac:dyDescent="0.35">
      <c r="A92" t="s">
        <v>139</v>
      </c>
    </row>
    <row r="93" spans="1:1" x14ac:dyDescent="0.35">
      <c r="A93" t="s">
        <v>139</v>
      </c>
    </row>
    <row r="94" spans="1:1" x14ac:dyDescent="0.35">
      <c r="A94" t="s">
        <v>139</v>
      </c>
    </row>
    <row r="95" spans="1:1" x14ac:dyDescent="0.35">
      <c r="A95" t="s">
        <v>139</v>
      </c>
    </row>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95"/>
  <sheetViews>
    <sheetView workbookViewId="0">
      <selection activeCell="E12" sqref="E12"/>
    </sheetView>
  </sheetViews>
  <sheetFormatPr defaultRowHeight="14.5" x14ac:dyDescent="0.35"/>
  <cols>
    <col min="1" max="1" width="60.7265625" customWidth="1"/>
    <col min="4" max="4" width="11.453125" customWidth="1"/>
    <col min="5" max="5" width="62.81640625" customWidth="1"/>
  </cols>
  <sheetData>
    <row r="1" spans="1:5" x14ac:dyDescent="0.35">
      <c r="A1" t="s">
        <v>670</v>
      </c>
    </row>
    <row r="2" spans="1:5" x14ac:dyDescent="0.35">
      <c r="A2" t="s">
        <v>139</v>
      </c>
      <c r="D2" t="s">
        <v>705</v>
      </c>
      <c r="E2" t="s">
        <v>670</v>
      </c>
    </row>
    <row r="3" spans="1:5" x14ac:dyDescent="0.35">
      <c r="A3" t="s">
        <v>148</v>
      </c>
      <c r="D3" t="s">
        <v>139</v>
      </c>
      <c r="E3">
        <f>COUNTIF(A2:A95, "Yes")</f>
        <v>87</v>
      </c>
    </row>
    <row r="4" spans="1:5" x14ac:dyDescent="0.35">
      <c r="A4" t="s">
        <v>139</v>
      </c>
      <c r="D4" t="s">
        <v>742</v>
      </c>
      <c r="E4">
        <f>COUNTIF(A2:A95, "No")</f>
        <v>6</v>
      </c>
    </row>
    <row r="5" spans="1:5" x14ac:dyDescent="0.35">
      <c r="A5" t="s">
        <v>139</v>
      </c>
    </row>
    <row r="6" spans="1:5" x14ac:dyDescent="0.35">
      <c r="A6" t="s">
        <v>139</v>
      </c>
    </row>
    <row r="7" spans="1:5" x14ac:dyDescent="0.35">
      <c r="A7" t="s">
        <v>139</v>
      </c>
      <c r="E7" t="s">
        <v>670</v>
      </c>
    </row>
    <row r="8" spans="1:5" x14ac:dyDescent="0.35">
      <c r="A8" t="s">
        <v>139</v>
      </c>
      <c r="D8" t="s">
        <v>139</v>
      </c>
      <c r="E8" s="23">
        <f>E3/94</f>
        <v>0.92553191489361697</v>
      </c>
    </row>
    <row r="9" spans="1:5" x14ac:dyDescent="0.35">
      <c r="A9" t="s">
        <v>139</v>
      </c>
      <c r="D9" t="s">
        <v>742</v>
      </c>
      <c r="E9" s="23">
        <f>E4/94</f>
        <v>6.3829787234042548E-2</v>
      </c>
    </row>
    <row r="10" spans="1:5" x14ac:dyDescent="0.35">
      <c r="A10" t="s">
        <v>139</v>
      </c>
    </row>
    <row r="11" spans="1:5" x14ac:dyDescent="0.35">
      <c r="A11" t="s">
        <v>139</v>
      </c>
    </row>
    <row r="12" spans="1:5" x14ac:dyDescent="0.35">
      <c r="A12" t="s">
        <v>139</v>
      </c>
    </row>
    <row r="13" spans="1:5" x14ac:dyDescent="0.35">
      <c r="A13" t="s">
        <v>139</v>
      </c>
    </row>
    <row r="14" spans="1:5" x14ac:dyDescent="0.35">
      <c r="A14" t="s">
        <v>139</v>
      </c>
    </row>
    <row r="15" spans="1:5" x14ac:dyDescent="0.35">
      <c r="A15" t="s">
        <v>139</v>
      </c>
    </row>
    <row r="16" spans="1:5" x14ac:dyDescent="0.35">
      <c r="A16" t="s">
        <v>139</v>
      </c>
    </row>
    <row r="17" spans="1:1" x14ac:dyDescent="0.35">
      <c r="A17" t="s">
        <v>139</v>
      </c>
    </row>
    <row r="18" spans="1:1" x14ac:dyDescent="0.35">
      <c r="A18" t="s">
        <v>139</v>
      </c>
    </row>
    <row r="19" spans="1:1" x14ac:dyDescent="0.35">
      <c r="A19" t="s">
        <v>139</v>
      </c>
    </row>
    <row r="20" spans="1:1" x14ac:dyDescent="0.35">
      <c r="A20" t="s">
        <v>139</v>
      </c>
    </row>
    <row r="21" spans="1:1" x14ac:dyDescent="0.35">
      <c r="A21" t="s">
        <v>139</v>
      </c>
    </row>
    <row r="22" spans="1:1" x14ac:dyDescent="0.35">
      <c r="A22" t="s">
        <v>139</v>
      </c>
    </row>
    <row r="23" spans="1:1" x14ac:dyDescent="0.35">
      <c r="A23" t="s">
        <v>139</v>
      </c>
    </row>
    <row r="24" spans="1:1" x14ac:dyDescent="0.35">
      <c r="A24" t="s">
        <v>133</v>
      </c>
    </row>
    <row r="25" spans="1:1" x14ac:dyDescent="0.35">
      <c r="A25" t="s">
        <v>139</v>
      </c>
    </row>
    <row r="26" spans="1:1" x14ac:dyDescent="0.35">
      <c r="A26" t="s">
        <v>139</v>
      </c>
    </row>
    <row r="27" spans="1:1" x14ac:dyDescent="0.35">
      <c r="A27" t="s">
        <v>139</v>
      </c>
    </row>
    <row r="28" spans="1:1" x14ac:dyDescent="0.35">
      <c r="A28" t="s">
        <v>139</v>
      </c>
    </row>
    <row r="29" spans="1:1" x14ac:dyDescent="0.35">
      <c r="A29" t="s">
        <v>139</v>
      </c>
    </row>
    <row r="30" spans="1:1" x14ac:dyDescent="0.35">
      <c r="A30" t="s">
        <v>139</v>
      </c>
    </row>
    <row r="31" spans="1:1" x14ac:dyDescent="0.35">
      <c r="A31" t="s">
        <v>139</v>
      </c>
    </row>
    <row r="32" spans="1:1" x14ac:dyDescent="0.35">
      <c r="A32" t="s">
        <v>148</v>
      </c>
    </row>
    <row r="33" spans="1:1" x14ac:dyDescent="0.35">
      <c r="A33" t="s">
        <v>139</v>
      </c>
    </row>
    <row r="34" spans="1:1" x14ac:dyDescent="0.35">
      <c r="A34" t="s">
        <v>139</v>
      </c>
    </row>
    <row r="35" spans="1:1" x14ac:dyDescent="0.35">
      <c r="A35" t="s">
        <v>139</v>
      </c>
    </row>
    <row r="36" spans="1:1" x14ac:dyDescent="0.35">
      <c r="A36" t="s">
        <v>139</v>
      </c>
    </row>
    <row r="37" spans="1:1" x14ac:dyDescent="0.35">
      <c r="A37" t="s">
        <v>139</v>
      </c>
    </row>
    <row r="38" spans="1:1" x14ac:dyDescent="0.35">
      <c r="A38" t="s">
        <v>139</v>
      </c>
    </row>
    <row r="39" spans="1:1" x14ac:dyDescent="0.35">
      <c r="A39" t="s">
        <v>139</v>
      </c>
    </row>
    <row r="40" spans="1:1" x14ac:dyDescent="0.35">
      <c r="A40" t="s">
        <v>139</v>
      </c>
    </row>
    <row r="41" spans="1:1" x14ac:dyDescent="0.35">
      <c r="A41" t="s">
        <v>139</v>
      </c>
    </row>
    <row r="42" spans="1:1" x14ac:dyDescent="0.35">
      <c r="A42" t="s">
        <v>139</v>
      </c>
    </row>
    <row r="43" spans="1:1" x14ac:dyDescent="0.35">
      <c r="A43" t="s">
        <v>139</v>
      </c>
    </row>
    <row r="44" spans="1:1" x14ac:dyDescent="0.35">
      <c r="A44" t="s">
        <v>139</v>
      </c>
    </row>
    <row r="45" spans="1:1" x14ac:dyDescent="0.35">
      <c r="A45" t="s">
        <v>139</v>
      </c>
    </row>
    <row r="46" spans="1:1" x14ac:dyDescent="0.35">
      <c r="A46" t="s">
        <v>139</v>
      </c>
    </row>
    <row r="47" spans="1:1" x14ac:dyDescent="0.35">
      <c r="A47" t="s">
        <v>139</v>
      </c>
    </row>
    <row r="48" spans="1:1" x14ac:dyDescent="0.35">
      <c r="A48" t="s">
        <v>139</v>
      </c>
    </row>
    <row r="49" spans="1:1" x14ac:dyDescent="0.35">
      <c r="A49" t="s">
        <v>139</v>
      </c>
    </row>
    <row r="50" spans="1:1" x14ac:dyDescent="0.35">
      <c r="A50" t="s">
        <v>139</v>
      </c>
    </row>
    <row r="51" spans="1:1" x14ac:dyDescent="0.35">
      <c r="A51" t="s">
        <v>148</v>
      </c>
    </row>
    <row r="52" spans="1:1" x14ac:dyDescent="0.35">
      <c r="A52" t="s">
        <v>139</v>
      </c>
    </row>
    <row r="53" spans="1:1" x14ac:dyDescent="0.35">
      <c r="A53" t="s">
        <v>139</v>
      </c>
    </row>
    <row r="54" spans="1:1" x14ac:dyDescent="0.35">
      <c r="A54" t="s">
        <v>139</v>
      </c>
    </row>
    <row r="55" spans="1:1" x14ac:dyDescent="0.35">
      <c r="A55" t="s">
        <v>139</v>
      </c>
    </row>
    <row r="56" spans="1:1" x14ac:dyDescent="0.35">
      <c r="A56" t="s">
        <v>139</v>
      </c>
    </row>
    <row r="57" spans="1:1" x14ac:dyDescent="0.35">
      <c r="A57" t="s">
        <v>279</v>
      </c>
    </row>
    <row r="58" spans="1:1" x14ac:dyDescent="0.35">
      <c r="A58" t="s">
        <v>148</v>
      </c>
    </row>
    <row r="59" spans="1:1" x14ac:dyDescent="0.35">
      <c r="A59" t="s">
        <v>139</v>
      </c>
    </row>
    <row r="60" spans="1:1" x14ac:dyDescent="0.35">
      <c r="A60" t="s">
        <v>139</v>
      </c>
    </row>
    <row r="61" spans="1:1" x14ac:dyDescent="0.35">
      <c r="A61" t="s">
        <v>139</v>
      </c>
    </row>
    <row r="62" spans="1:1" x14ac:dyDescent="0.35">
      <c r="A62" t="s">
        <v>139</v>
      </c>
    </row>
    <row r="63" spans="1:1" x14ac:dyDescent="0.35">
      <c r="A63" t="s">
        <v>139</v>
      </c>
    </row>
    <row r="64" spans="1:1" x14ac:dyDescent="0.35">
      <c r="A64" t="s">
        <v>139</v>
      </c>
    </row>
    <row r="65" spans="1:1" x14ac:dyDescent="0.35">
      <c r="A65" t="s">
        <v>139</v>
      </c>
    </row>
    <row r="66" spans="1:1" x14ac:dyDescent="0.35">
      <c r="A66" t="s">
        <v>148</v>
      </c>
    </row>
    <row r="67" spans="1:1" x14ac:dyDescent="0.35">
      <c r="A67" t="s">
        <v>148</v>
      </c>
    </row>
    <row r="68" spans="1:1" x14ac:dyDescent="0.35">
      <c r="A68" t="s">
        <v>139</v>
      </c>
    </row>
    <row r="69" spans="1:1" x14ac:dyDescent="0.35">
      <c r="A69" t="s">
        <v>139</v>
      </c>
    </row>
    <row r="70" spans="1:1" x14ac:dyDescent="0.35">
      <c r="A70" t="s">
        <v>139</v>
      </c>
    </row>
    <row r="71" spans="1:1" x14ac:dyDescent="0.35">
      <c r="A71" t="s">
        <v>139</v>
      </c>
    </row>
    <row r="72" spans="1:1" x14ac:dyDescent="0.35">
      <c r="A72" t="s">
        <v>139</v>
      </c>
    </row>
    <row r="73" spans="1:1" x14ac:dyDescent="0.35">
      <c r="A73" t="s">
        <v>139</v>
      </c>
    </row>
    <row r="74" spans="1:1" x14ac:dyDescent="0.35">
      <c r="A74" t="s">
        <v>139</v>
      </c>
    </row>
    <row r="75" spans="1:1" x14ac:dyDescent="0.35">
      <c r="A75" t="s">
        <v>139</v>
      </c>
    </row>
    <row r="76" spans="1:1" x14ac:dyDescent="0.35">
      <c r="A76" t="s">
        <v>139</v>
      </c>
    </row>
    <row r="77" spans="1:1" x14ac:dyDescent="0.35">
      <c r="A77" t="s">
        <v>139</v>
      </c>
    </row>
    <row r="78" spans="1:1" x14ac:dyDescent="0.35">
      <c r="A78" t="s">
        <v>139</v>
      </c>
    </row>
    <row r="79" spans="1:1" x14ac:dyDescent="0.35">
      <c r="A79" t="s">
        <v>139</v>
      </c>
    </row>
    <row r="80" spans="1:1" x14ac:dyDescent="0.35">
      <c r="A80" t="s">
        <v>139</v>
      </c>
    </row>
    <row r="81" spans="1:1" x14ac:dyDescent="0.35">
      <c r="A81" t="s">
        <v>139</v>
      </c>
    </row>
    <row r="82" spans="1:1" x14ac:dyDescent="0.35">
      <c r="A82" t="s">
        <v>139</v>
      </c>
    </row>
    <row r="83" spans="1:1" x14ac:dyDescent="0.35">
      <c r="A83" t="s">
        <v>139</v>
      </c>
    </row>
    <row r="84" spans="1:1" x14ac:dyDescent="0.35">
      <c r="A84" t="s">
        <v>139</v>
      </c>
    </row>
    <row r="85" spans="1:1" x14ac:dyDescent="0.35">
      <c r="A85" t="s">
        <v>139</v>
      </c>
    </row>
    <row r="86" spans="1:1" x14ac:dyDescent="0.35">
      <c r="A86" t="s">
        <v>139</v>
      </c>
    </row>
    <row r="87" spans="1:1" x14ac:dyDescent="0.35">
      <c r="A87" t="s">
        <v>139</v>
      </c>
    </row>
    <row r="88" spans="1:1" x14ac:dyDescent="0.35">
      <c r="A88" t="s">
        <v>139</v>
      </c>
    </row>
    <row r="89" spans="1:1" x14ac:dyDescent="0.35">
      <c r="A89" t="s">
        <v>139</v>
      </c>
    </row>
    <row r="90" spans="1:1" x14ac:dyDescent="0.35">
      <c r="A90" t="s">
        <v>139</v>
      </c>
    </row>
    <row r="91" spans="1:1" x14ac:dyDescent="0.35">
      <c r="A91" t="s">
        <v>139</v>
      </c>
    </row>
    <row r="92" spans="1:1" x14ac:dyDescent="0.35">
      <c r="A92" t="s">
        <v>139</v>
      </c>
    </row>
    <row r="93" spans="1:1" x14ac:dyDescent="0.35">
      <c r="A93" t="s">
        <v>139</v>
      </c>
    </row>
    <row r="94" spans="1:1" x14ac:dyDescent="0.35">
      <c r="A94" t="s">
        <v>139</v>
      </c>
    </row>
    <row r="95" spans="1:1" x14ac:dyDescent="0.35">
      <c r="A95" t="s">
        <v>139</v>
      </c>
    </row>
  </sheetData>
  <autoFilter ref="A1:A97" xr:uid="{00000000-0009-0000-0000-000003000000}"/>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93"/>
  <sheetViews>
    <sheetView topLeftCell="B1" workbookViewId="0">
      <selection activeCell="D68" sqref="D68"/>
    </sheetView>
  </sheetViews>
  <sheetFormatPr defaultRowHeight="14.5" x14ac:dyDescent="0.35"/>
  <cols>
    <col min="1" max="1" width="103.7265625" customWidth="1"/>
    <col min="3" max="3" width="49.81640625" customWidth="1"/>
    <col min="4" max="4" width="20.453125" customWidth="1"/>
  </cols>
  <sheetData>
    <row r="1" spans="1:5" x14ac:dyDescent="0.35">
      <c r="A1" s="18" t="s">
        <v>125</v>
      </c>
      <c r="C1" t="s">
        <v>705</v>
      </c>
    </row>
    <row r="2" spans="1:5" x14ac:dyDescent="0.35">
      <c r="A2" t="s">
        <v>162</v>
      </c>
      <c r="C2" t="s">
        <v>162</v>
      </c>
      <c r="D2">
        <f>COUNTIF(A2:A93, "Don't know")</f>
        <v>5</v>
      </c>
    </row>
    <row r="3" spans="1:5" x14ac:dyDescent="0.35">
      <c r="A3" t="s">
        <v>186</v>
      </c>
      <c r="C3" t="s">
        <v>186</v>
      </c>
      <c r="D3">
        <f>COUNTIF(A2:A94, "Adequately")</f>
        <v>27</v>
      </c>
    </row>
    <row r="4" spans="1:5" x14ac:dyDescent="0.35">
      <c r="A4" t="s">
        <v>154</v>
      </c>
      <c r="C4" t="s">
        <v>166</v>
      </c>
      <c r="D4">
        <f>COUNTIF(A4:A94, "Does not mention use of geographic information at all")</f>
        <v>5</v>
      </c>
    </row>
    <row r="5" spans="1:5" x14ac:dyDescent="0.35">
      <c r="A5" t="s">
        <v>166</v>
      </c>
      <c r="C5" t="s">
        <v>154</v>
      </c>
      <c r="D5">
        <f>COUNTIF(A2:A94, "Poorly")</f>
        <v>44</v>
      </c>
    </row>
    <row r="6" spans="1:5" x14ac:dyDescent="0.35">
      <c r="A6" t="s">
        <v>154</v>
      </c>
      <c r="C6" t="s">
        <v>237</v>
      </c>
      <c r="D6">
        <f>COUNTIF(A2:A94, "Very well")</f>
        <v>6</v>
      </c>
    </row>
    <row r="7" spans="1:5" x14ac:dyDescent="0.35">
      <c r="A7" t="s">
        <v>154</v>
      </c>
      <c r="C7" t="s">
        <v>516</v>
      </c>
      <c r="D7">
        <f>COUNTIF(A3:A95, "It does not mention the use of geographic information at all")</f>
        <v>5</v>
      </c>
    </row>
    <row r="8" spans="1:5" x14ac:dyDescent="0.35">
      <c r="A8" t="s">
        <v>154</v>
      </c>
    </row>
    <row r="9" spans="1:5" x14ac:dyDescent="0.35">
      <c r="A9" t="s">
        <v>154</v>
      </c>
    </row>
    <row r="10" spans="1:5" x14ac:dyDescent="0.35">
      <c r="A10" t="s">
        <v>237</v>
      </c>
      <c r="D10" t="s">
        <v>679</v>
      </c>
      <c r="E10" s="18" t="s">
        <v>125</v>
      </c>
    </row>
    <row r="11" spans="1:5" x14ac:dyDescent="0.35">
      <c r="A11" t="s">
        <v>166</v>
      </c>
      <c r="C11" t="s">
        <v>237</v>
      </c>
      <c r="D11">
        <v>6</v>
      </c>
      <c r="E11" s="23">
        <f t="shared" ref="E11" si="0">D11/94</f>
        <v>6.3829787234042548E-2</v>
      </c>
    </row>
    <row r="12" spans="1:5" x14ac:dyDescent="0.35">
      <c r="A12" t="s">
        <v>154</v>
      </c>
      <c r="C12" t="s">
        <v>186</v>
      </c>
      <c r="D12">
        <v>28</v>
      </c>
      <c r="E12" s="23">
        <f>D12/94</f>
        <v>0.2978723404255319</v>
      </c>
    </row>
    <row r="13" spans="1:5" x14ac:dyDescent="0.35">
      <c r="A13" t="s">
        <v>186</v>
      </c>
      <c r="C13" t="s">
        <v>154</v>
      </c>
      <c r="D13">
        <v>44</v>
      </c>
      <c r="E13" s="23">
        <f>D13/94</f>
        <v>0.46808510638297873</v>
      </c>
    </row>
    <row r="14" spans="1:5" x14ac:dyDescent="0.35">
      <c r="A14" t="s">
        <v>154</v>
      </c>
      <c r="C14" t="s">
        <v>166</v>
      </c>
      <c r="D14">
        <v>10</v>
      </c>
      <c r="E14" s="23">
        <f>D14/94</f>
        <v>0.10638297872340426</v>
      </c>
    </row>
    <row r="15" spans="1:5" x14ac:dyDescent="0.35">
      <c r="A15" t="s">
        <v>154</v>
      </c>
      <c r="C15" t="s">
        <v>162</v>
      </c>
      <c r="D15">
        <v>6</v>
      </c>
      <c r="E15" s="23">
        <f>D15/94</f>
        <v>6.3829787234042548E-2</v>
      </c>
    </row>
    <row r="16" spans="1:5" x14ac:dyDescent="0.35">
      <c r="A16" t="s">
        <v>154</v>
      </c>
      <c r="E16" s="37">
        <f>SUM(E11:E15)/SUM($E$11:$E$15)</f>
        <v>1</v>
      </c>
    </row>
    <row r="17" spans="1:1" x14ac:dyDescent="0.35">
      <c r="A17" t="s">
        <v>154</v>
      </c>
    </row>
    <row r="18" spans="1:1" x14ac:dyDescent="0.35">
      <c r="A18" t="s">
        <v>166</v>
      </c>
    </row>
    <row r="19" spans="1:1" x14ac:dyDescent="0.35">
      <c r="A19" t="s">
        <v>154</v>
      </c>
    </row>
    <row r="20" spans="1:1" x14ac:dyDescent="0.35">
      <c r="A20" t="s">
        <v>166</v>
      </c>
    </row>
    <row r="21" spans="1:1" x14ac:dyDescent="0.35">
      <c r="A21" t="s">
        <v>162</v>
      </c>
    </row>
    <row r="22" spans="1:1" x14ac:dyDescent="0.35">
      <c r="A22" t="s">
        <v>186</v>
      </c>
    </row>
    <row r="23" spans="1:1" x14ac:dyDescent="0.35">
      <c r="A23" t="s">
        <v>154</v>
      </c>
    </row>
    <row r="24" spans="1:1" x14ac:dyDescent="0.35">
      <c r="A24" t="s">
        <v>154</v>
      </c>
    </row>
    <row r="25" spans="1:1" x14ac:dyDescent="0.35">
      <c r="A25" t="s">
        <v>186</v>
      </c>
    </row>
    <row r="26" spans="1:1" x14ac:dyDescent="0.35">
      <c r="A26" t="s">
        <v>154</v>
      </c>
    </row>
    <row r="27" spans="1:1" x14ac:dyDescent="0.35">
      <c r="A27" t="s">
        <v>186</v>
      </c>
    </row>
    <row r="28" spans="1:1" x14ac:dyDescent="0.35">
      <c r="A28" t="s">
        <v>154</v>
      </c>
    </row>
    <row r="29" spans="1:1" x14ac:dyDescent="0.35">
      <c r="A29" t="s">
        <v>186</v>
      </c>
    </row>
    <row r="30" spans="1:1" x14ac:dyDescent="0.35">
      <c r="A30" t="s">
        <v>166</v>
      </c>
    </row>
    <row r="31" spans="1:1" x14ac:dyDescent="0.35">
      <c r="A31" t="s">
        <v>186</v>
      </c>
    </row>
    <row r="32" spans="1:1" x14ac:dyDescent="0.35">
      <c r="A32" t="s">
        <v>186</v>
      </c>
    </row>
    <row r="33" spans="1:1" x14ac:dyDescent="0.35">
      <c r="A33" t="s">
        <v>186</v>
      </c>
    </row>
    <row r="34" spans="1:1" x14ac:dyDescent="0.35">
      <c r="A34" t="s">
        <v>154</v>
      </c>
    </row>
    <row r="35" spans="1:1" x14ac:dyDescent="0.35">
      <c r="A35" t="s">
        <v>186</v>
      </c>
    </row>
    <row r="36" spans="1:1" x14ac:dyDescent="0.35">
      <c r="A36" t="s">
        <v>154</v>
      </c>
    </row>
    <row r="37" spans="1:1" x14ac:dyDescent="0.35">
      <c r="A37" t="s">
        <v>186</v>
      </c>
    </row>
    <row r="38" spans="1:1" x14ac:dyDescent="0.35">
      <c r="A38" t="s">
        <v>237</v>
      </c>
    </row>
    <row r="39" spans="1:1" x14ac:dyDescent="0.35">
      <c r="A39" t="s">
        <v>186</v>
      </c>
    </row>
    <row r="40" spans="1:1" x14ac:dyDescent="0.35">
      <c r="A40" t="s">
        <v>154</v>
      </c>
    </row>
    <row r="41" spans="1:1" x14ac:dyDescent="0.35">
      <c r="A41" t="s">
        <v>186</v>
      </c>
    </row>
    <row r="42" spans="1:1" x14ac:dyDescent="0.35">
      <c r="A42" t="s">
        <v>186</v>
      </c>
    </row>
    <row r="43" spans="1:1" x14ac:dyDescent="0.35">
      <c r="A43" t="s">
        <v>186</v>
      </c>
    </row>
    <row r="44" spans="1:1" x14ac:dyDescent="0.35">
      <c r="A44" t="s">
        <v>154</v>
      </c>
    </row>
    <row r="45" spans="1:1" x14ac:dyDescent="0.35">
      <c r="A45" t="s">
        <v>186</v>
      </c>
    </row>
    <row r="46" spans="1:1" x14ac:dyDescent="0.35">
      <c r="A46" t="s">
        <v>237</v>
      </c>
    </row>
    <row r="47" spans="1:1" x14ac:dyDescent="0.35">
      <c r="A47" t="s">
        <v>154</v>
      </c>
    </row>
    <row r="48" spans="1:1" x14ac:dyDescent="0.35">
      <c r="A48" t="s">
        <v>154</v>
      </c>
    </row>
    <row r="49" spans="1:4" x14ac:dyDescent="0.35">
      <c r="A49" t="s">
        <v>186</v>
      </c>
    </row>
    <row r="50" spans="1:4" x14ac:dyDescent="0.35">
      <c r="A50" t="s">
        <v>154</v>
      </c>
    </row>
    <row r="51" spans="1:4" x14ac:dyDescent="0.35">
      <c r="A51" t="s">
        <v>154</v>
      </c>
    </row>
    <row r="52" spans="1:4" x14ac:dyDescent="0.35">
      <c r="A52" t="s">
        <v>516</v>
      </c>
    </row>
    <row r="53" spans="1:4" x14ac:dyDescent="0.35">
      <c r="A53" t="s">
        <v>516</v>
      </c>
    </row>
    <row r="54" spans="1:4" x14ac:dyDescent="0.35">
      <c r="A54" t="s">
        <v>516</v>
      </c>
    </row>
    <row r="55" spans="1:4" x14ac:dyDescent="0.35">
      <c r="A55" t="s">
        <v>154</v>
      </c>
    </row>
    <row r="56" spans="1:4" x14ac:dyDescent="0.35">
      <c r="A56" t="s">
        <v>154</v>
      </c>
    </row>
    <row r="57" spans="1:4" x14ac:dyDescent="0.35">
      <c r="A57" t="s">
        <v>186</v>
      </c>
    </row>
    <row r="58" spans="1:4" x14ac:dyDescent="0.35">
      <c r="A58" t="s">
        <v>186</v>
      </c>
    </row>
    <row r="59" spans="1:4" x14ac:dyDescent="0.35">
      <c r="A59" t="s">
        <v>154</v>
      </c>
      <c r="C59" t="s">
        <v>162</v>
      </c>
      <c r="D59" s="23">
        <v>0.06</v>
      </c>
    </row>
    <row r="60" spans="1:4" x14ac:dyDescent="0.35">
      <c r="A60" t="s">
        <v>154</v>
      </c>
      <c r="C60" t="s">
        <v>166</v>
      </c>
      <c r="D60" s="23">
        <v>0.11</v>
      </c>
    </row>
    <row r="61" spans="1:4" x14ac:dyDescent="0.35">
      <c r="A61" t="s">
        <v>154</v>
      </c>
      <c r="C61" t="s">
        <v>154</v>
      </c>
      <c r="D61" s="23">
        <v>0.47</v>
      </c>
    </row>
    <row r="62" spans="1:4" x14ac:dyDescent="0.35">
      <c r="A62" t="s">
        <v>154</v>
      </c>
      <c r="C62" t="s">
        <v>186</v>
      </c>
      <c r="D62" s="23">
        <v>0.3</v>
      </c>
    </row>
    <row r="63" spans="1:4" x14ac:dyDescent="0.35">
      <c r="A63" t="s">
        <v>186</v>
      </c>
      <c r="C63" t="s">
        <v>237</v>
      </c>
      <c r="D63" s="23">
        <v>0.06</v>
      </c>
    </row>
    <row r="64" spans="1:4" x14ac:dyDescent="0.35">
      <c r="A64" t="s">
        <v>516</v>
      </c>
    </row>
    <row r="65" spans="1:1" x14ac:dyDescent="0.35">
      <c r="A65" t="s">
        <v>162</v>
      </c>
    </row>
    <row r="66" spans="1:1" x14ac:dyDescent="0.35">
      <c r="A66" t="s">
        <v>154</v>
      </c>
    </row>
    <row r="67" spans="1:1" x14ac:dyDescent="0.35">
      <c r="A67" t="s">
        <v>237</v>
      </c>
    </row>
    <row r="68" spans="1:1" x14ac:dyDescent="0.35">
      <c r="A68" t="s">
        <v>154</v>
      </c>
    </row>
    <row r="69" spans="1:1" x14ac:dyDescent="0.35">
      <c r="A69" t="s">
        <v>154</v>
      </c>
    </row>
    <row r="70" spans="1:1" x14ac:dyDescent="0.35">
      <c r="A70" t="s">
        <v>186</v>
      </c>
    </row>
    <row r="71" spans="1:1" x14ac:dyDescent="0.35">
      <c r="A71" t="s">
        <v>154</v>
      </c>
    </row>
    <row r="72" spans="1:1" x14ac:dyDescent="0.35">
      <c r="A72" t="s">
        <v>154</v>
      </c>
    </row>
    <row r="73" spans="1:1" x14ac:dyDescent="0.35">
      <c r="A73" t="s">
        <v>154</v>
      </c>
    </row>
    <row r="74" spans="1:1" x14ac:dyDescent="0.35">
      <c r="A74" t="s">
        <v>162</v>
      </c>
    </row>
    <row r="75" spans="1:1" x14ac:dyDescent="0.35">
      <c r="A75" t="s">
        <v>154</v>
      </c>
    </row>
    <row r="76" spans="1:1" x14ac:dyDescent="0.35">
      <c r="A76" t="s">
        <v>186</v>
      </c>
    </row>
    <row r="77" spans="1:1" x14ac:dyDescent="0.35">
      <c r="A77" t="s">
        <v>154</v>
      </c>
    </row>
    <row r="78" spans="1:1" x14ac:dyDescent="0.35">
      <c r="A78" t="s">
        <v>154</v>
      </c>
    </row>
    <row r="79" spans="1:1" x14ac:dyDescent="0.35">
      <c r="A79" t="s">
        <v>186</v>
      </c>
    </row>
    <row r="80" spans="1:1" x14ac:dyDescent="0.35">
      <c r="A80" t="s">
        <v>154</v>
      </c>
    </row>
    <row r="81" spans="1:1" x14ac:dyDescent="0.35">
      <c r="A81" t="s">
        <v>154</v>
      </c>
    </row>
    <row r="82" spans="1:1" x14ac:dyDescent="0.35">
      <c r="A82" t="s">
        <v>186</v>
      </c>
    </row>
    <row r="83" spans="1:1" x14ac:dyDescent="0.35">
      <c r="A83" t="s">
        <v>516</v>
      </c>
    </row>
    <row r="84" spans="1:1" x14ac:dyDescent="0.35">
      <c r="A84" t="s">
        <v>154</v>
      </c>
    </row>
    <row r="85" spans="1:1" x14ac:dyDescent="0.35">
      <c r="A85" t="s">
        <v>186</v>
      </c>
    </row>
    <row r="86" spans="1:1" x14ac:dyDescent="0.35">
      <c r="A86" t="s">
        <v>154</v>
      </c>
    </row>
    <row r="87" spans="1:1" x14ac:dyDescent="0.35">
      <c r="A87" t="s">
        <v>237</v>
      </c>
    </row>
    <row r="88" spans="1:1" x14ac:dyDescent="0.35">
      <c r="A88" t="s">
        <v>237</v>
      </c>
    </row>
    <row r="89" spans="1:1" x14ac:dyDescent="0.35">
      <c r="A89" t="s">
        <v>186</v>
      </c>
    </row>
    <row r="90" spans="1:1" x14ac:dyDescent="0.35">
      <c r="A90" t="s">
        <v>186</v>
      </c>
    </row>
    <row r="91" spans="1:1" x14ac:dyDescent="0.35">
      <c r="A91" t="s">
        <v>154</v>
      </c>
    </row>
    <row r="92" spans="1:1" x14ac:dyDescent="0.35">
      <c r="A92" t="s">
        <v>154</v>
      </c>
    </row>
    <row r="93" spans="1:1" x14ac:dyDescent="0.35">
      <c r="A93" t="s">
        <v>162</v>
      </c>
    </row>
  </sheetData>
  <autoFilter ref="A1:A93" xr:uid="{00000000-0009-0000-0000-000004000000}"/>
  <pageMargins left="0.7" right="0.7" top="0.75" bottom="0.75" header="0.3" footer="0.3"/>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20"/>
  <sheetViews>
    <sheetView topLeftCell="A19" workbookViewId="0">
      <selection activeCell="A4" sqref="A4"/>
    </sheetView>
  </sheetViews>
  <sheetFormatPr defaultRowHeight="14.5" x14ac:dyDescent="0.35"/>
  <cols>
    <col min="1" max="1" width="16.7265625" customWidth="1"/>
    <col min="2" max="2" width="22.7265625" customWidth="1"/>
    <col min="3" max="3" width="48.26953125" customWidth="1"/>
    <col min="4" max="4" width="15.81640625" customWidth="1"/>
    <col min="5" max="5" width="32.453125" customWidth="1"/>
    <col min="6" max="6" width="18.1796875" customWidth="1"/>
    <col min="7" max="7" width="42.54296875" customWidth="1"/>
  </cols>
  <sheetData>
    <row r="1" spans="1:9" x14ac:dyDescent="0.35">
      <c r="A1" t="s">
        <v>677</v>
      </c>
      <c r="B1" t="s">
        <v>738</v>
      </c>
      <c r="C1" t="s">
        <v>739</v>
      </c>
      <c r="D1" t="s">
        <v>736</v>
      </c>
      <c r="E1" t="s">
        <v>740</v>
      </c>
      <c r="F1" t="s">
        <v>741</v>
      </c>
      <c r="G1" t="s">
        <v>732</v>
      </c>
    </row>
    <row r="2" spans="1:9" x14ac:dyDescent="0.35">
      <c r="A2" t="s">
        <v>161</v>
      </c>
      <c r="B2">
        <v>2</v>
      </c>
      <c r="C2">
        <v>3</v>
      </c>
      <c r="D2">
        <v>17</v>
      </c>
      <c r="E2">
        <v>6</v>
      </c>
      <c r="F2">
        <v>16</v>
      </c>
      <c r="G2">
        <v>21</v>
      </c>
    </row>
    <row r="3" spans="1:9" x14ac:dyDescent="0.35">
      <c r="A3" t="s">
        <v>160</v>
      </c>
      <c r="B3">
        <v>16</v>
      </c>
      <c r="C3">
        <v>25</v>
      </c>
      <c r="D3">
        <v>39</v>
      </c>
      <c r="E3">
        <v>20</v>
      </c>
      <c r="F3">
        <v>34</v>
      </c>
      <c r="G3">
        <v>26</v>
      </c>
    </row>
    <row r="4" spans="1:9" x14ac:dyDescent="0.35">
      <c r="A4" t="s">
        <v>286</v>
      </c>
      <c r="D4">
        <v>3</v>
      </c>
      <c r="E4">
        <v>2</v>
      </c>
      <c r="F4">
        <v>3</v>
      </c>
      <c r="G4">
        <v>2</v>
      </c>
      <c r="I4" t="s">
        <v>286</v>
      </c>
    </row>
    <row r="5" spans="1:9" x14ac:dyDescent="0.35">
      <c r="A5" t="s">
        <v>243</v>
      </c>
      <c r="C5">
        <v>1</v>
      </c>
      <c r="D5">
        <v>6</v>
      </c>
      <c r="E5">
        <v>1</v>
      </c>
      <c r="F5">
        <v>1</v>
      </c>
      <c r="G5">
        <v>5</v>
      </c>
      <c r="I5" t="s">
        <v>243</v>
      </c>
    </row>
    <row r="6" spans="1:9" x14ac:dyDescent="0.35">
      <c r="A6" t="s">
        <v>153</v>
      </c>
      <c r="B6">
        <v>75</v>
      </c>
      <c r="C6">
        <v>65</v>
      </c>
      <c r="D6">
        <v>29</v>
      </c>
      <c r="E6">
        <v>64</v>
      </c>
      <c r="F6">
        <v>39</v>
      </c>
      <c r="G6">
        <v>38</v>
      </c>
    </row>
    <row r="7" spans="1:9" x14ac:dyDescent="0.35">
      <c r="A7" t="s">
        <v>464</v>
      </c>
      <c r="B7">
        <v>1</v>
      </c>
      <c r="E7">
        <v>1</v>
      </c>
      <c r="G7">
        <v>2</v>
      </c>
    </row>
    <row r="9" spans="1:9" x14ac:dyDescent="0.35">
      <c r="B9" t="s">
        <v>738</v>
      </c>
      <c r="C9" t="s">
        <v>739</v>
      </c>
      <c r="D9" t="s">
        <v>736</v>
      </c>
      <c r="E9" t="s">
        <v>740</v>
      </c>
      <c r="F9" t="s">
        <v>741</v>
      </c>
      <c r="G9" t="s">
        <v>732</v>
      </c>
    </row>
    <row r="10" spans="1:9" x14ac:dyDescent="0.35">
      <c r="A10" t="s">
        <v>286</v>
      </c>
      <c r="B10" s="23">
        <v>0</v>
      </c>
      <c r="C10" s="23">
        <v>0</v>
      </c>
      <c r="D10" s="23">
        <f t="shared" ref="D10:G11" si="0">D4/94</f>
        <v>3.1914893617021274E-2</v>
      </c>
      <c r="E10" s="23">
        <f t="shared" si="0"/>
        <v>2.1276595744680851E-2</v>
      </c>
      <c r="F10" s="23">
        <f t="shared" si="0"/>
        <v>3.1914893617021274E-2</v>
      </c>
      <c r="G10" s="23">
        <f t="shared" si="0"/>
        <v>2.1276595744680851E-2</v>
      </c>
    </row>
    <row r="11" spans="1:9" x14ac:dyDescent="0.35">
      <c r="A11" t="s">
        <v>243</v>
      </c>
      <c r="B11" s="23">
        <v>0</v>
      </c>
      <c r="C11" s="23">
        <f>C5/94</f>
        <v>1.0638297872340425E-2</v>
      </c>
      <c r="D11" s="23">
        <f t="shared" si="0"/>
        <v>6.3829787234042548E-2</v>
      </c>
      <c r="E11" s="23">
        <f t="shared" si="0"/>
        <v>1.0638297872340425E-2</v>
      </c>
      <c r="F11" s="23">
        <f t="shared" si="0"/>
        <v>1.0638297872340425E-2</v>
      </c>
      <c r="G11" s="23">
        <f t="shared" si="0"/>
        <v>5.3191489361702128E-2</v>
      </c>
    </row>
    <row r="12" spans="1:9" x14ac:dyDescent="0.35">
      <c r="A12" t="s">
        <v>160</v>
      </c>
      <c r="B12" s="23">
        <f t="shared" ref="B12:G12" si="1">B3/94</f>
        <v>0.1702127659574468</v>
      </c>
      <c r="C12" s="23">
        <f t="shared" si="1"/>
        <v>0.26595744680851063</v>
      </c>
      <c r="D12" s="23">
        <f t="shared" si="1"/>
        <v>0.41489361702127658</v>
      </c>
      <c r="E12" s="23">
        <f t="shared" si="1"/>
        <v>0.21276595744680851</v>
      </c>
      <c r="F12" s="23">
        <f t="shared" si="1"/>
        <v>0.36170212765957449</v>
      </c>
      <c r="G12" s="23">
        <f t="shared" si="1"/>
        <v>0.27659574468085107</v>
      </c>
    </row>
    <row r="13" spans="1:9" x14ac:dyDescent="0.35">
      <c r="A13" t="s">
        <v>161</v>
      </c>
      <c r="B13" s="23">
        <f t="shared" ref="B13:G13" si="2">B2/94</f>
        <v>2.1276595744680851E-2</v>
      </c>
      <c r="C13" s="23">
        <f t="shared" si="2"/>
        <v>3.1914893617021274E-2</v>
      </c>
      <c r="D13" s="23">
        <f t="shared" si="2"/>
        <v>0.18085106382978725</v>
      </c>
      <c r="E13" s="23">
        <f t="shared" si="2"/>
        <v>6.3829787234042548E-2</v>
      </c>
      <c r="F13" s="23">
        <f t="shared" si="2"/>
        <v>0.1702127659574468</v>
      </c>
      <c r="G13" s="23">
        <f t="shared" si="2"/>
        <v>0.22340425531914893</v>
      </c>
    </row>
    <row r="14" spans="1:9" x14ac:dyDescent="0.35">
      <c r="A14" t="s">
        <v>153</v>
      </c>
      <c r="B14" s="23">
        <f>B6/94</f>
        <v>0.7978723404255319</v>
      </c>
      <c r="C14" s="23">
        <f t="shared" ref="C14" si="3">C6/94</f>
        <v>0.69148936170212771</v>
      </c>
      <c r="D14" s="23">
        <f t="shared" ref="D14:G14" si="4">D6/94</f>
        <v>0.30851063829787234</v>
      </c>
      <c r="E14" s="23">
        <f t="shared" si="4"/>
        <v>0.68085106382978722</v>
      </c>
      <c r="F14" s="23">
        <f t="shared" si="4"/>
        <v>0.41489361702127658</v>
      </c>
      <c r="G14" s="23">
        <f t="shared" si="4"/>
        <v>0.40425531914893614</v>
      </c>
    </row>
    <row r="15" spans="1:9" x14ac:dyDescent="0.35">
      <c r="A15" t="s">
        <v>464</v>
      </c>
      <c r="B15" s="23">
        <f>B7/94</f>
        <v>1.0638297872340425E-2</v>
      </c>
      <c r="C15" s="23">
        <v>0</v>
      </c>
      <c r="D15" s="23">
        <v>0</v>
      </c>
      <c r="E15" s="23">
        <f t="shared" ref="E15:G15" si="5">E7/94</f>
        <v>1.0638297872340425E-2</v>
      </c>
      <c r="F15" s="23">
        <v>0</v>
      </c>
      <c r="G15" s="23">
        <f t="shared" si="5"/>
        <v>2.1276595744680851E-2</v>
      </c>
    </row>
    <row r="16" spans="1:9" x14ac:dyDescent="0.35">
      <c r="B16" s="20"/>
      <c r="C16" s="21"/>
    </row>
    <row r="17" spans="2:3" x14ac:dyDescent="0.35">
      <c r="B17" s="20"/>
      <c r="C17" s="21"/>
    </row>
    <row r="18" spans="2:3" x14ac:dyDescent="0.35">
      <c r="B18" s="20"/>
      <c r="C18" s="21"/>
    </row>
    <row r="19" spans="2:3" x14ac:dyDescent="0.35">
      <c r="B19" s="20"/>
      <c r="C19" s="21"/>
    </row>
    <row r="20" spans="2:3" x14ac:dyDescent="0.35">
      <c r="B20" s="20"/>
      <c r="C20" s="21"/>
    </row>
  </sheetData>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95"/>
  <sheetViews>
    <sheetView topLeftCell="D16" workbookViewId="0">
      <selection activeCell="M2" sqref="M2"/>
    </sheetView>
  </sheetViews>
  <sheetFormatPr defaultRowHeight="14.5" x14ac:dyDescent="0.35"/>
  <cols>
    <col min="1" max="1" width="38.54296875" customWidth="1"/>
    <col min="2" max="2" width="31.453125" customWidth="1"/>
    <col min="3" max="3" width="23.7265625" customWidth="1"/>
    <col min="4" max="4" width="50.54296875" customWidth="1"/>
    <col min="5" max="6" width="17.54296875" customWidth="1"/>
  </cols>
  <sheetData>
    <row r="1" spans="1:6" s="18" customFormat="1" x14ac:dyDescent="0.35">
      <c r="A1" s="18" t="s">
        <v>732</v>
      </c>
      <c r="B1" s="18" t="s">
        <v>733</v>
      </c>
      <c r="C1" s="18" t="s">
        <v>734</v>
      </c>
      <c r="D1" s="18" t="s">
        <v>735</v>
      </c>
      <c r="E1" s="18" t="s">
        <v>736</v>
      </c>
      <c r="F1" s="18" t="s">
        <v>737</v>
      </c>
    </row>
    <row r="2" spans="1:6" x14ac:dyDescent="0.35">
      <c r="A2" t="s">
        <v>161</v>
      </c>
      <c r="B2" t="s">
        <v>160</v>
      </c>
      <c r="C2" t="s">
        <v>153</v>
      </c>
      <c r="D2" t="s">
        <v>153</v>
      </c>
      <c r="E2" t="s">
        <v>153</v>
      </c>
      <c r="F2" t="s">
        <v>153</v>
      </c>
    </row>
    <row r="3" spans="1:6" x14ac:dyDescent="0.35">
      <c r="A3" t="s">
        <v>153</v>
      </c>
      <c r="B3" t="s">
        <v>160</v>
      </c>
      <c r="C3" t="s">
        <v>153</v>
      </c>
      <c r="D3" t="s">
        <v>153</v>
      </c>
      <c r="E3" t="s">
        <v>153</v>
      </c>
      <c r="F3" t="s">
        <v>160</v>
      </c>
    </row>
    <row r="4" spans="1:6" x14ac:dyDescent="0.35">
      <c r="A4" t="s">
        <v>160</v>
      </c>
      <c r="B4" t="s">
        <v>153</v>
      </c>
      <c r="C4" t="s">
        <v>153</v>
      </c>
      <c r="D4" t="s">
        <v>153</v>
      </c>
      <c r="E4" t="s">
        <v>153</v>
      </c>
      <c r="F4" t="s">
        <v>153</v>
      </c>
    </row>
    <row r="5" spans="1:6" x14ac:dyDescent="0.35">
      <c r="A5" t="s">
        <v>160</v>
      </c>
      <c r="B5" t="s">
        <v>153</v>
      </c>
      <c r="C5" t="s">
        <v>153</v>
      </c>
      <c r="D5" t="s">
        <v>160</v>
      </c>
      <c r="E5" t="s">
        <v>160</v>
      </c>
      <c r="F5" t="s">
        <v>161</v>
      </c>
    </row>
    <row r="6" spans="1:6" x14ac:dyDescent="0.35">
      <c r="A6" t="s">
        <v>153</v>
      </c>
      <c r="B6" t="s">
        <v>153</v>
      </c>
      <c r="C6" t="s">
        <v>153</v>
      </c>
      <c r="D6" t="s">
        <v>153</v>
      </c>
      <c r="E6" t="s">
        <v>153</v>
      </c>
      <c r="F6" t="s">
        <v>161</v>
      </c>
    </row>
    <row r="7" spans="1:6" x14ac:dyDescent="0.35">
      <c r="A7" t="s">
        <v>153</v>
      </c>
      <c r="B7" t="s">
        <v>153</v>
      </c>
      <c r="C7" t="s">
        <v>153</v>
      </c>
      <c r="D7" t="s">
        <v>153</v>
      </c>
      <c r="E7" t="s">
        <v>161</v>
      </c>
      <c r="F7" t="s">
        <v>153</v>
      </c>
    </row>
    <row r="8" spans="1:6" x14ac:dyDescent="0.35">
      <c r="A8" t="s">
        <v>153</v>
      </c>
      <c r="B8" t="s">
        <v>153</v>
      </c>
      <c r="C8" t="s">
        <v>153</v>
      </c>
      <c r="D8" t="s">
        <v>153</v>
      </c>
      <c r="E8" t="s">
        <v>160</v>
      </c>
      <c r="F8" t="s">
        <v>160</v>
      </c>
    </row>
    <row r="9" spans="1:6" x14ac:dyDescent="0.35">
      <c r="A9" t="s">
        <v>161</v>
      </c>
      <c r="B9" t="s">
        <v>153</v>
      </c>
      <c r="C9" t="s">
        <v>161</v>
      </c>
      <c r="D9" t="s">
        <v>153</v>
      </c>
      <c r="E9" t="s">
        <v>160</v>
      </c>
      <c r="F9" t="s">
        <v>161</v>
      </c>
    </row>
    <row r="10" spans="1:6" x14ac:dyDescent="0.35">
      <c r="A10" t="s">
        <v>160</v>
      </c>
      <c r="B10" t="s">
        <v>153</v>
      </c>
      <c r="C10" t="s">
        <v>153</v>
      </c>
      <c r="D10" t="s">
        <v>153</v>
      </c>
      <c r="E10" t="s">
        <v>161</v>
      </c>
      <c r="F10" t="s">
        <v>153</v>
      </c>
    </row>
    <row r="11" spans="1:6" x14ac:dyDescent="0.35">
      <c r="A11" t="s">
        <v>160</v>
      </c>
      <c r="B11" t="s">
        <v>153</v>
      </c>
      <c r="C11" t="s">
        <v>161</v>
      </c>
      <c r="D11" t="s">
        <v>160</v>
      </c>
      <c r="E11" t="s">
        <v>160</v>
      </c>
      <c r="F11" t="s">
        <v>160</v>
      </c>
    </row>
    <row r="12" spans="1:6" x14ac:dyDescent="0.35">
      <c r="A12" t="s">
        <v>160</v>
      </c>
      <c r="B12" t="s">
        <v>160</v>
      </c>
      <c r="C12" t="s">
        <v>153</v>
      </c>
      <c r="D12" t="s">
        <v>153</v>
      </c>
      <c r="E12" t="s">
        <v>160</v>
      </c>
      <c r="F12" t="s">
        <v>160</v>
      </c>
    </row>
    <row r="13" spans="1:6" x14ac:dyDescent="0.35">
      <c r="A13" t="s">
        <v>153</v>
      </c>
      <c r="B13" t="s">
        <v>153</v>
      </c>
      <c r="C13" t="s">
        <v>153</v>
      </c>
      <c r="D13" t="s">
        <v>153</v>
      </c>
      <c r="E13" t="s">
        <v>153</v>
      </c>
      <c r="F13" t="s">
        <v>153</v>
      </c>
    </row>
    <row r="14" spans="1:6" x14ac:dyDescent="0.35">
      <c r="A14" t="s">
        <v>153</v>
      </c>
      <c r="B14" t="s">
        <v>160</v>
      </c>
      <c r="C14" t="s">
        <v>160</v>
      </c>
      <c r="D14" t="s">
        <v>133</v>
      </c>
      <c r="E14" t="s">
        <v>160</v>
      </c>
      <c r="F14" t="s">
        <v>160</v>
      </c>
    </row>
    <row r="15" spans="1:6" x14ac:dyDescent="0.35">
      <c r="A15" t="s">
        <v>153</v>
      </c>
      <c r="B15" t="s">
        <v>153</v>
      </c>
      <c r="C15" t="s">
        <v>153</v>
      </c>
      <c r="D15" t="s">
        <v>153</v>
      </c>
      <c r="E15" t="s">
        <v>153</v>
      </c>
      <c r="F15" t="s">
        <v>153</v>
      </c>
    </row>
    <row r="16" spans="1:6" x14ac:dyDescent="0.35">
      <c r="A16" t="s">
        <v>243</v>
      </c>
      <c r="B16" t="s">
        <v>153</v>
      </c>
      <c r="C16" t="s">
        <v>153</v>
      </c>
      <c r="D16" t="s">
        <v>243</v>
      </c>
      <c r="E16" t="s">
        <v>243</v>
      </c>
      <c r="F16" t="s">
        <v>153</v>
      </c>
    </row>
    <row r="17" spans="1:6" x14ac:dyDescent="0.35">
      <c r="A17" t="s">
        <v>153</v>
      </c>
      <c r="B17" t="s">
        <v>153</v>
      </c>
      <c r="C17" t="s">
        <v>153</v>
      </c>
      <c r="D17" t="s">
        <v>153</v>
      </c>
      <c r="E17" t="s">
        <v>153</v>
      </c>
      <c r="F17" t="s">
        <v>153</v>
      </c>
    </row>
    <row r="18" spans="1:6" x14ac:dyDescent="0.35">
      <c r="A18" t="s">
        <v>243</v>
      </c>
      <c r="B18" t="s">
        <v>286</v>
      </c>
      <c r="C18" t="s">
        <v>160</v>
      </c>
      <c r="D18" t="s">
        <v>160</v>
      </c>
      <c r="E18" t="s">
        <v>243</v>
      </c>
      <c r="F18" t="s">
        <v>243</v>
      </c>
    </row>
    <row r="19" spans="1:6" x14ac:dyDescent="0.35">
      <c r="A19" t="s">
        <v>153</v>
      </c>
      <c r="B19" t="s">
        <v>153</v>
      </c>
      <c r="C19" t="s">
        <v>153</v>
      </c>
      <c r="D19" t="s">
        <v>153</v>
      </c>
      <c r="E19" t="s">
        <v>160</v>
      </c>
      <c r="F19" t="s">
        <v>160</v>
      </c>
    </row>
    <row r="20" spans="1:6" x14ac:dyDescent="0.35">
      <c r="A20" t="s">
        <v>160</v>
      </c>
      <c r="B20" t="s">
        <v>153</v>
      </c>
      <c r="C20" t="s">
        <v>153</v>
      </c>
      <c r="D20" t="s">
        <v>160</v>
      </c>
      <c r="E20" t="s">
        <v>243</v>
      </c>
      <c r="F20" t="s">
        <v>153</v>
      </c>
    </row>
    <row r="21" spans="1:6" x14ac:dyDescent="0.35">
      <c r="A21" t="s">
        <v>243</v>
      </c>
      <c r="B21" t="s">
        <v>160</v>
      </c>
      <c r="C21" t="s">
        <v>160</v>
      </c>
      <c r="D21" t="s">
        <v>160</v>
      </c>
      <c r="E21" t="s">
        <v>243</v>
      </c>
      <c r="F21" t="s">
        <v>160</v>
      </c>
    </row>
    <row r="22" spans="1:6" x14ac:dyDescent="0.35">
      <c r="A22" t="s">
        <v>160</v>
      </c>
      <c r="B22" t="s">
        <v>153</v>
      </c>
      <c r="C22" t="s">
        <v>153</v>
      </c>
      <c r="D22" t="s">
        <v>153</v>
      </c>
      <c r="E22" t="s">
        <v>161</v>
      </c>
      <c r="F22" t="s">
        <v>153</v>
      </c>
    </row>
    <row r="23" spans="1:6" x14ac:dyDescent="0.35">
      <c r="A23" t="s">
        <v>161</v>
      </c>
      <c r="B23" t="s">
        <v>153</v>
      </c>
      <c r="C23" t="s">
        <v>153</v>
      </c>
      <c r="D23" t="s">
        <v>153</v>
      </c>
      <c r="E23" t="s">
        <v>153</v>
      </c>
      <c r="F23" t="s">
        <v>153</v>
      </c>
    </row>
    <row r="24" spans="1:6" x14ac:dyDescent="0.35">
      <c r="A24" t="s">
        <v>153</v>
      </c>
      <c r="B24" t="s">
        <v>153</v>
      </c>
      <c r="C24" t="s">
        <v>153</v>
      </c>
      <c r="D24" t="s">
        <v>153</v>
      </c>
      <c r="E24" t="s">
        <v>153</v>
      </c>
      <c r="F24" t="s">
        <v>153</v>
      </c>
    </row>
    <row r="25" spans="1:6" x14ac:dyDescent="0.35">
      <c r="A25" t="s">
        <v>153</v>
      </c>
      <c r="B25" t="s">
        <v>153</v>
      </c>
      <c r="C25" t="s">
        <v>153</v>
      </c>
      <c r="D25" t="s">
        <v>153</v>
      </c>
      <c r="E25" t="s">
        <v>153</v>
      </c>
      <c r="F25" t="s">
        <v>153</v>
      </c>
    </row>
    <row r="26" spans="1:6" x14ac:dyDescent="0.35">
      <c r="A26" t="s">
        <v>161</v>
      </c>
      <c r="B26" t="s">
        <v>153</v>
      </c>
      <c r="C26" t="s">
        <v>153</v>
      </c>
      <c r="D26" t="s">
        <v>160</v>
      </c>
      <c r="E26" t="s">
        <v>161</v>
      </c>
      <c r="F26" t="s">
        <v>153</v>
      </c>
    </row>
    <row r="27" spans="1:6" x14ac:dyDescent="0.35">
      <c r="A27" t="s">
        <v>161</v>
      </c>
      <c r="B27" t="s">
        <v>153</v>
      </c>
      <c r="C27" t="s">
        <v>153</v>
      </c>
      <c r="D27" t="s">
        <v>153</v>
      </c>
      <c r="E27" t="s">
        <v>160</v>
      </c>
      <c r="F27" t="s">
        <v>153</v>
      </c>
    </row>
    <row r="28" spans="1:6" x14ac:dyDescent="0.35">
      <c r="A28" t="s">
        <v>160</v>
      </c>
      <c r="B28" t="s">
        <v>153</v>
      </c>
      <c r="C28" t="s">
        <v>153</v>
      </c>
      <c r="D28" t="s">
        <v>153</v>
      </c>
      <c r="E28" t="s">
        <v>286</v>
      </c>
      <c r="F28" t="s">
        <v>153</v>
      </c>
    </row>
    <row r="29" spans="1:6" x14ac:dyDescent="0.35">
      <c r="A29" t="s">
        <v>160</v>
      </c>
      <c r="B29" t="s">
        <v>160</v>
      </c>
      <c r="C29" t="s">
        <v>160</v>
      </c>
      <c r="D29" t="s">
        <v>160</v>
      </c>
      <c r="E29" t="s">
        <v>161</v>
      </c>
      <c r="F29" t="s">
        <v>161</v>
      </c>
    </row>
    <row r="30" spans="1:6" x14ac:dyDescent="0.35">
      <c r="A30" t="s">
        <v>161</v>
      </c>
      <c r="B30" t="s">
        <v>153</v>
      </c>
      <c r="C30" t="s">
        <v>153</v>
      </c>
      <c r="D30" t="s">
        <v>153</v>
      </c>
      <c r="E30" t="s">
        <v>160</v>
      </c>
      <c r="F30" t="s">
        <v>161</v>
      </c>
    </row>
    <row r="31" spans="1:6" x14ac:dyDescent="0.35">
      <c r="A31" t="s">
        <v>161</v>
      </c>
      <c r="B31" t="s">
        <v>160</v>
      </c>
      <c r="C31" t="s">
        <v>160</v>
      </c>
      <c r="D31" t="s">
        <v>153</v>
      </c>
      <c r="E31" t="s">
        <v>161</v>
      </c>
      <c r="F31" t="s">
        <v>160</v>
      </c>
    </row>
    <row r="32" spans="1:6" x14ac:dyDescent="0.35">
      <c r="A32" t="s">
        <v>153</v>
      </c>
      <c r="B32" t="s">
        <v>153</v>
      </c>
      <c r="C32" t="s">
        <v>153</v>
      </c>
      <c r="D32" t="s">
        <v>153</v>
      </c>
      <c r="E32" t="s">
        <v>153</v>
      </c>
      <c r="F32" t="s">
        <v>153</v>
      </c>
    </row>
    <row r="33" spans="1:6" x14ac:dyDescent="0.35">
      <c r="A33" t="s">
        <v>160</v>
      </c>
      <c r="B33" t="s">
        <v>161</v>
      </c>
      <c r="C33" t="s">
        <v>160</v>
      </c>
      <c r="D33" t="s">
        <v>160</v>
      </c>
      <c r="E33" t="s">
        <v>160</v>
      </c>
      <c r="F33" t="s">
        <v>160</v>
      </c>
    </row>
    <row r="34" spans="1:6" x14ac:dyDescent="0.35">
      <c r="A34" t="s">
        <v>160</v>
      </c>
      <c r="B34" t="s">
        <v>160</v>
      </c>
      <c r="C34" t="s">
        <v>160</v>
      </c>
      <c r="D34" t="s">
        <v>160</v>
      </c>
      <c r="E34" t="s">
        <v>160</v>
      </c>
      <c r="F34" t="s">
        <v>160</v>
      </c>
    </row>
    <row r="35" spans="1:6" x14ac:dyDescent="0.35">
      <c r="A35" t="s">
        <v>160</v>
      </c>
      <c r="B35" t="s">
        <v>160</v>
      </c>
      <c r="C35" t="s">
        <v>160</v>
      </c>
      <c r="D35" t="s">
        <v>160</v>
      </c>
      <c r="E35" t="s">
        <v>160</v>
      </c>
      <c r="F35" t="s">
        <v>160</v>
      </c>
    </row>
    <row r="36" spans="1:6" x14ac:dyDescent="0.35">
      <c r="A36" t="s">
        <v>153</v>
      </c>
      <c r="B36" t="s">
        <v>153</v>
      </c>
      <c r="C36" t="s">
        <v>153</v>
      </c>
      <c r="D36" t="s">
        <v>153</v>
      </c>
      <c r="E36" t="s">
        <v>160</v>
      </c>
      <c r="F36" t="s">
        <v>160</v>
      </c>
    </row>
    <row r="37" spans="1:6" x14ac:dyDescent="0.35">
      <c r="A37" t="s">
        <v>160</v>
      </c>
      <c r="B37" t="s">
        <v>153</v>
      </c>
      <c r="C37" t="s">
        <v>160</v>
      </c>
      <c r="D37" t="s">
        <v>153</v>
      </c>
      <c r="E37" t="s">
        <v>160</v>
      </c>
      <c r="F37" t="s">
        <v>153</v>
      </c>
    </row>
    <row r="38" spans="1:6" x14ac:dyDescent="0.35">
      <c r="A38" t="s">
        <v>153</v>
      </c>
      <c r="B38" t="s">
        <v>153</v>
      </c>
      <c r="C38" t="s">
        <v>153</v>
      </c>
      <c r="D38" t="s">
        <v>153</v>
      </c>
      <c r="E38" t="s">
        <v>161</v>
      </c>
      <c r="F38" t="s">
        <v>153</v>
      </c>
    </row>
    <row r="39" spans="1:6" x14ac:dyDescent="0.35">
      <c r="A39" t="s">
        <v>153</v>
      </c>
      <c r="B39" t="s">
        <v>160</v>
      </c>
      <c r="C39" t="s">
        <v>153</v>
      </c>
      <c r="D39" t="s">
        <v>160</v>
      </c>
      <c r="E39" t="s">
        <v>161</v>
      </c>
      <c r="F39" t="s">
        <v>153</v>
      </c>
    </row>
    <row r="40" spans="1:6" x14ac:dyDescent="0.35">
      <c r="A40" t="s">
        <v>153</v>
      </c>
      <c r="B40" t="s">
        <v>153</v>
      </c>
      <c r="C40" t="s">
        <v>153</v>
      </c>
      <c r="D40" t="s">
        <v>153</v>
      </c>
      <c r="E40" t="s">
        <v>160</v>
      </c>
      <c r="F40" t="s">
        <v>160</v>
      </c>
    </row>
    <row r="41" spans="1:6" x14ac:dyDescent="0.35">
      <c r="A41" t="s">
        <v>161</v>
      </c>
      <c r="B41" t="s">
        <v>153</v>
      </c>
      <c r="C41" t="s">
        <v>153</v>
      </c>
      <c r="D41" t="s">
        <v>153</v>
      </c>
      <c r="E41" t="s">
        <v>153</v>
      </c>
      <c r="F41" t="s">
        <v>153</v>
      </c>
    </row>
    <row r="42" spans="1:6" x14ac:dyDescent="0.35">
      <c r="A42" t="s">
        <v>160</v>
      </c>
      <c r="B42" t="s">
        <v>153</v>
      </c>
      <c r="C42" t="s">
        <v>153</v>
      </c>
      <c r="D42" t="s">
        <v>153</v>
      </c>
      <c r="E42" t="s">
        <v>160</v>
      </c>
      <c r="F42" t="s">
        <v>160</v>
      </c>
    </row>
    <row r="43" spans="1:6" x14ac:dyDescent="0.35">
      <c r="A43" t="s">
        <v>153</v>
      </c>
      <c r="B43" t="s">
        <v>153</v>
      </c>
      <c r="C43" t="s">
        <v>153</v>
      </c>
      <c r="D43" t="s">
        <v>153</v>
      </c>
      <c r="E43" t="s">
        <v>161</v>
      </c>
      <c r="F43" t="s">
        <v>153</v>
      </c>
    </row>
    <row r="44" spans="1:6" x14ac:dyDescent="0.35">
      <c r="A44" t="s">
        <v>161</v>
      </c>
      <c r="B44" t="s">
        <v>153</v>
      </c>
      <c r="C44" t="s">
        <v>153</v>
      </c>
      <c r="D44" t="s">
        <v>153</v>
      </c>
      <c r="E44" t="s">
        <v>153</v>
      </c>
      <c r="F44" t="s">
        <v>153</v>
      </c>
    </row>
    <row r="45" spans="1:6" x14ac:dyDescent="0.35">
      <c r="A45" t="s">
        <v>161</v>
      </c>
      <c r="B45" t="s">
        <v>153</v>
      </c>
      <c r="C45" t="s">
        <v>153</v>
      </c>
      <c r="D45" t="s">
        <v>153</v>
      </c>
      <c r="E45" t="s">
        <v>160</v>
      </c>
      <c r="F45" t="s">
        <v>161</v>
      </c>
    </row>
    <row r="46" spans="1:6" x14ac:dyDescent="0.35">
      <c r="A46" t="s">
        <v>160</v>
      </c>
      <c r="B46" t="s">
        <v>153</v>
      </c>
      <c r="C46" t="s">
        <v>153</v>
      </c>
      <c r="D46" t="s">
        <v>153</v>
      </c>
      <c r="E46" t="s">
        <v>160</v>
      </c>
      <c r="F46" t="s">
        <v>160</v>
      </c>
    </row>
    <row r="47" spans="1:6" x14ac:dyDescent="0.35">
      <c r="A47" t="s">
        <v>153</v>
      </c>
      <c r="B47" t="s">
        <v>153</v>
      </c>
      <c r="C47" t="s">
        <v>153</v>
      </c>
      <c r="D47" t="s">
        <v>153</v>
      </c>
      <c r="E47" t="s">
        <v>160</v>
      </c>
      <c r="F47" t="s">
        <v>153</v>
      </c>
    </row>
    <row r="48" spans="1:6" x14ac:dyDescent="0.35">
      <c r="A48" t="s">
        <v>153</v>
      </c>
      <c r="B48" t="s">
        <v>160</v>
      </c>
      <c r="C48" t="s">
        <v>160</v>
      </c>
      <c r="D48" t="s">
        <v>161</v>
      </c>
      <c r="E48" t="s">
        <v>161</v>
      </c>
      <c r="F48" t="s">
        <v>161</v>
      </c>
    </row>
    <row r="49" spans="1:6" x14ac:dyDescent="0.35">
      <c r="A49" t="s">
        <v>153</v>
      </c>
      <c r="B49" t="s">
        <v>153</v>
      </c>
      <c r="C49" t="s">
        <v>153</v>
      </c>
      <c r="D49" t="s">
        <v>153</v>
      </c>
      <c r="E49" t="s">
        <v>160</v>
      </c>
      <c r="F49" t="s">
        <v>160</v>
      </c>
    </row>
    <row r="50" spans="1:6" x14ac:dyDescent="0.35">
      <c r="A50" t="s">
        <v>153</v>
      </c>
      <c r="B50" t="s">
        <v>160</v>
      </c>
      <c r="C50" t="s">
        <v>153</v>
      </c>
      <c r="D50" t="s">
        <v>153</v>
      </c>
      <c r="E50" t="s">
        <v>153</v>
      </c>
      <c r="F50" t="s">
        <v>160</v>
      </c>
    </row>
    <row r="51" spans="1:6" x14ac:dyDescent="0.35">
      <c r="A51" t="s">
        <v>161</v>
      </c>
      <c r="B51" t="s">
        <v>153</v>
      </c>
      <c r="C51" t="s">
        <v>153</v>
      </c>
      <c r="D51" t="s">
        <v>153</v>
      </c>
      <c r="E51" t="s">
        <v>153</v>
      </c>
      <c r="F51" t="s">
        <v>466</v>
      </c>
    </row>
    <row r="52" spans="1:6" x14ac:dyDescent="0.35">
      <c r="A52" t="s">
        <v>286</v>
      </c>
      <c r="B52" t="s">
        <v>153</v>
      </c>
      <c r="C52" t="s">
        <v>153</v>
      </c>
      <c r="D52" t="s">
        <v>160</v>
      </c>
      <c r="E52" t="s">
        <v>160</v>
      </c>
      <c r="F52" t="s">
        <v>286</v>
      </c>
    </row>
    <row r="53" spans="1:6" x14ac:dyDescent="0.35">
      <c r="A53" t="s">
        <v>160</v>
      </c>
      <c r="B53" t="s">
        <v>160</v>
      </c>
      <c r="C53" t="s">
        <v>160</v>
      </c>
      <c r="D53" t="s">
        <v>160</v>
      </c>
      <c r="E53" t="s">
        <v>160</v>
      </c>
      <c r="F53" t="s">
        <v>160</v>
      </c>
    </row>
    <row r="54" spans="1:6" x14ac:dyDescent="0.35">
      <c r="A54" t="s">
        <v>160</v>
      </c>
      <c r="B54" t="s">
        <v>153</v>
      </c>
      <c r="C54" t="s">
        <v>153</v>
      </c>
      <c r="D54" t="s">
        <v>153</v>
      </c>
      <c r="E54" t="s">
        <v>153</v>
      </c>
      <c r="F54" t="s">
        <v>160</v>
      </c>
    </row>
    <row r="55" spans="1:6" x14ac:dyDescent="0.35">
      <c r="A55" t="s">
        <v>161</v>
      </c>
      <c r="B55" t="s">
        <v>153</v>
      </c>
      <c r="C55" t="s">
        <v>153</v>
      </c>
      <c r="D55" t="s">
        <v>153</v>
      </c>
      <c r="E55" t="s">
        <v>160</v>
      </c>
      <c r="F55" t="s">
        <v>161</v>
      </c>
    </row>
    <row r="56" spans="1:6" x14ac:dyDescent="0.35">
      <c r="A56" t="s">
        <v>161</v>
      </c>
      <c r="B56" t="s">
        <v>153</v>
      </c>
      <c r="C56" t="s">
        <v>153</v>
      </c>
      <c r="D56" t="s">
        <v>153</v>
      </c>
      <c r="E56" t="s">
        <v>160</v>
      </c>
      <c r="F56" t="s">
        <v>161</v>
      </c>
    </row>
    <row r="57" spans="1:6" x14ac:dyDescent="0.35">
      <c r="A57" t="s">
        <v>160</v>
      </c>
      <c r="B57" t="s">
        <v>160</v>
      </c>
      <c r="C57" t="s">
        <v>160</v>
      </c>
      <c r="D57" t="s">
        <v>160</v>
      </c>
      <c r="E57" t="s">
        <v>160</v>
      </c>
      <c r="F57" t="s">
        <v>160</v>
      </c>
    </row>
    <row r="58" spans="1:6" x14ac:dyDescent="0.35">
      <c r="A58" t="s">
        <v>243</v>
      </c>
      <c r="B58" t="s">
        <v>153</v>
      </c>
      <c r="C58" t="s">
        <v>160</v>
      </c>
      <c r="D58" t="s">
        <v>160</v>
      </c>
      <c r="E58" t="s">
        <v>160</v>
      </c>
      <c r="F58" t="s">
        <v>160</v>
      </c>
    </row>
    <row r="59" spans="1:6" x14ac:dyDescent="0.35">
      <c r="A59" t="s">
        <v>161</v>
      </c>
      <c r="B59" t="s">
        <v>160</v>
      </c>
      <c r="C59" t="s">
        <v>153</v>
      </c>
      <c r="D59" t="s">
        <v>153</v>
      </c>
      <c r="E59" t="s">
        <v>161</v>
      </c>
      <c r="F59" t="s">
        <v>160</v>
      </c>
    </row>
    <row r="60" spans="1:6" x14ac:dyDescent="0.35">
      <c r="A60" t="s">
        <v>286</v>
      </c>
      <c r="B60" t="s">
        <v>153</v>
      </c>
      <c r="C60" t="s">
        <v>153</v>
      </c>
      <c r="D60" t="s">
        <v>153</v>
      </c>
      <c r="E60" t="s">
        <v>243</v>
      </c>
      <c r="F60" t="s">
        <v>286</v>
      </c>
    </row>
    <row r="61" spans="1:6" x14ac:dyDescent="0.35">
      <c r="A61" t="s">
        <v>160</v>
      </c>
      <c r="B61" t="s">
        <v>153</v>
      </c>
      <c r="C61" t="s">
        <v>160</v>
      </c>
      <c r="D61" t="s">
        <v>160</v>
      </c>
      <c r="E61" t="s">
        <v>160</v>
      </c>
      <c r="F61" t="s">
        <v>160</v>
      </c>
    </row>
    <row r="62" spans="1:6" x14ac:dyDescent="0.35">
      <c r="A62" t="s">
        <v>161</v>
      </c>
      <c r="B62" t="s">
        <v>153</v>
      </c>
      <c r="C62" t="s">
        <v>153</v>
      </c>
      <c r="D62" t="s">
        <v>160</v>
      </c>
      <c r="E62" t="s">
        <v>243</v>
      </c>
      <c r="F62" t="s">
        <v>286</v>
      </c>
    </row>
    <row r="63" spans="1:6" x14ac:dyDescent="0.35">
      <c r="A63" t="s">
        <v>153</v>
      </c>
      <c r="B63" t="s">
        <v>243</v>
      </c>
      <c r="C63" t="s">
        <v>153</v>
      </c>
      <c r="D63" t="s">
        <v>153</v>
      </c>
      <c r="E63" t="s">
        <v>160</v>
      </c>
      <c r="F63" t="s">
        <v>160</v>
      </c>
    </row>
    <row r="64" spans="1:6" x14ac:dyDescent="0.35">
      <c r="A64" t="s">
        <v>160</v>
      </c>
      <c r="B64" t="s">
        <v>160</v>
      </c>
      <c r="C64" t="s">
        <v>153</v>
      </c>
      <c r="D64" t="s">
        <v>153</v>
      </c>
      <c r="E64" t="s">
        <v>160</v>
      </c>
      <c r="F64" t="s">
        <v>160</v>
      </c>
    </row>
    <row r="65" spans="1:6" x14ac:dyDescent="0.35">
      <c r="A65" t="s">
        <v>161</v>
      </c>
      <c r="B65" t="s">
        <v>160</v>
      </c>
      <c r="C65" t="s">
        <v>160</v>
      </c>
      <c r="D65" t="s">
        <v>160</v>
      </c>
      <c r="E65" t="s">
        <v>160</v>
      </c>
      <c r="F65" t="s">
        <v>160</v>
      </c>
    </row>
    <row r="66" spans="1:6" x14ac:dyDescent="0.35">
      <c r="A66" t="s">
        <v>153</v>
      </c>
      <c r="B66" t="s">
        <v>161</v>
      </c>
      <c r="C66" t="s">
        <v>153</v>
      </c>
      <c r="D66" t="s">
        <v>153</v>
      </c>
      <c r="E66" t="s">
        <v>160</v>
      </c>
      <c r="F66" t="s">
        <v>515</v>
      </c>
    </row>
    <row r="67" spans="1:6" x14ac:dyDescent="0.35">
      <c r="A67" t="s">
        <v>464</v>
      </c>
      <c r="B67" t="s">
        <v>160</v>
      </c>
      <c r="C67" t="s">
        <v>153</v>
      </c>
      <c r="D67" t="s">
        <v>153</v>
      </c>
      <c r="E67" t="s">
        <v>160</v>
      </c>
      <c r="F67" t="s">
        <v>160</v>
      </c>
    </row>
    <row r="68" spans="1:6" x14ac:dyDescent="0.35">
      <c r="A68" t="s">
        <v>160</v>
      </c>
      <c r="B68" t="s">
        <v>153</v>
      </c>
      <c r="C68" t="s">
        <v>153</v>
      </c>
      <c r="D68" t="s">
        <v>153</v>
      </c>
      <c r="E68" t="s">
        <v>160</v>
      </c>
      <c r="F68" t="s">
        <v>160</v>
      </c>
    </row>
    <row r="69" spans="1:6" x14ac:dyDescent="0.35">
      <c r="A69" t="s">
        <v>153</v>
      </c>
      <c r="B69" t="s">
        <v>153</v>
      </c>
      <c r="C69" t="s">
        <v>153</v>
      </c>
      <c r="D69" t="s">
        <v>160</v>
      </c>
      <c r="E69" t="s">
        <v>160</v>
      </c>
      <c r="F69" t="s">
        <v>160</v>
      </c>
    </row>
    <row r="70" spans="1:6" x14ac:dyDescent="0.35">
      <c r="A70" t="s">
        <v>160</v>
      </c>
      <c r="B70" t="s">
        <v>161</v>
      </c>
      <c r="C70" t="s">
        <v>153</v>
      </c>
      <c r="D70" t="s">
        <v>160</v>
      </c>
      <c r="E70" t="s">
        <v>161</v>
      </c>
      <c r="F70" t="s">
        <v>515</v>
      </c>
    </row>
    <row r="71" spans="1:6" x14ac:dyDescent="0.35">
      <c r="A71" t="s">
        <v>153</v>
      </c>
      <c r="B71" t="s">
        <v>153</v>
      </c>
      <c r="C71" t="s">
        <v>153</v>
      </c>
      <c r="D71" t="s">
        <v>153</v>
      </c>
      <c r="E71" t="s">
        <v>161</v>
      </c>
      <c r="F71" t="s">
        <v>530</v>
      </c>
    </row>
    <row r="72" spans="1:6" x14ac:dyDescent="0.35">
      <c r="A72" t="s">
        <v>153</v>
      </c>
      <c r="B72" t="s">
        <v>153</v>
      </c>
      <c r="C72" t="s">
        <v>153</v>
      </c>
      <c r="D72" t="s">
        <v>153</v>
      </c>
      <c r="E72" t="s">
        <v>160</v>
      </c>
      <c r="F72" t="s">
        <v>153</v>
      </c>
    </row>
    <row r="73" spans="1:6" x14ac:dyDescent="0.35">
      <c r="A73" t="s">
        <v>153</v>
      </c>
      <c r="B73" t="s">
        <v>153</v>
      </c>
      <c r="C73" t="s">
        <v>153</v>
      </c>
      <c r="D73" t="s">
        <v>153</v>
      </c>
      <c r="E73" t="s">
        <v>153</v>
      </c>
      <c r="F73" t="s">
        <v>153</v>
      </c>
    </row>
    <row r="74" spans="1:6" x14ac:dyDescent="0.35">
      <c r="A74" t="s">
        <v>153</v>
      </c>
      <c r="B74" t="s">
        <v>153</v>
      </c>
      <c r="C74" t="s">
        <v>153</v>
      </c>
      <c r="D74" t="s">
        <v>153</v>
      </c>
      <c r="E74" t="s">
        <v>153</v>
      </c>
      <c r="F74" t="s">
        <v>153</v>
      </c>
    </row>
    <row r="75" spans="1:6" x14ac:dyDescent="0.35">
      <c r="A75" t="s">
        <v>161</v>
      </c>
      <c r="B75" t="s">
        <v>161</v>
      </c>
      <c r="C75" t="s">
        <v>153</v>
      </c>
      <c r="D75" t="s">
        <v>153</v>
      </c>
      <c r="E75" t="s">
        <v>286</v>
      </c>
      <c r="F75" t="s">
        <v>530</v>
      </c>
    </row>
    <row r="76" spans="1:6" x14ac:dyDescent="0.35">
      <c r="A76" t="s">
        <v>153</v>
      </c>
      <c r="B76" t="s">
        <v>153</v>
      </c>
      <c r="C76" t="s">
        <v>153</v>
      </c>
      <c r="D76" t="s">
        <v>153</v>
      </c>
      <c r="E76" t="s">
        <v>153</v>
      </c>
      <c r="F76" t="s">
        <v>153</v>
      </c>
    </row>
    <row r="77" spans="1:6" x14ac:dyDescent="0.35">
      <c r="A77" t="s">
        <v>153</v>
      </c>
      <c r="B77" t="s">
        <v>153</v>
      </c>
      <c r="C77" t="s">
        <v>153</v>
      </c>
      <c r="D77" t="s">
        <v>153</v>
      </c>
      <c r="E77" t="s">
        <v>160</v>
      </c>
      <c r="F77" t="s">
        <v>153</v>
      </c>
    </row>
    <row r="78" spans="1:6" x14ac:dyDescent="0.35">
      <c r="A78" t="s">
        <v>153</v>
      </c>
      <c r="B78" t="s">
        <v>153</v>
      </c>
      <c r="C78" t="s">
        <v>153</v>
      </c>
      <c r="D78" t="s">
        <v>153</v>
      </c>
      <c r="E78" t="s">
        <v>153</v>
      </c>
      <c r="F78" t="s">
        <v>153</v>
      </c>
    </row>
    <row r="79" spans="1:6" x14ac:dyDescent="0.35">
      <c r="A79" t="s">
        <v>464</v>
      </c>
      <c r="B79" t="s">
        <v>464</v>
      </c>
      <c r="C79" t="s">
        <v>464</v>
      </c>
      <c r="D79" t="s">
        <v>153</v>
      </c>
      <c r="E79" t="s">
        <v>153</v>
      </c>
      <c r="F79" t="s">
        <v>153</v>
      </c>
    </row>
    <row r="80" spans="1:6" x14ac:dyDescent="0.35">
      <c r="A80" t="s">
        <v>243</v>
      </c>
      <c r="B80" t="s">
        <v>153</v>
      </c>
      <c r="C80" t="s">
        <v>153</v>
      </c>
      <c r="D80" t="s">
        <v>153</v>
      </c>
      <c r="E80" t="s">
        <v>286</v>
      </c>
      <c r="F80" t="s">
        <v>153</v>
      </c>
    </row>
    <row r="81" spans="1:6" x14ac:dyDescent="0.35">
      <c r="A81" t="s">
        <v>160</v>
      </c>
      <c r="B81" t="s">
        <v>153</v>
      </c>
      <c r="C81" t="s">
        <v>153</v>
      </c>
      <c r="D81" t="s">
        <v>153</v>
      </c>
      <c r="E81" t="s">
        <v>153</v>
      </c>
      <c r="F81" t="s">
        <v>153</v>
      </c>
    </row>
    <row r="82" spans="1:6" x14ac:dyDescent="0.35">
      <c r="A82" t="s">
        <v>153</v>
      </c>
      <c r="B82" t="s">
        <v>153</v>
      </c>
      <c r="C82" t="s">
        <v>153</v>
      </c>
      <c r="D82" t="s">
        <v>160</v>
      </c>
      <c r="E82" t="s">
        <v>160</v>
      </c>
      <c r="F82" t="s">
        <v>160</v>
      </c>
    </row>
    <row r="83" spans="1:6" x14ac:dyDescent="0.35">
      <c r="A83" t="s">
        <v>153</v>
      </c>
      <c r="B83" t="s">
        <v>153</v>
      </c>
      <c r="C83" t="s">
        <v>153</v>
      </c>
      <c r="D83" t="s">
        <v>153</v>
      </c>
      <c r="E83" t="s">
        <v>153</v>
      </c>
      <c r="F83" t="s">
        <v>153</v>
      </c>
    </row>
    <row r="84" spans="1:6" x14ac:dyDescent="0.35">
      <c r="A84" t="s">
        <v>153</v>
      </c>
      <c r="B84" t="s">
        <v>153</v>
      </c>
      <c r="C84" t="s">
        <v>153</v>
      </c>
      <c r="D84" t="s">
        <v>153</v>
      </c>
      <c r="E84" t="s">
        <v>153</v>
      </c>
      <c r="F84" t="s">
        <v>153</v>
      </c>
    </row>
    <row r="85" spans="1:6" x14ac:dyDescent="0.35">
      <c r="A85" t="s">
        <v>153</v>
      </c>
      <c r="B85" t="s">
        <v>153</v>
      </c>
      <c r="C85" t="s">
        <v>153</v>
      </c>
      <c r="D85" t="s">
        <v>153</v>
      </c>
      <c r="E85" t="s">
        <v>153</v>
      </c>
      <c r="F85" t="s">
        <v>153</v>
      </c>
    </row>
    <row r="86" spans="1:6" x14ac:dyDescent="0.35">
      <c r="A86" t="s">
        <v>161</v>
      </c>
      <c r="B86" t="s">
        <v>153</v>
      </c>
      <c r="C86" t="s">
        <v>153</v>
      </c>
      <c r="D86" t="s">
        <v>160</v>
      </c>
      <c r="E86" t="s">
        <v>160</v>
      </c>
      <c r="F86" t="s">
        <v>160</v>
      </c>
    </row>
    <row r="87" spans="1:6" x14ac:dyDescent="0.35">
      <c r="A87" t="s">
        <v>161</v>
      </c>
      <c r="B87" t="s">
        <v>161</v>
      </c>
      <c r="C87" t="s">
        <v>160</v>
      </c>
      <c r="D87" t="s">
        <v>160</v>
      </c>
      <c r="E87" t="s">
        <v>160</v>
      </c>
      <c r="F87" t="s">
        <v>160</v>
      </c>
    </row>
    <row r="88" spans="1:6" x14ac:dyDescent="0.35">
      <c r="A88" t="s">
        <v>153</v>
      </c>
      <c r="B88" t="s">
        <v>153</v>
      </c>
      <c r="C88" t="s">
        <v>153</v>
      </c>
      <c r="D88" t="s">
        <v>153</v>
      </c>
      <c r="E88" t="s">
        <v>161</v>
      </c>
      <c r="F88" t="s">
        <v>160</v>
      </c>
    </row>
    <row r="89" spans="1:6" x14ac:dyDescent="0.35">
      <c r="A89" t="s">
        <v>160</v>
      </c>
      <c r="B89" t="s">
        <v>161</v>
      </c>
      <c r="C89" t="s">
        <v>153</v>
      </c>
      <c r="D89" t="s">
        <v>160</v>
      </c>
      <c r="E89" t="s">
        <v>161</v>
      </c>
      <c r="F89" t="s">
        <v>530</v>
      </c>
    </row>
    <row r="90" spans="1:6" x14ac:dyDescent="0.35">
      <c r="A90" t="s">
        <v>153</v>
      </c>
      <c r="B90" t="s">
        <v>286</v>
      </c>
      <c r="C90" t="s">
        <v>153</v>
      </c>
      <c r="D90" t="s">
        <v>153</v>
      </c>
      <c r="E90" t="s">
        <v>153</v>
      </c>
      <c r="F90" t="s">
        <v>153</v>
      </c>
    </row>
    <row r="91" spans="1:6" x14ac:dyDescent="0.35">
      <c r="A91" t="s">
        <v>161</v>
      </c>
      <c r="B91" t="s">
        <v>160</v>
      </c>
      <c r="C91" t="s">
        <v>153</v>
      </c>
      <c r="D91" t="s">
        <v>160</v>
      </c>
      <c r="E91" t="s">
        <v>153</v>
      </c>
      <c r="F91" t="s">
        <v>530</v>
      </c>
    </row>
    <row r="92" spans="1:6" x14ac:dyDescent="0.35">
      <c r="A92" t="s">
        <v>160</v>
      </c>
      <c r="B92" t="s">
        <v>153</v>
      </c>
      <c r="C92" t="s">
        <v>153</v>
      </c>
      <c r="D92" t="s">
        <v>153</v>
      </c>
      <c r="E92" t="s">
        <v>153</v>
      </c>
      <c r="F92" t="s">
        <v>160</v>
      </c>
    </row>
    <row r="93" spans="1:6" x14ac:dyDescent="0.35">
      <c r="A93" t="s">
        <v>161</v>
      </c>
      <c r="B93" t="s">
        <v>153</v>
      </c>
      <c r="C93" t="s">
        <v>153</v>
      </c>
      <c r="D93" t="s">
        <v>161</v>
      </c>
      <c r="E93" t="s">
        <v>161</v>
      </c>
      <c r="F93" t="s">
        <v>153</v>
      </c>
    </row>
    <row r="94" spans="1:6" x14ac:dyDescent="0.35">
      <c r="A94" t="s">
        <v>160</v>
      </c>
      <c r="B94" t="s">
        <v>153</v>
      </c>
      <c r="C94" t="s">
        <v>153</v>
      </c>
      <c r="D94" t="s">
        <v>153</v>
      </c>
      <c r="E94" t="s">
        <v>153</v>
      </c>
      <c r="F94" t="s">
        <v>153</v>
      </c>
    </row>
    <row r="95" spans="1:6" x14ac:dyDescent="0.35">
      <c r="A95" t="s">
        <v>153</v>
      </c>
      <c r="B95" t="s">
        <v>160</v>
      </c>
      <c r="C95" t="s">
        <v>153</v>
      </c>
      <c r="D95" t="s">
        <v>153</v>
      </c>
      <c r="E95" t="s">
        <v>161</v>
      </c>
      <c r="F95" t="s">
        <v>530</v>
      </c>
    </row>
  </sheetData>
  <autoFilter ref="B1:F95" xr:uid="{00000000-0009-0000-0000-000006000000}"/>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71"/>
  <sheetViews>
    <sheetView topLeftCell="A68" workbookViewId="0">
      <selection activeCell="B13" sqref="B13"/>
    </sheetView>
  </sheetViews>
  <sheetFormatPr defaultRowHeight="14.5" x14ac:dyDescent="0.35"/>
  <cols>
    <col min="1" max="1" width="53.81640625" customWidth="1"/>
    <col min="2" max="2" width="15" customWidth="1"/>
    <col min="3" max="3" width="15.36328125" customWidth="1"/>
    <col min="4" max="4" width="9.1796875" customWidth="1"/>
    <col min="5" max="5" width="14" customWidth="1"/>
    <col min="6" max="6" width="12.81640625" customWidth="1"/>
    <col min="7" max="7" width="9.7265625" customWidth="1"/>
    <col min="8" max="8" width="15.7265625" customWidth="1"/>
  </cols>
  <sheetData>
    <row r="1" spans="1:8" x14ac:dyDescent="0.35">
      <c r="A1" t="s">
        <v>677</v>
      </c>
      <c r="B1" t="s">
        <v>715</v>
      </c>
      <c r="C1" t="s">
        <v>731</v>
      </c>
      <c r="D1" t="s">
        <v>718</v>
      </c>
      <c r="E1" t="s">
        <v>725</v>
      </c>
      <c r="F1" t="s">
        <v>727</v>
      </c>
      <c r="G1" t="s">
        <v>727</v>
      </c>
      <c r="H1" t="s">
        <v>730</v>
      </c>
    </row>
    <row r="2" spans="1:8" x14ac:dyDescent="0.35">
      <c r="A2" t="s">
        <v>161</v>
      </c>
      <c r="B2">
        <v>1</v>
      </c>
      <c r="C2">
        <v>13</v>
      </c>
      <c r="D2">
        <v>3</v>
      </c>
      <c r="E2">
        <v>5</v>
      </c>
      <c r="F2">
        <v>10</v>
      </c>
      <c r="G2">
        <v>10</v>
      </c>
      <c r="H2">
        <v>10</v>
      </c>
    </row>
    <row r="3" spans="1:8" x14ac:dyDescent="0.35">
      <c r="A3" t="s">
        <v>160</v>
      </c>
      <c r="B3">
        <v>14</v>
      </c>
      <c r="C3">
        <v>26</v>
      </c>
      <c r="D3">
        <v>26</v>
      </c>
      <c r="E3">
        <v>36</v>
      </c>
      <c r="F3">
        <v>31</v>
      </c>
      <c r="G3">
        <v>28</v>
      </c>
      <c r="H3">
        <v>18</v>
      </c>
    </row>
    <row r="4" spans="1:8" x14ac:dyDescent="0.35">
      <c r="A4" t="s">
        <v>243</v>
      </c>
      <c r="B4">
        <v>2</v>
      </c>
      <c r="C4">
        <v>1</v>
      </c>
      <c r="F4">
        <v>1</v>
      </c>
      <c r="G4">
        <v>3</v>
      </c>
      <c r="H4">
        <v>3</v>
      </c>
    </row>
    <row r="5" spans="1:8" x14ac:dyDescent="0.35">
      <c r="A5" t="s">
        <v>153</v>
      </c>
      <c r="B5">
        <v>77</v>
      </c>
      <c r="C5">
        <v>54</v>
      </c>
      <c r="D5">
        <v>65</v>
      </c>
      <c r="E5">
        <v>53</v>
      </c>
      <c r="F5">
        <v>52</v>
      </c>
      <c r="G5">
        <v>49</v>
      </c>
      <c r="H5">
        <v>28</v>
      </c>
    </row>
    <row r="6" spans="1:8" x14ac:dyDescent="0.35">
      <c r="A6" t="s">
        <v>728</v>
      </c>
      <c r="G6">
        <v>2</v>
      </c>
      <c r="H6">
        <v>2</v>
      </c>
    </row>
    <row r="7" spans="1:8" x14ac:dyDescent="0.35">
      <c r="A7" t="s">
        <v>729</v>
      </c>
      <c r="G7">
        <v>2</v>
      </c>
      <c r="H7">
        <v>2</v>
      </c>
    </row>
    <row r="9" spans="1:8" x14ac:dyDescent="0.35">
      <c r="B9" t="s">
        <v>286</v>
      </c>
      <c r="C9" t="s">
        <v>243</v>
      </c>
      <c r="D9" t="s">
        <v>160</v>
      </c>
      <c r="E9" t="s">
        <v>161</v>
      </c>
      <c r="F9" t="s">
        <v>153</v>
      </c>
      <c r="G9" t="s">
        <v>464</v>
      </c>
    </row>
    <row r="10" spans="1:8" x14ac:dyDescent="0.35">
      <c r="A10" t="s">
        <v>715</v>
      </c>
      <c r="B10" s="23">
        <v>0</v>
      </c>
      <c r="C10" s="23">
        <v>0.02</v>
      </c>
      <c r="D10" s="23">
        <v>0.15</v>
      </c>
      <c r="E10" s="23">
        <v>0.01</v>
      </c>
      <c r="F10" s="23">
        <v>0.81</v>
      </c>
      <c r="G10" s="23">
        <v>0</v>
      </c>
      <c r="H10" s="23"/>
    </row>
    <row r="11" spans="1:8" x14ac:dyDescent="0.35">
      <c r="A11" t="s">
        <v>731</v>
      </c>
      <c r="B11" s="23">
        <v>0</v>
      </c>
      <c r="C11" s="23">
        <f>C4/94</f>
        <v>1.0638297872340425E-2</v>
      </c>
      <c r="D11" s="23">
        <v>0.28000000000000003</v>
      </c>
      <c r="E11" s="23">
        <v>0.14000000000000001</v>
      </c>
      <c r="F11" s="23">
        <v>0.56999999999999995</v>
      </c>
      <c r="G11" s="23">
        <v>0</v>
      </c>
      <c r="H11" s="23"/>
    </row>
    <row r="12" spans="1:8" x14ac:dyDescent="0.35">
      <c r="A12" t="s">
        <v>718</v>
      </c>
      <c r="B12" s="23">
        <v>0</v>
      </c>
      <c r="C12" s="23">
        <v>0</v>
      </c>
      <c r="D12" s="23">
        <f>D3/94</f>
        <v>0.27659574468085107</v>
      </c>
      <c r="E12" s="23">
        <v>0.03</v>
      </c>
      <c r="F12" s="23">
        <v>0.69</v>
      </c>
      <c r="G12" s="23">
        <v>0</v>
      </c>
      <c r="H12" s="23"/>
    </row>
    <row r="13" spans="1:8" x14ac:dyDescent="0.35">
      <c r="A13" t="s">
        <v>725</v>
      </c>
      <c r="B13" s="23">
        <v>0</v>
      </c>
      <c r="C13" s="23">
        <v>0</v>
      </c>
      <c r="D13" s="23">
        <v>0.38</v>
      </c>
      <c r="E13" s="23">
        <v>0.05</v>
      </c>
      <c r="F13" s="23">
        <v>0.56000000000000005</v>
      </c>
      <c r="G13" s="23">
        <v>0</v>
      </c>
      <c r="H13" s="23"/>
    </row>
    <row r="14" spans="1:8" x14ac:dyDescent="0.35">
      <c r="A14" t="s">
        <v>727</v>
      </c>
      <c r="B14" s="23">
        <v>0</v>
      </c>
      <c r="C14" s="23">
        <v>0.01</v>
      </c>
      <c r="D14" s="23">
        <v>0.33</v>
      </c>
      <c r="E14" s="23">
        <v>0.11</v>
      </c>
      <c r="F14" s="23">
        <v>0.55000000000000004</v>
      </c>
      <c r="G14" s="23">
        <v>0</v>
      </c>
      <c r="H14" s="23"/>
    </row>
    <row r="15" spans="1:8" x14ac:dyDescent="0.35">
      <c r="A15" t="s">
        <v>726</v>
      </c>
      <c r="B15" s="23">
        <v>0</v>
      </c>
      <c r="C15" s="23">
        <v>0.03</v>
      </c>
      <c r="D15" s="29">
        <v>0.3</v>
      </c>
      <c r="E15" s="23">
        <v>0.01</v>
      </c>
      <c r="F15" s="23">
        <v>0.52</v>
      </c>
      <c r="G15" s="23">
        <f t="shared" ref="G15:G16" si="0">G6/94</f>
        <v>2.1276595744680851E-2</v>
      </c>
      <c r="H15" s="23"/>
    </row>
    <row r="16" spans="1:8" x14ac:dyDescent="0.35">
      <c r="A16" t="s">
        <v>716</v>
      </c>
      <c r="B16" s="23">
        <v>0</v>
      </c>
      <c r="C16" s="23">
        <f t="shared" ref="C16" si="1">C7/94</f>
        <v>0</v>
      </c>
      <c r="D16" s="23">
        <v>0.19</v>
      </c>
      <c r="E16" s="23">
        <v>0.11</v>
      </c>
      <c r="F16" s="23">
        <v>0.3</v>
      </c>
      <c r="G16" s="23">
        <f t="shared" si="0"/>
        <v>2.1276595744680851E-2</v>
      </c>
    </row>
    <row r="17" spans="2:7" x14ac:dyDescent="0.35">
      <c r="C17" s="23"/>
      <c r="D17" s="21"/>
      <c r="F17" s="20"/>
      <c r="G17" s="21"/>
    </row>
    <row r="18" spans="2:7" x14ac:dyDescent="0.35">
      <c r="C18" s="20"/>
      <c r="D18" s="21"/>
      <c r="F18" s="20"/>
      <c r="G18" s="21"/>
    </row>
    <row r="19" spans="2:7" x14ac:dyDescent="0.35">
      <c r="F19" s="20"/>
      <c r="G19" s="21"/>
    </row>
    <row r="20" spans="2:7" x14ac:dyDescent="0.35">
      <c r="B20" s="23"/>
      <c r="C20" s="23"/>
      <c r="D20" s="23"/>
      <c r="E20" s="23"/>
      <c r="F20" s="23"/>
      <c r="G20" s="23"/>
    </row>
    <row r="21" spans="2:7" x14ac:dyDescent="0.35">
      <c r="B21" s="23"/>
      <c r="C21" s="23"/>
      <c r="D21" s="23"/>
      <c r="E21" s="23"/>
      <c r="F21" s="23"/>
      <c r="G21" s="23"/>
    </row>
    <row r="22" spans="2:7" x14ac:dyDescent="0.35">
      <c r="B22" s="23"/>
      <c r="C22" s="23"/>
      <c r="D22" s="23"/>
      <c r="E22" s="23"/>
      <c r="F22" s="23"/>
      <c r="G22" s="23"/>
    </row>
    <row r="23" spans="2:7" x14ac:dyDescent="0.35">
      <c r="B23" s="23"/>
      <c r="C23" s="23"/>
      <c r="D23" s="23"/>
      <c r="E23" s="23"/>
      <c r="F23" s="23"/>
      <c r="G23" s="23"/>
    </row>
    <row r="24" spans="2:7" x14ac:dyDescent="0.35">
      <c r="B24" s="23"/>
      <c r="C24" s="23"/>
      <c r="D24" s="23"/>
      <c r="E24" s="23"/>
      <c r="F24" s="23"/>
      <c r="G24" s="23"/>
    </row>
    <row r="25" spans="2:7" x14ac:dyDescent="0.35">
      <c r="B25" s="23"/>
      <c r="C25" s="23"/>
      <c r="D25" s="29"/>
      <c r="E25" s="23"/>
      <c r="F25" s="23"/>
      <c r="G25" s="23"/>
    </row>
    <row r="26" spans="2:7" x14ac:dyDescent="0.35">
      <c r="B26" s="23"/>
      <c r="C26" s="23"/>
      <c r="D26" s="23"/>
      <c r="E26" s="23"/>
      <c r="F26" s="23"/>
      <c r="G26" s="23"/>
    </row>
    <row r="58" spans="1:2" x14ac:dyDescent="0.35">
      <c r="A58" t="s">
        <v>747</v>
      </c>
      <c r="B58">
        <v>19</v>
      </c>
    </row>
    <row r="59" spans="1:2" x14ac:dyDescent="0.35">
      <c r="A59" t="s">
        <v>748</v>
      </c>
      <c r="B59">
        <v>2</v>
      </c>
    </row>
    <row r="70" spans="1:2" x14ac:dyDescent="0.35">
      <c r="A70" t="s">
        <v>749</v>
      </c>
      <c r="B70">
        <v>9</v>
      </c>
    </row>
    <row r="71" spans="1:2" x14ac:dyDescent="0.35">
      <c r="A71" t="s">
        <v>750</v>
      </c>
      <c r="B71">
        <v>10</v>
      </c>
    </row>
  </sheetData>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95"/>
  <sheetViews>
    <sheetView workbookViewId="0">
      <selection sqref="A1:G95"/>
    </sheetView>
  </sheetViews>
  <sheetFormatPr defaultRowHeight="14.5" x14ac:dyDescent="0.35"/>
  <cols>
    <col min="1" max="1" width="28.81640625" customWidth="1"/>
    <col min="2" max="3" width="18.26953125" customWidth="1"/>
    <col min="4" max="4" width="17.453125" customWidth="1"/>
    <col min="5" max="5" width="18.7265625" customWidth="1"/>
    <col min="6" max="6" width="19.453125" customWidth="1"/>
    <col min="7" max="7" width="21.7265625" customWidth="1"/>
  </cols>
  <sheetData>
    <row r="1" spans="1:7" s="18" customFormat="1" x14ac:dyDescent="0.35">
      <c r="A1" s="18" t="s">
        <v>715</v>
      </c>
      <c r="B1" s="18" t="s">
        <v>716</v>
      </c>
      <c r="C1" s="24" t="s">
        <v>717</v>
      </c>
      <c r="D1" s="24" t="s">
        <v>718</v>
      </c>
      <c r="E1" s="24" t="s">
        <v>725</v>
      </c>
      <c r="F1" s="24" t="s">
        <v>726</v>
      </c>
      <c r="G1" s="24" t="s">
        <v>727</v>
      </c>
    </row>
    <row r="2" spans="1:7" x14ac:dyDescent="0.35">
      <c r="A2" t="s">
        <v>153</v>
      </c>
      <c r="B2" t="s">
        <v>161</v>
      </c>
      <c r="C2" t="s">
        <v>153</v>
      </c>
      <c r="D2" t="s">
        <v>153</v>
      </c>
      <c r="E2" t="s">
        <v>160</v>
      </c>
      <c r="F2" t="s">
        <v>160</v>
      </c>
      <c r="G2" t="s">
        <v>161</v>
      </c>
    </row>
    <row r="3" spans="1:7" x14ac:dyDescent="0.35">
      <c r="A3" t="s">
        <v>153</v>
      </c>
      <c r="B3" t="s">
        <v>153</v>
      </c>
      <c r="C3" t="s">
        <v>153</v>
      </c>
      <c r="D3" t="s">
        <v>153</v>
      </c>
      <c r="E3" t="s">
        <v>153</v>
      </c>
      <c r="F3" t="s">
        <v>153</v>
      </c>
      <c r="G3" t="s">
        <v>153</v>
      </c>
    </row>
    <row r="4" spans="1:7" x14ac:dyDescent="0.35">
      <c r="A4" t="s">
        <v>153</v>
      </c>
      <c r="B4" t="s">
        <v>153</v>
      </c>
      <c r="C4" t="s">
        <v>153</v>
      </c>
      <c r="D4" t="s">
        <v>153</v>
      </c>
      <c r="E4" t="s">
        <v>153</v>
      </c>
      <c r="F4" t="s">
        <v>153</v>
      </c>
      <c r="G4" t="s">
        <v>153</v>
      </c>
    </row>
    <row r="5" spans="1:7" x14ac:dyDescent="0.35">
      <c r="A5" t="s">
        <v>160</v>
      </c>
      <c r="B5" t="s">
        <v>160</v>
      </c>
      <c r="C5" t="s">
        <v>160</v>
      </c>
      <c r="D5" t="s">
        <v>160</v>
      </c>
      <c r="E5" t="s">
        <v>160</v>
      </c>
      <c r="F5" t="s">
        <v>160</v>
      </c>
      <c r="G5" t="s">
        <v>153</v>
      </c>
    </row>
    <row r="6" spans="1:7" x14ac:dyDescent="0.35">
      <c r="A6" t="s">
        <v>153</v>
      </c>
      <c r="B6" t="s">
        <v>160</v>
      </c>
      <c r="C6" t="s">
        <v>161</v>
      </c>
      <c r="D6" t="s">
        <v>153</v>
      </c>
      <c r="E6" t="s">
        <v>160</v>
      </c>
      <c r="F6" t="s">
        <v>160</v>
      </c>
      <c r="G6" t="s">
        <v>160</v>
      </c>
    </row>
    <row r="7" spans="1:7" x14ac:dyDescent="0.35">
      <c r="A7" t="s">
        <v>153</v>
      </c>
      <c r="B7" t="s">
        <v>160</v>
      </c>
      <c r="C7" t="s">
        <v>153</v>
      </c>
      <c r="D7" t="s">
        <v>161</v>
      </c>
      <c r="E7" t="s">
        <v>153</v>
      </c>
      <c r="F7" t="s">
        <v>153</v>
      </c>
      <c r="G7" t="s">
        <v>161</v>
      </c>
    </row>
    <row r="8" spans="1:7" x14ac:dyDescent="0.35">
      <c r="A8" t="s">
        <v>153</v>
      </c>
      <c r="B8" t="s">
        <v>153</v>
      </c>
      <c r="C8" t="s">
        <v>153</v>
      </c>
      <c r="D8" t="s">
        <v>153</v>
      </c>
      <c r="E8" t="s">
        <v>160</v>
      </c>
      <c r="F8" t="s">
        <v>153</v>
      </c>
      <c r="G8" t="s">
        <v>153</v>
      </c>
    </row>
    <row r="9" spans="1:7" x14ac:dyDescent="0.35">
      <c r="A9" t="s">
        <v>160</v>
      </c>
      <c r="B9" t="s">
        <v>160</v>
      </c>
      <c r="C9" t="s">
        <v>161</v>
      </c>
      <c r="D9" t="s">
        <v>160</v>
      </c>
      <c r="E9" t="s">
        <v>153</v>
      </c>
      <c r="F9" t="s">
        <v>160</v>
      </c>
      <c r="G9" t="s">
        <v>153</v>
      </c>
    </row>
    <row r="10" spans="1:7" x14ac:dyDescent="0.35">
      <c r="A10" t="s">
        <v>153</v>
      </c>
      <c r="B10" t="s">
        <v>153</v>
      </c>
      <c r="C10" t="s">
        <v>153</v>
      </c>
      <c r="D10" t="s">
        <v>153</v>
      </c>
      <c r="E10" t="s">
        <v>153</v>
      </c>
      <c r="F10" t="s">
        <v>153</v>
      </c>
      <c r="G10" t="s">
        <v>153</v>
      </c>
    </row>
    <row r="11" spans="1:7" x14ac:dyDescent="0.35">
      <c r="A11" t="s">
        <v>153</v>
      </c>
      <c r="B11" t="s">
        <v>153</v>
      </c>
      <c r="C11" t="s">
        <v>153</v>
      </c>
      <c r="D11" t="s">
        <v>153</v>
      </c>
      <c r="E11" t="s">
        <v>153</v>
      </c>
      <c r="F11" t="s">
        <v>153</v>
      </c>
      <c r="G11" t="s">
        <v>153</v>
      </c>
    </row>
    <row r="12" spans="1:7" x14ac:dyDescent="0.35">
      <c r="A12" t="s">
        <v>153</v>
      </c>
      <c r="B12" t="s">
        <v>153</v>
      </c>
      <c r="C12" t="s">
        <v>160</v>
      </c>
      <c r="D12" t="s">
        <v>153</v>
      </c>
      <c r="E12" t="s">
        <v>160</v>
      </c>
      <c r="F12" t="s">
        <v>160</v>
      </c>
      <c r="G12" t="s">
        <v>160</v>
      </c>
    </row>
    <row r="13" spans="1:7" x14ac:dyDescent="0.35">
      <c r="A13" t="s">
        <v>153</v>
      </c>
      <c r="B13" t="s">
        <v>153</v>
      </c>
      <c r="C13" t="s">
        <v>153</v>
      </c>
      <c r="D13" t="s">
        <v>153</v>
      </c>
      <c r="E13" t="s">
        <v>153</v>
      </c>
      <c r="F13" t="s">
        <v>153</v>
      </c>
      <c r="G13" t="s">
        <v>153</v>
      </c>
    </row>
    <row r="14" spans="1:7" x14ac:dyDescent="0.35">
      <c r="A14" t="s">
        <v>153</v>
      </c>
      <c r="B14" t="s">
        <v>153</v>
      </c>
      <c r="C14" t="s">
        <v>153</v>
      </c>
      <c r="D14" t="s">
        <v>160</v>
      </c>
      <c r="E14" t="s">
        <v>153</v>
      </c>
      <c r="F14" t="s">
        <v>153</v>
      </c>
      <c r="G14" t="s">
        <v>153</v>
      </c>
    </row>
    <row r="15" spans="1:7" x14ac:dyDescent="0.35">
      <c r="A15" t="s">
        <v>153</v>
      </c>
      <c r="B15" t="s">
        <v>153</v>
      </c>
      <c r="C15" t="s">
        <v>153</v>
      </c>
      <c r="D15" t="s">
        <v>153</v>
      </c>
      <c r="E15" t="s">
        <v>153</v>
      </c>
      <c r="F15" t="s">
        <v>153</v>
      </c>
      <c r="G15" t="s">
        <v>153</v>
      </c>
    </row>
    <row r="16" spans="1:7" x14ac:dyDescent="0.35">
      <c r="A16" t="s">
        <v>153</v>
      </c>
      <c r="B16" t="s">
        <v>153</v>
      </c>
      <c r="C16" t="s">
        <v>153</v>
      </c>
      <c r="D16" t="s">
        <v>153</v>
      </c>
      <c r="E16" t="s">
        <v>153</v>
      </c>
      <c r="F16" t="s">
        <v>153</v>
      </c>
      <c r="G16" t="s">
        <v>153</v>
      </c>
    </row>
    <row r="17" spans="1:7" x14ac:dyDescent="0.35">
      <c r="A17" t="s">
        <v>153</v>
      </c>
      <c r="B17" t="s">
        <v>160</v>
      </c>
      <c r="C17" t="s">
        <v>160</v>
      </c>
      <c r="D17" t="s">
        <v>153</v>
      </c>
      <c r="E17" t="s">
        <v>153</v>
      </c>
      <c r="F17" t="s">
        <v>153</v>
      </c>
      <c r="G17" t="s">
        <v>160</v>
      </c>
    </row>
    <row r="18" spans="1:7" x14ac:dyDescent="0.35">
      <c r="A18" t="s">
        <v>243</v>
      </c>
      <c r="B18" t="s">
        <v>286</v>
      </c>
      <c r="C18" t="s">
        <v>153</v>
      </c>
      <c r="D18" t="s">
        <v>153</v>
      </c>
      <c r="E18" t="s">
        <v>160</v>
      </c>
      <c r="F18" t="s">
        <v>160</v>
      </c>
      <c r="G18" t="s">
        <v>160</v>
      </c>
    </row>
    <row r="19" spans="1:7" x14ac:dyDescent="0.35">
      <c r="A19" t="s">
        <v>153</v>
      </c>
      <c r="B19" t="s">
        <v>160</v>
      </c>
      <c r="C19" t="s">
        <v>161</v>
      </c>
      <c r="D19" t="s">
        <v>153</v>
      </c>
      <c r="E19" t="s">
        <v>160</v>
      </c>
      <c r="F19" t="s">
        <v>160</v>
      </c>
      <c r="G19" t="s">
        <v>153</v>
      </c>
    </row>
    <row r="20" spans="1:7" x14ac:dyDescent="0.35">
      <c r="A20" t="s">
        <v>153</v>
      </c>
      <c r="B20" t="s">
        <v>153</v>
      </c>
      <c r="C20" t="s">
        <v>153</v>
      </c>
      <c r="D20" t="s">
        <v>153</v>
      </c>
      <c r="E20" t="s">
        <v>153</v>
      </c>
      <c r="F20" t="s">
        <v>153</v>
      </c>
      <c r="G20" t="s">
        <v>153</v>
      </c>
    </row>
    <row r="21" spans="1:7" x14ac:dyDescent="0.35">
      <c r="A21" t="s">
        <v>161</v>
      </c>
      <c r="B21" t="s">
        <v>161</v>
      </c>
      <c r="C21" t="s">
        <v>160</v>
      </c>
      <c r="D21" t="s">
        <v>160</v>
      </c>
      <c r="E21" t="s">
        <v>160</v>
      </c>
      <c r="F21" t="s">
        <v>160</v>
      </c>
      <c r="G21" t="s">
        <v>161</v>
      </c>
    </row>
    <row r="22" spans="1:7" x14ac:dyDescent="0.35">
      <c r="A22" t="s">
        <v>153</v>
      </c>
      <c r="B22" t="s">
        <v>153</v>
      </c>
      <c r="C22" t="s">
        <v>160</v>
      </c>
      <c r="D22" t="s">
        <v>160</v>
      </c>
      <c r="E22" t="s">
        <v>161</v>
      </c>
      <c r="F22" t="s">
        <v>161</v>
      </c>
      <c r="G22" t="s">
        <v>160</v>
      </c>
    </row>
    <row r="23" spans="1:7" x14ac:dyDescent="0.35">
      <c r="A23" t="s">
        <v>153</v>
      </c>
      <c r="B23" t="s">
        <v>160</v>
      </c>
      <c r="C23" t="s">
        <v>153</v>
      </c>
      <c r="D23" t="s">
        <v>160</v>
      </c>
      <c r="E23" t="s">
        <v>153</v>
      </c>
      <c r="F23" t="s">
        <v>153</v>
      </c>
      <c r="G23" t="s">
        <v>153</v>
      </c>
    </row>
    <row r="24" spans="1:7" x14ac:dyDescent="0.35">
      <c r="A24" t="s">
        <v>153</v>
      </c>
      <c r="B24" t="s">
        <v>153</v>
      </c>
      <c r="C24" t="s">
        <v>153</v>
      </c>
      <c r="D24" t="s">
        <v>153</v>
      </c>
      <c r="E24" t="s">
        <v>153</v>
      </c>
      <c r="F24" t="s">
        <v>153</v>
      </c>
      <c r="G24" t="s">
        <v>153</v>
      </c>
    </row>
    <row r="25" spans="1:7" x14ac:dyDescent="0.35">
      <c r="A25" t="s">
        <v>153</v>
      </c>
      <c r="B25" t="s">
        <v>153</v>
      </c>
      <c r="C25" t="s">
        <v>153</v>
      </c>
      <c r="D25" t="s">
        <v>153</v>
      </c>
      <c r="E25" t="s">
        <v>153</v>
      </c>
      <c r="F25" t="s">
        <v>153</v>
      </c>
      <c r="G25" t="s">
        <v>153</v>
      </c>
    </row>
    <row r="26" spans="1:7" x14ac:dyDescent="0.35">
      <c r="A26" t="s">
        <v>153</v>
      </c>
      <c r="B26" t="s">
        <v>153</v>
      </c>
      <c r="C26" t="s">
        <v>153</v>
      </c>
      <c r="D26" t="s">
        <v>153</v>
      </c>
      <c r="E26" t="s">
        <v>160</v>
      </c>
      <c r="F26" t="s">
        <v>160</v>
      </c>
      <c r="G26" t="s">
        <v>153</v>
      </c>
    </row>
    <row r="27" spans="1:7" x14ac:dyDescent="0.35">
      <c r="A27" t="s">
        <v>153</v>
      </c>
      <c r="B27" t="s">
        <v>153</v>
      </c>
      <c r="C27" t="s">
        <v>153</v>
      </c>
      <c r="D27" t="s">
        <v>153</v>
      </c>
      <c r="E27" t="s">
        <v>153</v>
      </c>
      <c r="F27" t="s">
        <v>153</v>
      </c>
      <c r="G27" t="s">
        <v>153</v>
      </c>
    </row>
    <row r="28" spans="1:7" x14ac:dyDescent="0.35">
      <c r="A28" t="s">
        <v>153</v>
      </c>
      <c r="B28" t="s">
        <v>243</v>
      </c>
      <c r="C28" t="s">
        <v>153</v>
      </c>
      <c r="D28" t="s">
        <v>153</v>
      </c>
      <c r="E28" t="s">
        <v>153</v>
      </c>
      <c r="F28" t="s">
        <v>153</v>
      </c>
      <c r="G28" t="s">
        <v>153</v>
      </c>
    </row>
    <row r="29" spans="1:7" x14ac:dyDescent="0.35">
      <c r="A29" t="s">
        <v>160</v>
      </c>
      <c r="B29" t="s">
        <v>161</v>
      </c>
      <c r="C29" t="s">
        <v>160</v>
      </c>
      <c r="D29" t="s">
        <v>161</v>
      </c>
      <c r="E29" t="s">
        <v>160</v>
      </c>
      <c r="F29" t="s">
        <v>160</v>
      </c>
      <c r="G29" t="s">
        <v>160</v>
      </c>
    </row>
    <row r="30" spans="1:7" x14ac:dyDescent="0.35">
      <c r="A30" t="s">
        <v>153</v>
      </c>
      <c r="B30" t="s">
        <v>153</v>
      </c>
      <c r="C30" t="s">
        <v>160</v>
      </c>
      <c r="D30" t="s">
        <v>153</v>
      </c>
      <c r="E30" t="s">
        <v>160</v>
      </c>
      <c r="F30" t="s">
        <v>160</v>
      </c>
      <c r="G30" t="s">
        <v>153</v>
      </c>
    </row>
    <row r="31" spans="1:7" x14ac:dyDescent="0.35">
      <c r="A31" t="s">
        <v>153</v>
      </c>
      <c r="B31" t="s">
        <v>160</v>
      </c>
      <c r="C31" t="s">
        <v>160</v>
      </c>
      <c r="D31" t="s">
        <v>153</v>
      </c>
      <c r="E31" t="s">
        <v>153</v>
      </c>
      <c r="F31" t="s">
        <v>153</v>
      </c>
      <c r="G31" t="s">
        <v>160</v>
      </c>
    </row>
    <row r="32" spans="1:7" x14ac:dyDescent="0.35">
      <c r="A32" t="s">
        <v>153</v>
      </c>
      <c r="B32" t="s">
        <v>153</v>
      </c>
      <c r="C32" t="s">
        <v>153</v>
      </c>
      <c r="D32" t="s">
        <v>153</v>
      </c>
      <c r="E32" t="s">
        <v>153</v>
      </c>
      <c r="F32" t="s">
        <v>153</v>
      </c>
      <c r="G32" t="s">
        <v>153</v>
      </c>
    </row>
    <row r="33" spans="1:7" x14ac:dyDescent="0.35">
      <c r="A33" t="s">
        <v>153</v>
      </c>
      <c r="B33" t="s">
        <v>153</v>
      </c>
      <c r="C33" t="s">
        <v>153</v>
      </c>
      <c r="D33" t="s">
        <v>153</v>
      </c>
      <c r="E33" t="s">
        <v>153</v>
      </c>
      <c r="F33" t="s">
        <v>153</v>
      </c>
      <c r="G33" t="s">
        <v>161</v>
      </c>
    </row>
    <row r="34" spans="1:7" x14ac:dyDescent="0.35">
      <c r="A34" t="s">
        <v>160</v>
      </c>
      <c r="B34" t="s">
        <v>160</v>
      </c>
      <c r="C34" t="s">
        <v>160</v>
      </c>
      <c r="D34" t="s">
        <v>153</v>
      </c>
      <c r="E34" t="s">
        <v>160</v>
      </c>
      <c r="F34" t="s">
        <v>160</v>
      </c>
      <c r="G34" t="s">
        <v>153</v>
      </c>
    </row>
    <row r="35" spans="1:7" x14ac:dyDescent="0.35">
      <c r="A35" t="s">
        <v>160</v>
      </c>
      <c r="B35" t="s">
        <v>160</v>
      </c>
      <c r="C35" t="s">
        <v>160</v>
      </c>
      <c r="D35" t="s">
        <v>160</v>
      </c>
      <c r="E35" t="s">
        <v>160</v>
      </c>
      <c r="F35" t="s">
        <v>160</v>
      </c>
      <c r="G35" t="s">
        <v>160</v>
      </c>
    </row>
    <row r="36" spans="1:7" x14ac:dyDescent="0.35">
      <c r="A36" t="s">
        <v>160</v>
      </c>
      <c r="B36" t="s">
        <v>160</v>
      </c>
      <c r="C36" t="s">
        <v>153</v>
      </c>
      <c r="D36" t="s">
        <v>160</v>
      </c>
      <c r="E36" t="s">
        <v>160</v>
      </c>
      <c r="F36" t="s">
        <v>160</v>
      </c>
      <c r="G36" t="s">
        <v>160</v>
      </c>
    </row>
    <row r="37" spans="1:7" x14ac:dyDescent="0.35">
      <c r="A37" t="s">
        <v>153</v>
      </c>
      <c r="B37" t="s">
        <v>160</v>
      </c>
      <c r="C37" t="s">
        <v>153</v>
      </c>
      <c r="D37" t="s">
        <v>160</v>
      </c>
      <c r="E37" t="s">
        <v>161</v>
      </c>
      <c r="F37" t="s">
        <v>243</v>
      </c>
      <c r="G37" t="s">
        <v>160</v>
      </c>
    </row>
    <row r="38" spans="1:7" x14ac:dyDescent="0.35">
      <c r="A38" t="s">
        <v>153</v>
      </c>
      <c r="B38" t="s">
        <v>153</v>
      </c>
      <c r="C38" t="s">
        <v>161</v>
      </c>
      <c r="D38" t="s">
        <v>160</v>
      </c>
      <c r="E38" t="s">
        <v>153</v>
      </c>
      <c r="F38" t="s">
        <v>153</v>
      </c>
      <c r="G38" t="s">
        <v>153</v>
      </c>
    </row>
    <row r="39" spans="1:7" x14ac:dyDescent="0.35">
      <c r="A39" t="s">
        <v>153</v>
      </c>
      <c r="B39" t="s">
        <v>153</v>
      </c>
      <c r="C39" t="s">
        <v>153</v>
      </c>
      <c r="D39" t="s">
        <v>160</v>
      </c>
      <c r="E39" t="s">
        <v>160</v>
      </c>
      <c r="F39" t="s">
        <v>160</v>
      </c>
      <c r="G39" t="s">
        <v>153</v>
      </c>
    </row>
    <row r="40" spans="1:7" x14ac:dyDescent="0.35">
      <c r="A40" t="s">
        <v>153</v>
      </c>
      <c r="B40" t="s">
        <v>153</v>
      </c>
      <c r="C40" t="s">
        <v>153</v>
      </c>
      <c r="D40" t="s">
        <v>153</v>
      </c>
      <c r="E40" t="s">
        <v>153</v>
      </c>
      <c r="F40" t="s">
        <v>153</v>
      </c>
      <c r="G40" t="s">
        <v>153</v>
      </c>
    </row>
    <row r="41" spans="1:7" x14ac:dyDescent="0.35">
      <c r="A41" t="s">
        <v>243</v>
      </c>
      <c r="B41" t="s">
        <v>286</v>
      </c>
      <c r="C41" t="s">
        <v>161</v>
      </c>
      <c r="D41" t="s">
        <v>153</v>
      </c>
      <c r="E41" t="s">
        <v>153</v>
      </c>
      <c r="F41" t="s">
        <v>153</v>
      </c>
      <c r="G41" t="s">
        <v>161</v>
      </c>
    </row>
    <row r="42" spans="1:7" x14ac:dyDescent="0.35">
      <c r="A42" t="s">
        <v>153</v>
      </c>
      <c r="B42" t="s">
        <v>161</v>
      </c>
      <c r="C42" t="s">
        <v>153</v>
      </c>
      <c r="D42" t="s">
        <v>153</v>
      </c>
      <c r="E42" t="s">
        <v>160</v>
      </c>
      <c r="F42" t="s">
        <v>160</v>
      </c>
      <c r="G42" t="s">
        <v>160</v>
      </c>
    </row>
    <row r="43" spans="1:7" x14ac:dyDescent="0.35">
      <c r="A43" t="s">
        <v>153</v>
      </c>
      <c r="B43" t="s">
        <v>153</v>
      </c>
      <c r="C43" t="s">
        <v>153</v>
      </c>
      <c r="D43" t="s">
        <v>153</v>
      </c>
      <c r="E43" t="s">
        <v>160</v>
      </c>
      <c r="F43" t="s">
        <v>160</v>
      </c>
      <c r="G43" t="s">
        <v>153</v>
      </c>
    </row>
    <row r="44" spans="1:7" x14ac:dyDescent="0.35">
      <c r="A44" t="s">
        <v>153</v>
      </c>
      <c r="B44" t="s">
        <v>153</v>
      </c>
      <c r="C44" t="s">
        <v>153</v>
      </c>
      <c r="D44" t="s">
        <v>153</v>
      </c>
      <c r="E44" t="s">
        <v>153</v>
      </c>
      <c r="F44" t="s">
        <v>153</v>
      </c>
      <c r="G44" t="s">
        <v>153</v>
      </c>
    </row>
    <row r="45" spans="1:7" x14ac:dyDescent="0.35">
      <c r="A45" t="s">
        <v>160</v>
      </c>
      <c r="B45" t="s">
        <v>160</v>
      </c>
      <c r="C45" t="s">
        <v>160</v>
      </c>
      <c r="D45" t="s">
        <v>161</v>
      </c>
      <c r="E45" t="s">
        <v>160</v>
      </c>
      <c r="F45" t="s">
        <v>160</v>
      </c>
      <c r="G45" t="s">
        <v>160</v>
      </c>
    </row>
    <row r="46" spans="1:7" x14ac:dyDescent="0.35">
      <c r="A46" t="s">
        <v>153</v>
      </c>
      <c r="B46" t="s">
        <v>153</v>
      </c>
      <c r="C46" t="s">
        <v>153</v>
      </c>
      <c r="D46" t="s">
        <v>153</v>
      </c>
      <c r="E46" t="s">
        <v>160</v>
      </c>
      <c r="F46" t="s">
        <v>160</v>
      </c>
      <c r="G46" t="s">
        <v>153</v>
      </c>
    </row>
    <row r="47" spans="1:7" x14ac:dyDescent="0.35">
      <c r="A47" t="s">
        <v>153</v>
      </c>
      <c r="B47" t="s">
        <v>160</v>
      </c>
      <c r="C47" t="s">
        <v>153</v>
      </c>
      <c r="D47" t="s">
        <v>160</v>
      </c>
      <c r="E47" t="s">
        <v>160</v>
      </c>
      <c r="F47" t="s">
        <v>160</v>
      </c>
      <c r="G47" t="s">
        <v>153</v>
      </c>
    </row>
    <row r="48" spans="1:7" x14ac:dyDescent="0.35">
      <c r="A48" t="s">
        <v>153</v>
      </c>
      <c r="B48" t="s">
        <v>161</v>
      </c>
      <c r="C48" t="s">
        <v>243</v>
      </c>
      <c r="D48" t="s">
        <v>153</v>
      </c>
      <c r="E48" t="s">
        <v>161</v>
      </c>
      <c r="F48" t="s">
        <v>160</v>
      </c>
      <c r="G48" t="s">
        <v>243</v>
      </c>
    </row>
    <row r="49" spans="1:7" x14ac:dyDescent="0.35">
      <c r="A49" t="s">
        <v>160</v>
      </c>
      <c r="B49" t="s">
        <v>161</v>
      </c>
      <c r="C49" t="s">
        <v>153</v>
      </c>
      <c r="D49" t="s">
        <v>160</v>
      </c>
      <c r="E49" t="s">
        <v>153</v>
      </c>
      <c r="F49" t="s">
        <v>153</v>
      </c>
      <c r="G49" t="s">
        <v>153</v>
      </c>
    </row>
    <row r="50" spans="1:7" x14ac:dyDescent="0.35">
      <c r="A50" t="s">
        <v>153</v>
      </c>
      <c r="B50" t="s">
        <v>464</v>
      </c>
      <c r="C50" t="s">
        <v>153</v>
      </c>
      <c r="D50" t="s">
        <v>153</v>
      </c>
      <c r="E50" t="s">
        <v>153</v>
      </c>
      <c r="F50" t="s">
        <v>153</v>
      </c>
      <c r="G50" t="s">
        <v>153</v>
      </c>
    </row>
    <row r="51" spans="1:7" x14ac:dyDescent="0.35">
      <c r="A51" t="s">
        <v>153</v>
      </c>
      <c r="B51" t="s">
        <v>160</v>
      </c>
      <c r="C51" t="s">
        <v>153</v>
      </c>
      <c r="D51" t="s">
        <v>153</v>
      </c>
      <c r="E51" t="s">
        <v>153</v>
      </c>
      <c r="F51" t="s">
        <v>153</v>
      </c>
      <c r="G51" t="s">
        <v>153</v>
      </c>
    </row>
    <row r="52" spans="1:7" x14ac:dyDescent="0.35">
      <c r="A52" t="s">
        <v>160</v>
      </c>
      <c r="B52" t="s">
        <v>243</v>
      </c>
      <c r="C52" t="s">
        <v>160</v>
      </c>
      <c r="D52" t="s">
        <v>160</v>
      </c>
      <c r="E52" t="s">
        <v>160</v>
      </c>
      <c r="F52" t="s">
        <v>160</v>
      </c>
      <c r="G52" t="s">
        <v>160</v>
      </c>
    </row>
    <row r="53" spans="1:7" x14ac:dyDescent="0.35">
      <c r="A53" t="s">
        <v>153</v>
      </c>
      <c r="B53" t="s">
        <v>153</v>
      </c>
      <c r="C53" t="s">
        <v>160</v>
      </c>
      <c r="D53" t="s">
        <v>153</v>
      </c>
      <c r="E53" t="s">
        <v>153</v>
      </c>
      <c r="F53" t="s">
        <v>153</v>
      </c>
      <c r="G53" t="s">
        <v>153</v>
      </c>
    </row>
    <row r="54" spans="1:7" x14ac:dyDescent="0.35">
      <c r="A54" t="s">
        <v>153</v>
      </c>
      <c r="B54" t="s">
        <v>153</v>
      </c>
      <c r="C54" t="s">
        <v>161</v>
      </c>
      <c r="D54" t="s">
        <v>153</v>
      </c>
      <c r="E54" t="s">
        <v>153</v>
      </c>
      <c r="F54" t="s">
        <v>153</v>
      </c>
      <c r="G54" t="s">
        <v>161</v>
      </c>
    </row>
    <row r="55" spans="1:7" x14ac:dyDescent="0.35">
      <c r="A55" t="s">
        <v>153</v>
      </c>
      <c r="B55" t="s">
        <v>160</v>
      </c>
      <c r="C55" t="s">
        <v>160</v>
      </c>
      <c r="D55" t="s">
        <v>153</v>
      </c>
      <c r="E55" t="s">
        <v>153</v>
      </c>
      <c r="F55" t="s">
        <v>153</v>
      </c>
      <c r="G55" t="s">
        <v>160</v>
      </c>
    </row>
    <row r="56" spans="1:7" x14ac:dyDescent="0.35">
      <c r="A56" t="s">
        <v>153</v>
      </c>
      <c r="B56" t="s">
        <v>160</v>
      </c>
      <c r="C56" t="s">
        <v>160</v>
      </c>
      <c r="D56" t="s">
        <v>153</v>
      </c>
      <c r="E56" t="s">
        <v>153</v>
      </c>
      <c r="F56" t="s">
        <v>153</v>
      </c>
      <c r="G56" t="s">
        <v>160</v>
      </c>
    </row>
    <row r="57" spans="1:7" x14ac:dyDescent="0.35">
      <c r="A57" t="s">
        <v>153</v>
      </c>
      <c r="B57" t="s">
        <v>160</v>
      </c>
      <c r="C57" t="s">
        <v>160</v>
      </c>
      <c r="D57" t="s">
        <v>153</v>
      </c>
      <c r="E57" t="s">
        <v>153</v>
      </c>
      <c r="F57" t="s">
        <v>153</v>
      </c>
      <c r="G57" t="s">
        <v>153</v>
      </c>
    </row>
    <row r="58" spans="1:7" x14ac:dyDescent="0.35">
      <c r="A58" t="s">
        <v>153</v>
      </c>
      <c r="B58" t="s">
        <v>243</v>
      </c>
      <c r="C58" t="s">
        <v>160</v>
      </c>
      <c r="D58" t="s">
        <v>153</v>
      </c>
      <c r="E58" t="s">
        <v>160</v>
      </c>
      <c r="F58" t="s">
        <v>160</v>
      </c>
      <c r="G58" t="s">
        <v>160</v>
      </c>
    </row>
    <row r="59" spans="1:7" x14ac:dyDescent="0.35">
      <c r="A59" t="s">
        <v>153</v>
      </c>
      <c r="B59" t="s">
        <v>153</v>
      </c>
      <c r="C59" t="s">
        <v>160</v>
      </c>
      <c r="D59" t="s">
        <v>160</v>
      </c>
      <c r="E59" t="s">
        <v>160</v>
      </c>
      <c r="F59" t="s">
        <v>153</v>
      </c>
      <c r="G59" t="s">
        <v>161</v>
      </c>
    </row>
    <row r="60" spans="1:7" x14ac:dyDescent="0.35">
      <c r="A60" t="s">
        <v>153</v>
      </c>
      <c r="B60" t="s">
        <v>160</v>
      </c>
      <c r="C60" t="s">
        <v>160</v>
      </c>
      <c r="D60" t="s">
        <v>153</v>
      </c>
      <c r="E60" t="s">
        <v>153</v>
      </c>
      <c r="F60" t="s">
        <v>153</v>
      </c>
      <c r="G60" t="s">
        <v>160</v>
      </c>
    </row>
    <row r="61" spans="1:7" x14ac:dyDescent="0.35">
      <c r="A61" t="s">
        <v>160</v>
      </c>
      <c r="B61" t="s">
        <v>161</v>
      </c>
      <c r="C61" t="s">
        <v>161</v>
      </c>
      <c r="D61" t="s">
        <v>153</v>
      </c>
      <c r="E61" t="s">
        <v>161</v>
      </c>
      <c r="F61" t="s">
        <v>160</v>
      </c>
      <c r="G61" t="s">
        <v>161</v>
      </c>
    </row>
    <row r="62" spans="1:7" x14ac:dyDescent="0.35">
      <c r="A62" t="s">
        <v>153</v>
      </c>
      <c r="B62" t="s">
        <v>153</v>
      </c>
      <c r="C62" t="s">
        <v>160</v>
      </c>
      <c r="D62" t="s">
        <v>153</v>
      </c>
      <c r="E62" t="s">
        <v>160</v>
      </c>
      <c r="F62" t="s">
        <v>153</v>
      </c>
      <c r="G62" t="s">
        <v>161</v>
      </c>
    </row>
    <row r="63" spans="1:7" x14ac:dyDescent="0.35">
      <c r="A63" t="s">
        <v>153</v>
      </c>
      <c r="B63" t="s">
        <v>153</v>
      </c>
      <c r="C63" t="s">
        <v>161</v>
      </c>
      <c r="D63" t="s">
        <v>160</v>
      </c>
      <c r="E63" t="s">
        <v>153</v>
      </c>
      <c r="F63" t="s">
        <v>153</v>
      </c>
      <c r="G63" t="s">
        <v>153</v>
      </c>
    </row>
    <row r="64" spans="1:7" x14ac:dyDescent="0.35">
      <c r="A64" t="s">
        <v>153</v>
      </c>
      <c r="B64" t="s">
        <v>153</v>
      </c>
      <c r="C64" t="s">
        <v>153</v>
      </c>
      <c r="D64" t="s">
        <v>153</v>
      </c>
      <c r="E64" t="s">
        <v>160</v>
      </c>
      <c r="F64" t="s">
        <v>160</v>
      </c>
      <c r="G64" t="s">
        <v>153</v>
      </c>
    </row>
    <row r="65" spans="1:7" x14ac:dyDescent="0.35">
      <c r="A65" t="s">
        <v>153</v>
      </c>
      <c r="B65" t="s">
        <v>160</v>
      </c>
      <c r="C65" t="s">
        <v>153</v>
      </c>
      <c r="D65" t="s">
        <v>160</v>
      </c>
      <c r="E65" t="s">
        <v>160</v>
      </c>
      <c r="F65" t="s">
        <v>160</v>
      </c>
      <c r="G65" t="s">
        <v>160</v>
      </c>
    </row>
    <row r="66" spans="1:7" x14ac:dyDescent="0.35">
      <c r="A66" t="s">
        <v>153</v>
      </c>
      <c r="B66" t="s">
        <v>153</v>
      </c>
      <c r="C66" t="s">
        <v>160</v>
      </c>
      <c r="D66" t="s">
        <v>153</v>
      </c>
      <c r="E66" t="s">
        <v>153</v>
      </c>
      <c r="F66" t="s">
        <v>153</v>
      </c>
      <c r="G66" t="s">
        <v>160</v>
      </c>
    </row>
    <row r="67" spans="1:7" x14ac:dyDescent="0.35">
      <c r="A67" t="s">
        <v>153</v>
      </c>
      <c r="B67" t="s">
        <v>464</v>
      </c>
      <c r="C67" t="s">
        <v>160</v>
      </c>
      <c r="D67" t="s">
        <v>160</v>
      </c>
      <c r="E67" t="s">
        <v>160</v>
      </c>
      <c r="F67" t="s">
        <v>160</v>
      </c>
      <c r="G67" t="s">
        <v>153</v>
      </c>
    </row>
    <row r="68" spans="1:7" x14ac:dyDescent="0.35">
      <c r="A68" t="s">
        <v>160</v>
      </c>
      <c r="B68" t="s">
        <v>153</v>
      </c>
      <c r="C68" t="s">
        <v>153</v>
      </c>
      <c r="D68" t="s">
        <v>153</v>
      </c>
      <c r="E68" t="s">
        <v>160</v>
      </c>
      <c r="F68" t="s">
        <v>160</v>
      </c>
      <c r="G68" t="s">
        <v>160</v>
      </c>
    </row>
    <row r="69" spans="1:7" x14ac:dyDescent="0.35">
      <c r="A69" t="s">
        <v>153</v>
      </c>
      <c r="B69" t="s">
        <v>160</v>
      </c>
      <c r="C69" t="s">
        <v>160</v>
      </c>
      <c r="D69" t="s">
        <v>160</v>
      </c>
      <c r="E69" t="s">
        <v>160</v>
      </c>
      <c r="F69" t="s">
        <v>160</v>
      </c>
      <c r="G69" t="s">
        <v>160</v>
      </c>
    </row>
    <row r="70" spans="1:7" x14ac:dyDescent="0.35">
      <c r="A70" t="s">
        <v>160</v>
      </c>
      <c r="B70" t="s">
        <v>160</v>
      </c>
      <c r="C70" t="s">
        <v>160</v>
      </c>
      <c r="D70" t="s">
        <v>160</v>
      </c>
      <c r="E70" t="s">
        <v>161</v>
      </c>
      <c r="F70" t="s">
        <v>160</v>
      </c>
      <c r="G70" t="s">
        <v>160</v>
      </c>
    </row>
    <row r="71" spans="1:7" x14ac:dyDescent="0.35">
      <c r="A71" t="s">
        <v>153</v>
      </c>
      <c r="B71" t="s">
        <v>153</v>
      </c>
      <c r="C71" t="s">
        <v>161</v>
      </c>
      <c r="D71" t="s">
        <v>153</v>
      </c>
      <c r="E71" t="s">
        <v>160</v>
      </c>
      <c r="F71" t="s">
        <v>160</v>
      </c>
      <c r="G71" t="s">
        <v>153</v>
      </c>
    </row>
    <row r="72" spans="1:7" x14ac:dyDescent="0.35">
      <c r="A72" t="s">
        <v>153</v>
      </c>
      <c r="B72" t="s">
        <v>153</v>
      </c>
      <c r="C72" t="s">
        <v>153</v>
      </c>
      <c r="D72" t="s">
        <v>153</v>
      </c>
      <c r="E72" t="s">
        <v>153</v>
      </c>
      <c r="F72" t="s">
        <v>153</v>
      </c>
      <c r="G72" t="s">
        <v>153</v>
      </c>
    </row>
    <row r="73" spans="1:7" x14ac:dyDescent="0.35">
      <c r="A73" t="s">
        <v>153</v>
      </c>
      <c r="B73" t="s">
        <v>153</v>
      </c>
      <c r="C73" t="s">
        <v>153</v>
      </c>
      <c r="D73" t="s">
        <v>153</v>
      </c>
      <c r="E73" t="s">
        <v>153</v>
      </c>
      <c r="F73" t="s">
        <v>153</v>
      </c>
      <c r="G73" t="s">
        <v>153</v>
      </c>
    </row>
    <row r="74" spans="1:7" x14ac:dyDescent="0.35">
      <c r="A74" t="s">
        <v>153</v>
      </c>
      <c r="B74" t="s">
        <v>153</v>
      </c>
      <c r="C74" t="s">
        <v>153</v>
      </c>
      <c r="D74" t="s">
        <v>153</v>
      </c>
      <c r="E74" t="s">
        <v>153</v>
      </c>
      <c r="F74" t="s">
        <v>153</v>
      </c>
      <c r="G74" t="s">
        <v>153</v>
      </c>
    </row>
    <row r="75" spans="1:7" x14ac:dyDescent="0.35">
      <c r="A75" t="s">
        <v>160</v>
      </c>
      <c r="B75" t="s">
        <v>160</v>
      </c>
      <c r="C75" t="s">
        <v>161</v>
      </c>
      <c r="D75" t="s">
        <v>160</v>
      </c>
      <c r="E75" t="s">
        <v>160</v>
      </c>
      <c r="F75" t="s">
        <v>153</v>
      </c>
      <c r="G75" t="s">
        <v>153</v>
      </c>
    </row>
    <row r="76" spans="1:7" x14ac:dyDescent="0.35">
      <c r="A76" t="s">
        <v>153</v>
      </c>
      <c r="B76" t="s">
        <v>153</v>
      </c>
      <c r="C76" t="s">
        <v>153</v>
      </c>
      <c r="D76" t="s">
        <v>153</v>
      </c>
      <c r="E76" t="s">
        <v>153</v>
      </c>
      <c r="F76" t="s">
        <v>153</v>
      </c>
      <c r="G76" t="s">
        <v>153</v>
      </c>
    </row>
    <row r="77" spans="1:7" x14ac:dyDescent="0.35">
      <c r="A77" t="s">
        <v>153</v>
      </c>
      <c r="B77" t="s">
        <v>153</v>
      </c>
      <c r="C77" t="s">
        <v>153</v>
      </c>
      <c r="D77" t="s">
        <v>153</v>
      </c>
      <c r="E77" t="s">
        <v>160</v>
      </c>
      <c r="F77" t="s">
        <v>160</v>
      </c>
      <c r="G77" t="s">
        <v>160</v>
      </c>
    </row>
    <row r="78" spans="1:7" x14ac:dyDescent="0.35">
      <c r="A78" t="s">
        <v>153</v>
      </c>
      <c r="B78" t="s">
        <v>153</v>
      </c>
      <c r="C78" t="s">
        <v>153</v>
      </c>
      <c r="D78" t="s">
        <v>153</v>
      </c>
      <c r="E78" t="s">
        <v>153</v>
      </c>
      <c r="F78" t="s">
        <v>153</v>
      </c>
      <c r="G78" t="s">
        <v>153</v>
      </c>
    </row>
    <row r="79" spans="1:7" x14ac:dyDescent="0.35">
      <c r="A79" t="s">
        <v>153</v>
      </c>
      <c r="B79" t="s">
        <v>160</v>
      </c>
      <c r="C79" t="s">
        <v>153</v>
      </c>
      <c r="D79" t="s">
        <v>160</v>
      </c>
      <c r="E79" t="s">
        <v>153</v>
      </c>
      <c r="F79" t="s">
        <v>160</v>
      </c>
      <c r="G79" t="s">
        <v>160</v>
      </c>
    </row>
    <row r="80" spans="1:7" x14ac:dyDescent="0.35">
      <c r="A80" t="s">
        <v>153</v>
      </c>
      <c r="B80" t="s">
        <v>161</v>
      </c>
      <c r="C80" t="s">
        <v>153</v>
      </c>
      <c r="D80" t="s">
        <v>153</v>
      </c>
      <c r="E80" t="s">
        <v>153</v>
      </c>
      <c r="F80" t="s">
        <v>153</v>
      </c>
      <c r="G80" t="s">
        <v>153</v>
      </c>
    </row>
    <row r="81" spans="1:7" x14ac:dyDescent="0.35">
      <c r="A81" t="s">
        <v>153</v>
      </c>
      <c r="B81" t="s">
        <v>160</v>
      </c>
      <c r="C81" t="s">
        <v>153</v>
      </c>
      <c r="D81" t="s">
        <v>153</v>
      </c>
      <c r="E81" t="s">
        <v>160</v>
      </c>
      <c r="F81" t="s">
        <v>153</v>
      </c>
      <c r="G81" t="s">
        <v>153</v>
      </c>
    </row>
    <row r="82" spans="1:7" x14ac:dyDescent="0.35">
      <c r="A82" t="s">
        <v>153</v>
      </c>
      <c r="B82" t="s">
        <v>161</v>
      </c>
      <c r="C82" t="s">
        <v>153</v>
      </c>
      <c r="D82" t="s">
        <v>153</v>
      </c>
      <c r="E82" t="s">
        <v>153</v>
      </c>
      <c r="F82" t="s">
        <v>144</v>
      </c>
      <c r="G82" t="s">
        <v>144</v>
      </c>
    </row>
    <row r="83" spans="1:7" x14ac:dyDescent="0.35">
      <c r="A83" t="s">
        <v>574</v>
      </c>
      <c r="B83" t="s">
        <v>153</v>
      </c>
      <c r="C83" t="s">
        <v>153</v>
      </c>
      <c r="D83" t="s">
        <v>153</v>
      </c>
      <c r="E83" t="s">
        <v>153</v>
      </c>
      <c r="F83" t="s">
        <v>153</v>
      </c>
      <c r="G83" t="s">
        <v>153</v>
      </c>
    </row>
    <row r="84" spans="1:7" x14ac:dyDescent="0.35">
      <c r="A84" t="s">
        <v>153</v>
      </c>
      <c r="B84" t="s">
        <v>153</v>
      </c>
      <c r="C84" t="s">
        <v>153</v>
      </c>
      <c r="D84" t="s">
        <v>153</v>
      </c>
      <c r="E84" t="s">
        <v>160</v>
      </c>
      <c r="F84" t="s">
        <v>160</v>
      </c>
      <c r="G84" t="s">
        <v>153</v>
      </c>
    </row>
    <row r="85" spans="1:7" x14ac:dyDescent="0.35">
      <c r="A85" t="s">
        <v>153</v>
      </c>
      <c r="B85" t="s">
        <v>161</v>
      </c>
      <c r="C85" t="s">
        <v>153</v>
      </c>
      <c r="D85" t="s">
        <v>153</v>
      </c>
      <c r="E85" t="s">
        <v>153</v>
      </c>
      <c r="F85" t="s">
        <v>153</v>
      </c>
      <c r="G85" t="s">
        <v>153</v>
      </c>
    </row>
    <row r="86" spans="1:7" x14ac:dyDescent="0.35">
      <c r="A86" t="s">
        <v>160</v>
      </c>
      <c r="B86" t="s">
        <v>160</v>
      </c>
      <c r="C86" t="s">
        <v>161</v>
      </c>
      <c r="D86" t="s">
        <v>160</v>
      </c>
      <c r="E86" t="s">
        <v>160</v>
      </c>
      <c r="F86" t="s">
        <v>160</v>
      </c>
      <c r="G86" t="s">
        <v>160</v>
      </c>
    </row>
    <row r="87" spans="1:7" x14ac:dyDescent="0.35">
      <c r="A87" t="s">
        <v>153</v>
      </c>
      <c r="B87" t="s">
        <v>160</v>
      </c>
      <c r="C87" t="s">
        <v>160</v>
      </c>
      <c r="D87" t="s">
        <v>160</v>
      </c>
      <c r="E87" t="s">
        <v>160</v>
      </c>
      <c r="F87" t="s">
        <v>160</v>
      </c>
      <c r="G87" t="s">
        <v>160</v>
      </c>
    </row>
    <row r="88" spans="1:7" x14ac:dyDescent="0.35">
      <c r="A88" t="s">
        <v>153</v>
      </c>
      <c r="B88" t="s">
        <v>153</v>
      </c>
      <c r="C88" t="s">
        <v>153</v>
      </c>
      <c r="D88" t="s">
        <v>153</v>
      </c>
      <c r="E88" t="s">
        <v>153</v>
      </c>
      <c r="F88" t="s">
        <v>153</v>
      </c>
      <c r="G88" t="s">
        <v>153</v>
      </c>
    </row>
    <row r="89" spans="1:7" x14ac:dyDescent="0.35">
      <c r="A89" t="s">
        <v>153</v>
      </c>
      <c r="B89" t="s">
        <v>160</v>
      </c>
      <c r="C89" t="s">
        <v>153</v>
      </c>
      <c r="D89" t="s">
        <v>153</v>
      </c>
      <c r="E89" t="s">
        <v>153</v>
      </c>
      <c r="F89" t="s">
        <v>153</v>
      </c>
      <c r="G89" t="s">
        <v>160</v>
      </c>
    </row>
    <row r="90" spans="1:7" x14ac:dyDescent="0.35">
      <c r="A90" t="s">
        <v>153</v>
      </c>
      <c r="B90" t="s">
        <v>153</v>
      </c>
      <c r="C90" t="s">
        <v>153</v>
      </c>
      <c r="D90" t="s">
        <v>153</v>
      </c>
      <c r="E90" t="s">
        <v>153</v>
      </c>
      <c r="G90" t="s">
        <v>153</v>
      </c>
    </row>
    <row r="91" spans="1:7" x14ac:dyDescent="0.35">
      <c r="A91" t="s">
        <v>153</v>
      </c>
      <c r="B91" t="s">
        <v>153</v>
      </c>
      <c r="C91" t="s">
        <v>161</v>
      </c>
      <c r="D91" t="s">
        <v>160</v>
      </c>
      <c r="E91" t="s">
        <v>153</v>
      </c>
      <c r="F91" t="s">
        <v>153</v>
      </c>
      <c r="G91" t="s">
        <v>160</v>
      </c>
    </row>
    <row r="92" spans="1:7" x14ac:dyDescent="0.35">
      <c r="A92" t="s">
        <v>153</v>
      </c>
      <c r="B92" t="s">
        <v>153</v>
      </c>
      <c r="C92" t="s">
        <v>153</v>
      </c>
      <c r="D92" t="s">
        <v>153</v>
      </c>
      <c r="E92" t="s">
        <v>153</v>
      </c>
      <c r="F92" t="s">
        <v>153</v>
      </c>
      <c r="G92" t="s">
        <v>160</v>
      </c>
    </row>
    <row r="93" spans="1:7" x14ac:dyDescent="0.35">
      <c r="A93" t="s">
        <v>153</v>
      </c>
      <c r="B93" t="s">
        <v>153</v>
      </c>
      <c r="C93" t="s">
        <v>160</v>
      </c>
      <c r="D93" t="s">
        <v>153</v>
      </c>
      <c r="E93" t="s">
        <v>153</v>
      </c>
      <c r="F93" t="s">
        <v>160</v>
      </c>
      <c r="G93" t="s">
        <v>160</v>
      </c>
    </row>
    <row r="94" spans="1:7" x14ac:dyDescent="0.35">
      <c r="A94" t="s">
        <v>153</v>
      </c>
      <c r="B94" t="s">
        <v>153</v>
      </c>
      <c r="C94" t="s">
        <v>161</v>
      </c>
      <c r="D94" t="s">
        <v>160</v>
      </c>
      <c r="E94" t="s">
        <v>153</v>
      </c>
      <c r="F94" t="s">
        <v>153</v>
      </c>
      <c r="G94" t="s">
        <v>160</v>
      </c>
    </row>
    <row r="95" spans="1:7" x14ac:dyDescent="0.35">
      <c r="A95" t="s">
        <v>153</v>
      </c>
      <c r="B95" t="s">
        <v>153</v>
      </c>
      <c r="C95" t="s">
        <v>153</v>
      </c>
      <c r="D95" t="s">
        <v>153</v>
      </c>
      <c r="E95" t="s">
        <v>153</v>
      </c>
      <c r="F95" t="s">
        <v>153</v>
      </c>
      <c r="G95" t="s">
        <v>153</v>
      </c>
    </row>
  </sheetData>
  <autoFilter ref="A1:G95" xr:uid="{00000000-0009-0000-0000-000008000000}"/>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2695EB652E98A4BAC9FCA54C3C429A1" ma:contentTypeVersion="4" ma:contentTypeDescription="Create a new document." ma:contentTypeScope="" ma:versionID="2ffba50166ab199597bc95c0e60df3b8">
  <xsd:schema xmlns:xsd="http://www.w3.org/2001/XMLSchema" xmlns:xs="http://www.w3.org/2001/XMLSchema" xmlns:p="http://schemas.microsoft.com/office/2006/metadata/properties" xmlns:ns3="44dcc7f1-7eca-4520-8598-de35b9df4865" targetNamespace="http://schemas.microsoft.com/office/2006/metadata/properties" ma:root="true" ma:fieldsID="7c52a40a9b950b234b5ec06993d3d6e8" ns3:_="">
    <xsd:import namespace="44dcc7f1-7eca-4520-8598-de35b9df4865"/>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dcc7f1-7eca-4520-8598-de35b9df486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12519E-E092-4A20-A074-4028135CCD3C}">
  <ds:schemaRefs>
    <ds:schemaRef ds:uri="http://schemas.microsoft.com/sharepoint/v3/contenttype/forms"/>
  </ds:schemaRefs>
</ds:datastoreItem>
</file>

<file path=customXml/itemProps2.xml><?xml version="1.0" encoding="utf-8"?>
<ds:datastoreItem xmlns:ds="http://schemas.openxmlformats.org/officeDocument/2006/customXml" ds:itemID="{579357A7-89E2-415C-A564-D0DA6C33ABCE}">
  <ds:schemaRefs>
    <ds:schemaRef ds:uri="http://purl.org/dc/elements/1.1/"/>
    <ds:schemaRef ds:uri="http://purl.org/dc/terms/"/>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44dcc7f1-7eca-4520-8598-de35b9df4865"/>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E6C65595-7FE6-4DB8-AA70-A5665B134FC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dcc7f1-7eca-4520-8598-de35b9df486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28</vt:i4>
      </vt:variant>
    </vt:vector>
  </HeadingPairs>
  <TitlesOfParts>
    <vt:vector size="28" baseType="lpstr">
      <vt:lpstr>Sheet0</vt:lpstr>
      <vt:lpstr>Q21</vt:lpstr>
      <vt:lpstr>Q20</vt:lpstr>
      <vt:lpstr>Q19 graph</vt:lpstr>
      <vt:lpstr>Q18 graph</vt:lpstr>
      <vt:lpstr>Q17 graphs</vt:lpstr>
      <vt:lpstr>Q17 data</vt:lpstr>
      <vt:lpstr>Q16 graphs</vt:lpstr>
      <vt:lpstr>Q16 data</vt:lpstr>
      <vt:lpstr>Q15 graph</vt:lpstr>
      <vt:lpstr>Sheet11</vt:lpstr>
      <vt:lpstr>Sheet12</vt:lpstr>
      <vt:lpstr>Q15 dat</vt:lpstr>
      <vt:lpstr>Q14 graphs</vt:lpstr>
      <vt:lpstr>Q14 data</vt:lpstr>
      <vt:lpstr>Q13 graphs</vt:lpstr>
      <vt:lpstr>Q12 graphs</vt:lpstr>
      <vt:lpstr>Q12 data</vt:lpstr>
      <vt:lpstr>Q11 grapht</vt:lpstr>
      <vt:lpstr>Q11 Data</vt:lpstr>
      <vt:lpstr>Q8</vt:lpstr>
      <vt:lpstr>Q6 Pivot table</vt:lpstr>
      <vt:lpstr>Sheet1</vt:lpstr>
      <vt:lpstr>Q6</vt:lpstr>
      <vt:lpstr>Q5 pivot table</vt:lpstr>
      <vt:lpstr>Q5</vt:lpstr>
      <vt:lpstr>Q3</vt:lpstr>
      <vt:lpstr>Q2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Sibusisiwe Hlela</cp:lastModifiedBy>
  <dcterms:created xsi:type="dcterms:W3CDTF">2020-03-23T07:11:29Z</dcterms:created>
  <dcterms:modified xsi:type="dcterms:W3CDTF">2022-01-31T09:43:25Z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0x010100F2695EB652E98A4BAC9FCA54C3C429A1</vt:lpwstr>
  </property>
</Properties>
</file>