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worksheets/sheet2.xml" ContentType="application/vnd.openxmlformats-officedocument.spreadsheetml.worksheet+xml"/>
  <Override PartName="/xl/chartsheets/sheet9.xml" ContentType="application/vnd.openxmlformats-officedocument.spreadsheetml.chartsheet+xml"/>
  <Override PartName="/xl/chartsheets/sheet10.xml" ContentType="application/vnd.openxmlformats-officedocument.spreadsheetml.chartsheet+xml"/>
  <Override PartName="/xl/chartsheets/sheet11.xml" ContentType="application/vnd.openxmlformats-officedocument.spreadsheetml.chartsheet+xml"/>
  <Override PartName="/xl/worksheets/sheet3.xml" ContentType="application/vnd.openxmlformats-officedocument.spreadsheetml.worksheet+xml"/>
  <Override PartName="/xl/chartsheets/sheet12.xml" ContentType="application/vnd.openxmlformats-officedocument.spreadsheetml.chartsheet+xml"/>
  <Override PartName="/xl/chartsheets/sheet13.xml" ContentType="application/vnd.openxmlformats-officedocument.spreadsheetml.chartsheet+xml"/>
  <Override PartName="/xl/chartsheets/sheet14.xml" ContentType="application/vnd.openxmlformats-officedocument.spreadsheetml.chartsheet+xml"/>
  <Override PartName="/xl/chartsheets/sheet15.xml" ContentType="application/vnd.openxmlformats-officedocument.spreadsheetml.chartsheet+xml"/>
  <Override PartName="/xl/chartsheets/sheet16.xml" ContentType="application/vnd.openxmlformats-officedocument.spreadsheetml.chartsheet+xml"/>
  <Override PartName="/xl/worksheets/sheet4.xml" ContentType="application/vnd.openxmlformats-officedocument.spreadsheetml.worksheet+xml"/>
  <Override PartName="/xl/chartsheets/sheet17.xml" ContentType="application/vnd.openxmlformats-officedocument.spreadsheetml.chartsheet+xml"/>
  <Override PartName="/xl/chartsheets/sheet18.xml" ContentType="application/vnd.openxmlformats-officedocument.spreadsheetml.chartsheet+xml"/>
  <Override PartName="/xl/chartsheets/sheet19.xml" ContentType="application/vnd.openxmlformats-officedocument.spreadsheetml.chartsheet+xml"/>
  <Override PartName="/xl/chartsheets/sheet20.xml" ContentType="application/vnd.openxmlformats-officedocument.spreadsheetml.chartsheet+xml"/>
  <Override PartName="/xl/chartsheets/sheet21.xml" ContentType="application/vnd.openxmlformats-officedocument.spreadsheetml.chart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ropbox\My PC (DESKTOP-H2MUADB)\Desktop\DISSERTATION DOCUMENTS\"/>
    </mc:Choice>
  </mc:AlternateContent>
  <xr:revisionPtr revIDLastSave="0" documentId="13_ncr:1_{0F04FD71-CAED-42FF-B0C2-CF836FC853F2}" xr6:coauthVersionLast="47" xr6:coauthVersionMax="47" xr10:uidLastSave="{00000000-0000-0000-0000-000000000000}"/>
  <bookViews>
    <workbookView xWindow="-108" yWindow="-108" windowWidth="23256" windowHeight="12456" tabRatio="806" activeTab="2" xr2:uid="{732E3291-EF1F-45A4-8BE7-614688AF0E33}"/>
  </bookViews>
  <sheets>
    <sheet name="Potatoes" sheetId="1" r:id="rId1"/>
    <sheet name="POTATO4LVALUE (2)" sheetId="29" r:id="rId2"/>
    <sheet name="POTATO10LVALUE" sheetId="8" r:id="rId3"/>
    <sheet name="POTATO10avalues" sheetId="10" r:id="rId4"/>
    <sheet name="POTATO10bvalues" sheetId="11" r:id="rId5"/>
    <sheet name="POTATOdelta E4" sheetId="13" r:id="rId6"/>
    <sheet name="POTATOdeltaE10" sheetId="14" r:id="rId7"/>
    <sheet name="BI potato4" sheetId="25" r:id="rId8"/>
    <sheet name="BI10POTATO" sheetId="26" r:id="rId9"/>
    <sheet name="potato" sheetId="3" r:id="rId10"/>
    <sheet name="POTATO4LVALUE" sheetId="5" r:id="rId11"/>
    <sheet name="potato4avalue" sheetId="6" r:id="rId12"/>
    <sheet name="Potato4bvalue" sheetId="7" r:id="rId13"/>
    <sheet name="Apples" sheetId="2" r:id="rId14"/>
    <sheet name="apple4LVALUE" sheetId="17" r:id="rId15"/>
    <sheet name="APPLE4aValue" sheetId="18" r:id="rId16"/>
    <sheet name="apple4bvalue" sheetId="19" r:id="rId17"/>
    <sheet name="APPLE4deltaE" sheetId="20" r:id="rId18"/>
    <sheet name="BIAPPLES4" sheetId="27" r:id="rId19"/>
    <sheet name="APPLE4 RAW" sheetId="15" r:id="rId20"/>
    <sheet name="apple10deltaE" sheetId="21" r:id="rId21"/>
    <sheet name="apple10LVALUE" sheetId="22" r:id="rId22"/>
    <sheet name="APPLE10avalue" sheetId="23" r:id="rId23"/>
    <sheet name="apple10bvalue" sheetId="24" r:id="rId24"/>
    <sheet name="BIAPPLE10" sheetId="28" r:id="rId25"/>
    <sheet name="APPLE10 RAW" sheetId="16" r:id="rId2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13" i="16" l="1"/>
  <c r="W14" i="16"/>
  <c r="W15" i="16"/>
  <c r="W16" i="16"/>
  <c r="W17" i="16"/>
  <c r="V13" i="16"/>
  <c r="V14" i="16"/>
  <c r="V15" i="16"/>
  <c r="V16" i="16"/>
  <c r="V17" i="16"/>
  <c r="U13" i="16"/>
  <c r="U14" i="16"/>
  <c r="U15" i="16"/>
  <c r="U16" i="16"/>
  <c r="U17" i="16"/>
  <c r="T13" i="16"/>
  <c r="T14" i="16"/>
  <c r="T15" i="16"/>
  <c r="T16" i="16"/>
  <c r="T17" i="16"/>
  <c r="S13" i="16"/>
  <c r="S14" i="16"/>
  <c r="S15" i="16"/>
  <c r="S16" i="16"/>
  <c r="S17" i="16"/>
  <c r="T12" i="16"/>
  <c r="U12" i="16"/>
  <c r="V12" i="16"/>
  <c r="W12" i="16"/>
  <c r="S12" i="16"/>
  <c r="W4" i="16"/>
  <c r="W5" i="16"/>
  <c r="W6" i="16"/>
  <c r="W7" i="16"/>
  <c r="W8" i="16"/>
  <c r="V4" i="16"/>
  <c r="V5" i="16"/>
  <c r="V6" i="16"/>
  <c r="V7" i="16"/>
  <c r="V8" i="16"/>
  <c r="U4" i="16"/>
  <c r="U5" i="16"/>
  <c r="U6" i="16"/>
  <c r="U7" i="16"/>
  <c r="U8" i="16"/>
  <c r="T4" i="16"/>
  <c r="T5" i="16"/>
  <c r="T6" i="16"/>
  <c r="T7" i="16"/>
  <c r="T8" i="16"/>
  <c r="S4" i="16"/>
  <c r="S5" i="16"/>
  <c r="S6" i="16"/>
  <c r="S7" i="16"/>
  <c r="S8" i="16"/>
  <c r="W4" i="15"/>
  <c r="W5" i="15"/>
  <c r="W6" i="15"/>
  <c r="W7" i="15"/>
  <c r="W17" i="15" s="1"/>
  <c r="W8" i="15"/>
  <c r="W3" i="15"/>
  <c r="W3" i="16"/>
  <c r="V3" i="16"/>
  <c r="U3" i="16"/>
  <c r="T3" i="16"/>
  <c r="S3" i="16"/>
  <c r="W14" i="15"/>
  <c r="W15" i="15"/>
  <c r="W16" i="15"/>
  <c r="W18" i="15"/>
  <c r="V14" i="15"/>
  <c r="V15" i="15"/>
  <c r="V16" i="15"/>
  <c r="V17" i="15"/>
  <c r="V18" i="15"/>
  <c r="U14" i="15"/>
  <c r="U15" i="15"/>
  <c r="U16" i="15"/>
  <c r="U17" i="15"/>
  <c r="U18" i="15"/>
  <c r="T14" i="15"/>
  <c r="T15" i="15"/>
  <c r="T16" i="15"/>
  <c r="T17" i="15"/>
  <c r="T18" i="15"/>
  <c r="S14" i="15"/>
  <c r="S15" i="15"/>
  <c r="S16" i="15"/>
  <c r="S17" i="15"/>
  <c r="S18" i="15"/>
  <c r="AB25" i="3"/>
  <c r="AB26" i="3"/>
  <c r="AB27" i="3"/>
  <c r="AB28" i="3"/>
  <c r="AB29" i="3"/>
  <c r="AA25" i="3"/>
  <c r="AA26" i="3"/>
  <c r="AA27" i="3"/>
  <c r="AA28" i="3"/>
  <c r="AA29" i="3"/>
  <c r="Z25" i="3"/>
  <c r="Z26" i="3"/>
  <c r="Z27" i="3"/>
  <c r="Z28" i="3"/>
  <c r="Z29" i="3"/>
  <c r="Y25" i="3"/>
  <c r="Y26" i="3"/>
  <c r="Y27" i="3"/>
  <c r="Y28" i="3"/>
  <c r="Y29" i="3"/>
  <c r="X25" i="3"/>
  <c r="X26" i="3"/>
  <c r="X27" i="3"/>
  <c r="X28" i="3"/>
  <c r="X29" i="3"/>
  <c r="Y24" i="3"/>
  <c r="Z24" i="3"/>
  <c r="AA24" i="3"/>
  <c r="AB24" i="3"/>
  <c r="X24" i="3"/>
  <c r="G67" i="3"/>
  <c r="G68" i="3"/>
  <c r="G69" i="3"/>
  <c r="G70" i="3"/>
  <c r="G71" i="3"/>
  <c r="F67" i="3"/>
  <c r="F68" i="3"/>
  <c r="F69" i="3"/>
  <c r="F70" i="3"/>
  <c r="F71" i="3"/>
  <c r="E67" i="3"/>
  <c r="E68" i="3"/>
  <c r="E69" i="3"/>
  <c r="E70" i="3"/>
  <c r="E71" i="3"/>
  <c r="D67" i="3"/>
  <c r="D68" i="3"/>
  <c r="D69" i="3"/>
  <c r="D70" i="3"/>
  <c r="D71" i="3"/>
  <c r="C67" i="3"/>
  <c r="C68" i="3"/>
  <c r="C69" i="3"/>
  <c r="C70" i="3"/>
  <c r="C71" i="3"/>
  <c r="D66" i="3"/>
  <c r="E66" i="3"/>
  <c r="F66" i="3"/>
  <c r="G66" i="3"/>
  <c r="C66" i="3"/>
  <c r="T13" i="15"/>
  <c r="U13" i="15"/>
  <c r="V13" i="15"/>
  <c r="W13" i="15"/>
  <c r="S13" i="15"/>
  <c r="V4" i="15"/>
  <c r="V5" i="15"/>
  <c r="V6" i="15"/>
  <c r="V7" i="15"/>
  <c r="V8" i="15"/>
  <c r="U4" i="15"/>
  <c r="U5" i="15"/>
  <c r="U6" i="15"/>
  <c r="U7" i="15"/>
  <c r="U8" i="15"/>
  <c r="T4" i="15"/>
  <c r="T5" i="15"/>
  <c r="T6" i="15"/>
  <c r="T7" i="15"/>
  <c r="T8" i="15"/>
  <c r="S4" i="15"/>
  <c r="S5" i="15"/>
  <c r="S6" i="15"/>
  <c r="S7" i="15"/>
  <c r="S8" i="15"/>
  <c r="V3" i="15"/>
  <c r="U3" i="15"/>
  <c r="T3" i="15"/>
  <c r="S3" i="15"/>
  <c r="AJ25" i="3"/>
  <c r="AJ26" i="3"/>
  <c r="AJ27" i="3"/>
  <c r="AJ28" i="3"/>
  <c r="AJ29" i="3"/>
  <c r="AI25" i="3"/>
  <c r="AI26" i="3"/>
  <c r="AI27" i="3"/>
  <c r="AI28" i="3"/>
  <c r="AI29" i="3"/>
  <c r="AH25" i="3"/>
  <c r="AH26" i="3"/>
  <c r="AH27" i="3"/>
  <c r="AH28" i="3"/>
  <c r="AH29" i="3"/>
  <c r="AG25" i="3"/>
  <c r="AG26" i="3"/>
  <c r="AG27" i="3"/>
  <c r="AG28" i="3"/>
  <c r="AG29" i="3"/>
  <c r="AF25" i="3"/>
  <c r="AF26" i="3"/>
  <c r="AF27" i="3"/>
  <c r="AF28" i="3"/>
  <c r="AF29" i="3"/>
  <c r="AJ24" i="3"/>
  <c r="AI24" i="3"/>
  <c r="AH24" i="3"/>
  <c r="AG24" i="3"/>
  <c r="AF24" i="3"/>
  <c r="M67" i="3"/>
  <c r="M68" i="3"/>
  <c r="M69" i="3"/>
  <c r="M70" i="3"/>
  <c r="M71" i="3"/>
  <c r="L67" i="3"/>
  <c r="L68" i="3"/>
  <c r="L69" i="3"/>
  <c r="L70" i="3"/>
  <c r="L71" i="3"/>
  <c r="K67" i="3"/>
  <c r="K68" i="3"/>
  <c r="K69" i="3"/>
  <c r="K70" i="3"/>
  <c r="K71" i="3"/>
  <c r="J67" i="3"/>
  <c r="J68" i="3"/>
  <c r="J69" i="3"/>
  <c r="J70" i="3"/>
  <c r="J71" i="3"/>
  <c r="I67" i="3"/>
  <c r="I68" i="3"/>
  <c r="I69" i="3"/>
  <c r="I70" i="3"/>
  <c r="I71" i="3"/>
  <c r="M66" i="3"/>
  <c r="L66" i="3"/>
  <c r="K66" i="3"/>
  <c r="J66" i="3"/>
  <c r="I66" i="3"/>
  <c r="B38" i="16"/>
  <c r="B39" i="16"/>
  <c r="B40" i="16"/>
  <c r="B41" i="16"/>
  <c r="B42" i="16"/>
  <c r="C38" i="16"/>
  <c r="C39" i="16"/>
  <c r="C40" i="16"/>
  <c r="C41" i="16"/>
  <c r="C42" i="16"/>
  <c r="D38" i="16"/>
  <c r="D39" i="16"/>
  <c r="D40" i="16"/>
  <c r="D41" i="16"/>
  <c r="D42" i="16"/>
  <c r="E38" i="16"/>
  <c r="E39" i="16"/>
  <c r="E40" i="16"/>
  <c r="E41" i="16"/>
  <c r="E42" i="16"/>
  <c r="F38" i="16"/>
  <c r="F39" i="16"/>
  <c r="F40" i="16"/>
  <c r="F41" i="16"/>
  <c r="F42" i="16"/>
  <c r="C37" i="16"/>
  <c r="D37" i="16"/>
  <c r="E37" i="16"/>
  <c r="F37" i="16"/>
  <c r="B37" i="16"/>
  <c r="F30" i="16"/>
  <c r="F31" i="16"/>
  <c r="F32" i="16"/>
  <c r="F33" i="16"/>
  <c r="F34" i="16"/>
  <c r="E30" i="16"/>
  <c r="E31" i="16"/>
  <c r="E32" i="16"/>
  <c r="E33" i="16"/>
  <c r="E34" i="16"/>
  <c r="C30" i="16"/>
  <c r="C31" i="16"/>
  <c r="C32" i="16"/>
  <c r="C33" i="16"/>
  <c r="C34" i="16"/>
  <c r="F29" i="16"/>
  <c r="E29" i="16"/>
  <c r="D29" i="16"/>
  <c r="C29" i="16"/>
  <c r="B30" i="16"/>
  <c r="B31" i="16"/>
  <c r="B32" i="16"/>
  <c r="B33" i="16"/>
  <c r="B34" i="16"/>
  <c r="B29" i="16"/>
  <c r="P22" i="16"/>
  <c r="P23" i="16"/>
  <c r="P24" i="16"/>
  <c r="P25" i="16"/>
  <c r="P26" i="16"/>
  <c r="O22" i="16"/>
  <c r="O23" i="16"/>
  <c r="O24" i="16"/>
  <c r="O25" i="16"/>
  <c r="O26" i="16"/>
  <c r="N22" i="16"/>
  <c r="N23" i="16"/>
  <c r="N24" i="16"/>
  <c r="N25" i="16"/>
  <c r="N26" i="16"/>
  <c r="M22" i="16"/>
  <c r="M23" i="16"/>
  <c r="M24" i="16"/>
  <c r="M25" i="16"/>
  <c r="M26" i="16"/>
  <c r="L22" i="16"/>
  <c r="L23" i="16"/>
  <c r="L24" i="16"/>
  <c r="L25" i="16"/>
  <c r="L26" i="16"/>
  <c r="K22" i="16"/>
  <c r="K23" i="16"/>
  <c r="K24" i="16"/>
  <c r="K25" i="16"/>
  <c r="K26" i="16"/>
  <c r="J22" i="16"/>
  <c r="J23" i="16"/>
  <c r="J24" i="16"/>
  <c r="J25" i="16"/>
  <c r="J26" i="16"/>
  <c r="I22" i="16"/>
  <c r="I23" i="16"/>
  <c r="I24" i="16"/>
  <c r="I25" i="16"/>
  <c r="I26" i="16"/>
  <c r="G26" i="16"/>
  <c r="G22" i="16"/>
  <c r="G23" i="16"/>
  <c r="G24" i="16"/>
  <c r="G25" i="16"/>
  <c r="F22" i="16"/>
  <c r="F23" i="16"/>
  <c r="F24" i="16"/>
  <c r="F25" i="16"/>
  <c r="F26" i="16"/>
  <c r="E22" i="16"/>
  <c r="E23" i="16"/>
  <c r="E24" i="16"/>
  <c r="E25" i="16"/>
  <c r="E26" i="16"/>
  <c r="D22" i="16"/>
  <c r="D23" i="16"/>
  <c r="D24" i="16"/>
  <c r="D25" i="16"/>
  <c r="D26" i="16"/>
  <c r="C22" i="16"/>
  <c r="C23" i="16"/>
  <c r="C24" i="16"/>
  <c r="C25" i="16"/>
  <c r="C26" i="16"/>
  <c r="B22" i="16"/>
  <c r="B23" i="16"/>
  <c r="B24" i="16"/>
  <c r="B25" i="16"/>
  <c r="B26" i="16"/>
  <c r="C21" i="16"/>
  <c r="D21" i="16"/>
  <c r="E21" i="16"/>
  <c r="F21" i="16"/>
  <c r="G21" i="16"/>
  <c r="H21" i="16"/>
  <c r="I21" i="16"/>
  <c r="J21" i="16"/>
  <c r="K21" i="16"/>
  <c r="L21" i="16"/>
  <c r="M21" i="16"/>
  <c r="N21" i="16"/>
  <c r="O21" i="16"/>
  <c r="P21" i="16"/>
  <c r="B21" i="16"/>
  <c r="P14" i="16"/>
  <c r="P15" i="16"/>
  <c r="P16" i="16"/>
  <c r="P17" i="16"/>
  <c r="P18" i="16"/>
  <c r="O14" i="16"/>
  <c r="O15" i="16"/>
  <c r="O16" i="16"/>
  <c r="O17" i="16"/>
  <c r="O18" i="16"/>
  <c r="N14" i="16"/>
  <c r="N15" i="16"/>
  <c r="N16" i="16"/>
  <c r="N17" i="16"/>
  <c r="N18" i="16"/>
  <c r="M14" i="16"/>
  <c r="M15" i="16"/>
  <c r="M16" i="16"/>
  <c r="M17" i="16"/>
  <c r="M18" i="16"/>
  <c r="L14" i="16"/>
  <c r="L15" i="16"/>
  <c r="L16" i="16"/>
  <c r="L17" i="16"/>
  <c r="L18" i="16"/>
  <c r="K14" i="16"/>
  <c r="K15" i="16"/>
  <c r="K16" i="16"/>
  <c r="K17" i="16"/>
  <c r="K18" i="16"/>
  <c r="J14" i="16"/>
  <c r="J15" i="16"/>
  <c r="J16" i="16"/>
  <c r="J17" i="16"/>
  <c r="J18" i="16"/>
  <c r="I14" i="16"/>
  <c r="I15" i="16"/>
  <c r="I16" i="16"/>
  <c r="I17" i="16"/>
  <c r="I18" i="16"/>
  <c r="H14" i="16"/>
  <c r="H22" i="16" s="1"/>
  <c r="D30" i="16" s="1"/>
  <c r="H15" i="16"/>
  <c r="H23" i="16" s="1"/>
  <c r="D31" i="16" s="1"/>
  <c r="H16" i="16"/>
  <c r="H24" i="16" s="1"/>
  <c r="D32" i="16" s="1"/>
  <c r="H17" i="16"/>
  <c r="H25" i="16" s="1"/>
  <c r="D33" i="16" s="1"/>
  <c r="H18" i="16"/>
  <c r="H26" i="16" s="1"/>
  <c r="D34" i="16" s="1"/>
  <c r="G14" i="16"/>
  <c r="G15" i="16"/>
  <c r="G16" i="16"/>
  <c r="G17" i="16"/>
  <c r="G18" i="16"/>
  <c r="F14" i="16"/>
  <c r="F15" i="16"/>
  <c r="F16" i="16"/>
  <c r="F17" i="16"/>
  <c r="F18" i="16"/>
  <c r="E14" i="16"/>
  <c r="E15" i="16"/>
  <c r="E16" i="16"/>
  <c r="E17" i="16"/>
  <c r="E18" i="16"/>
  <c r="D14" i="16"/>
  <c r="D15" i="16"/>
  <c r="D16" i="16"/>
  <c r="D17" i="16"/>
  <c r="D18" i="16"/>
  <c r="C14" i="16"/>
  <c r="C15" i="16"/>
  <c r="C16" i="16"/>
  <c r="C17" i="16"/>
  <c r="C18" i="16"/>
  <c r="B14" i="16"/>
  <c r="B15" i="16"/>
  <c r="B16" i="16"/>
  <c r="B17" i="16"/>
  <c r="B18" i="16"/>
  <c r="P13" i="16"/>
  <c r="O13" i="16"/>
  <c r="N13" i="16"/>
  <c r="M13" i="16"/>
  <c r="L13" i="16"/>
  <c r="K13" i="16"/>
  <c r="J13" i="16"/>
  <c r="I13" i="16"/>
  <c r="H13" i="16"/>
  <c r="G13" i="16"/>
  <c r="F13" i="16"/>
  <c r="E13" i="16"/>
  <c r="D13" i="16"/>
  <c r="C13" i="16"/>
  <c r="B13" i="16"/>
  <c r="M31" i="15"/>
  <c r="M32" i="15"/>
  <c r="M33" i="15"/>
  <c r="M34" i="15"/>
  <c r="M35" i="15"/>
  <c r="L31" i="15"/>
  <c r="L32" i="15"/>
  <c r="L33" i="15"/>
  <c r="L34" i="15"/>
  <c r="L35" i="15"/>
  <c r="J31" i="15"/>
  <c r="J32" i="15"/>
  <c r="J33" i="15"/>
  <c r="J34" i="15"/>
  <c r="J35" i="15"/>
  <c r="I31" i="15"/>
  <c r="I32" i="15"/>
  <c r="I33" i="15"/>
  <c r="I34" i="15"/>
  <c r="I35" i="15"/>
  <c r="L30" i="15"/>
  <c r="M30" i="15"/>
  <c r="J30" i="15"/>
  <c r="I30" i="15"/>
  <c r="C31" i="15"/>
  <c r="C32" i="15"/>
  <c r="C33" i="15"/>
  <c r="C34" i="15"/>
  <c r="C35" i="15"/>
  <c r="E31" i="15"/>
  <c r="E32" i="15"/>
  <c r="E33" i="15"/>
  <c r="E34" i="15"/>
  <c r="E35" i="15"/>
  <c r="F31" i="15"/>
  <c r="F32" i="15"/>
  <c r="F33" i="15"/>
  <c r="F34" i="15"/>
  <c r="F35" i="15"/>
  <c r="F30" i="15"/>
  <c r="E30" i="15"/>
  <c r="D30" i="15"/>
  <c r="K30" i="15" s="1"/>
  <c r="C30" i="15"/>
  <c r="B31" i="15"/>
  <c r="B32" i="15"/>
  <c r="B33" i="15"/>
  <c r="B34" i="15"/>
  <c r="B35" i="15"/>
  <c r="B30" i="15"/>
  <c r="P22" i="15"/>
  <c r="P23" i="15"/>
  <c r="P24" i="15"/>
  <c r="P25" i="15"/>
  <c r="P26" i="15"/>
  <c r="O22" i="15"/>
  <c r="O23" i="15"/>
  <c r="O24" i="15"/>
  <c r="O25" i="15"/>
  <c r="O26" i="15"/>
  <c r="N22" i="15"/>
  <c r="N23" i="15"/>
  <c r="N24" i="15"/>
  <c r="N25" i="15"/>
  <c r="N26" i="15"/>
  <c r="M22" i="15"/>
  <c r="M23" i="15"/>
  <c r="M24" i="15"/>
  <c r="M25" i="15"/>
  <c r="M26" i="15"/>
  <c r="L22" i="15"/>
  <c r="L23" i="15"/>
  <c r="L24" i="15"/>
  <c r="L25" i="15"/>
  <c r="L26" i="15"/>
  <c r="K22" i="15"/>
  <c r="K23" i="15"/>
  <c r="K24" i="15"/>
  <c r="K25" i="15"/>
  <c r="K26" i="15"/>
  <c r="J22" i="15"/>
  <c r="J23" i="15"/>
  <c r="J24" i="15"/>
  <c r="J25" i="15"/>
  <c r="J26" i="15"/>
  <c r="I22" i="15"/>
  <c r="I23" i="15"/>
  <c r="I24" i="15"/>
  <c r="I25" i="15"/>
  <c r="I26" i="15"/>
  <c r="G22" i="15"/>
  <c r="G23" i="15"/>
  <c r="G24" i="15"/>
  <c r="G25" i="15"/>
  <c r="G26" i="15"/>
  <c r="F22" i="15"/>
  <c r="F23" i="15"/>
  <c r="F24" i="15"/>
  <c r="F25" i="15"/>
  <c r="F26" i="15"/>
  <c r="E22" i="15"/>
  <c r="E23" i="15"/>
  <c r="E24" i="15"/>
  <c r="E25" i="15"/>
  <c r="E26" i="15"/>
  <c r="D22" i="15"/>
  <c r="D23" i="15"/>
  <c r="D24" i="15"/>
  <c r="D25" i="15"/>
  <c r="D26" i="15"/>
  <c r="C22" i="15"/>
  <c r="C23" i="15"/>
  <c r="C24" i="15"/>
  <c r="C25" i="15"/>
  <c r="C26" i="15"/>
  <c r="B22" i="15"/>
  <c r="B23" i="15"/>
  <c r="B24" i="15"/>
  <c r="B25" i="15"/>
  <c r="B26" i="15"/>
  <c r="D21" i="15"/>
  <c r="E21" i="15"/>
  <c r="F21" i="15"/>
  <c r="G21" i="15"/>
  <c r="H21" i="15"/>
  <c r="I21" i="15"/>
  <c r="J21" i="15"/>
  <c r="K21" i="15"/>
  <c r="L21" i="15"/>
  <c r="M21" i="15"/>
  <c r="N21" i="15"/>
  <c r="O21" i="15"/>
  <c r="P21" i="15"/>
  <c r="C21" i="15"/>
  <c r="B21" i="15"/>
  <c r="P14" i="15"/>
  <c r="P15" i="15"/>
  <c r="P16" i="15"/>
  <c r="P17" i="15"/>
  <c r="P18" i="15"/>
  <c r="O14" i="15"/>
  <c r="O15" i="15"/>
  <c r="O16" i="15"/>
  <c r="O17" i="15"/>
  <c r="O18" i="15"/>
  <c r="N14" i="15"/>
  <c r="N15" i="15"/>
  <c r="N16" i="15"/>
  <c r="N17" i="15"/>
  <c r="N18" i="15"/>
  <c r="M14" i="15"/>
  <c r="M15" i="15"/>
  <c r="M16" i="15"/>
  <c r="M17" i="15"/>
  <c r="M18" i="15"/>
  <c r="L14" i="15"/>
  <c r="L15" i="15"/>
  <c r="L16" i="15"/>
  <c r="L17" i="15"/>
  <c r="L18" i="15"/>
  <c r="K14" i="15"/>
  <c r="K15" i="15"/>
  <c r="K16" i="15"/>
  <c r="K17" i="15"/>
  <c r="K18" i="15"/>
  <c r="J14" i="15"/>
  <c r="J15" i="15"/>
  <c r="J16" i="15"/>
  <c r="J17" i="15"/>
  <c r="J18" i="15"/>
  <c r="I14" i="15"/>
  <c r="I15" i="15"/>
  <c r="I16" i="15"/>
  <c r="I17" i="15"/>
  <c r="I18" i="15"/>
  <c r="H14" i="15"/>
  <c r="H22" i="15" s="1"/>
  <c r="D31" i="15" s="1"/>
  <c r="K31" i="15" s="1"/>
  <c r="H15" i="15"/>
  <c r="H23" i="15" s="1"/>
  <c r="D32" i="15" s="1"/>
  <c r="K32" i="15" s="1"/>
  <c r="H16" i="15"/>
  <c r="H24" i="15" s="1"/>
  <c r="D33" i="15" s="1"/>
  <c r="K33" i="15" s="1"/>
  <c r="H17" i="15"/>
  <c r="H25" i="15" s="1"/>
  <c r="D34" i="15" s="1"/>
  <c r="K34" i="15" s="1"/>
  <c r="H18" i="15"/>
  <c r="H26" i="15" s="1"/>
  <c r="D35" i="15" s="1"/>
  <c r="K35" i="15" s="1"/>
  <c r="G14" i="15"/>
  <c r="G15" i="15"/>
  <c r="G16" i="15"/>
  <c r="G17" i="15"/>
  <c r="G18" i="15"/>
  <c r="F14" i="15"/>
  <c r="F15" i="15"/>
  <c r="F16" i="15"/>
  <c r="F17" i="15"/>
  <c r="F18" i="15"/>
  <c r="E14" i="15"/>
  <c r="E15" i="15"/>
  <c r="E16" i="15"/>
  <c r="E17" i="15"/>
  <c r="E18" i="15"/>
  <c r="D14" i="15"/>
  <c r="D15" i="15"/>
  <c r="D16" i="15"/>
  <c r="D17" i="15"/>
  <c r="D18" i="15"/>
  <c r="C14" i="15"/>
  <c r="C15" i="15"/>
  <c r="C16" i="15"/>
  <c r="C17" i="15"/>
  <c r="C18" i="15"/>
  <c r="P13" i="15"/>
  <c r="O13" i="15"/>
  <c r="N13" i="15"/>
  <c r="M13" i="15"/>
  <c r="L13" i="15"/>
  <c r="K13" i="15"/>
  <c r="J13" i="15"/>
  <c r="I13" i="15"/>
  <c r="H13" i="15"/>
  <c r="G13" i="15"/>
  <c r="F13" i="15"/>
  <c r="E13" i="15"/>
  <c r="D13" i="15"/>
  <c r="C13" i="15"/>
  <c r="B14" i="15"/>
  <c r="B15" i="15"/>
  <c r="B16" i="15"/>
  <c r="B17" i="15"/>
  <c r="B18" i="15"/>
  <c r="B13" i="15"/>
  <c r="B36" i="2"/>
  <c r="C42" i="2"/>
  <c r="C36" i="2"/>
  <c r="D36" i="2"/>
  <c r="G36" i="2"/>
  <c r="F36" i="2"/>
  <c r="I36" i="2"/>
  <c r="J36" i="2"/>
  <c r="H36" i="2"/>
  <c r="K36" i="2"/>
  <c r="L42" i="2"/>
  <c r="L36" i="2"/>
  <c r="M36" i="2"/>
  <c r="N36" i="2"/>
  <c r="O36" i="2"/>
  <c r="P36" i="2"/>
  <c r="Q36" i="2"/>
  <c r="R42" i="2"/>
  <c r="R36" i="2"/>
  <c r="S36" i="2"/>
  <c r="T42" i="2"/>
  <c r="T36" i="2"/>
  <c r="U36" i="2"/>
  <c r="V36" i="2"/>
  <c r="W36" i="2"/>
  <c r="X36" i="2"/>
  <c r="Y36" i="2"/>
  <c r="Z36" i="2"/>
  <c r="AA36" i="2"/>
  <c r="AB36" i="2"/>
  <c r="AC36" i="2"/>
  <c r="AD36" i="2"/>
  <c r="AE36" i="2"/>
  <c r="AC42" i="2"/>
  <c r="AE30" i="2"/>
  <c r="AB42" i="2"/>
  <c r="S42" i="2"/>
  <c r="Q42" i="2"/>
  <c r="M42" i="2"/>
  <c r="K42" i="2"/>
  <c r="E36" i="2"/>
  <c r="E42" i="2"/>
  <c r="D42" i="2"/>
  <c r="F42" i="2"/>
  <c r="G42" i="2"/>
  <c r="H42" i="2"/>
  <c r="I42" i="2"/>
  <c r="J42" i="2"/>
  <c r="N42" i="2"/>
  <c r="O42" i="2"/>
  <c r="P42" i="2"/>
  <c r="U42" i="2"/>
  <c r="V42" i="2"/>
  <c r="W42" i="2"/>
  <c r="X42" i="2"/>
  <c r="Y42" i="2"/>
  <c r="Z42" i="2"/>
  <c r="AA42" i="2"/>
  <c r="AD42" i="2"/>
  <c r="AE42" i="2"/>
  <c r="B42" i="2"/>
  <c r="D30" i="2"/>
  <c r="E30" i="2"/>
  <c r="F30" i="2"/>
  <c r="G30" i="2"/>
  <c r="H30" i="2"/>
  <c r="I30" i="2"/>
  <c r="J30" i="2"/>
  <c r="K30" i="2"/>
  <c r="L30" i="2"/>
  <c r="M30" i="2"/>
  <c r="N30" i="2"/>
  <c r="O30" i="2"/>
  <c r="P30" i="2"/>
  <c r="Q30" i="2"/>
  <c r="R30" i="2"/>
  <c r="S30" i="2"/>
  <c r="T30" i="2"/>
  <c r="U30" i="2"/>
  <c r="V30" i="2"/>
  <c r="W30" i="2"/>
  <c r="X30" i="2"/>
  <c r="Y30" i="2"/>
  <c r="Z30" i="2"/>
  <c r="AA30" i="2"/>
  <c r="AB30" i="2"/>
  <c r="AC30" i="2"/>
  <c r="AD30" i="2"/>
  <c r="C30" i="2"/>
  <c r="B30" i="2"/>
  <c r="D22" i="2"/>
  <c r="E22" i="2"/>
  <c r="F22" i="2"/>
  <c r="G22" i="2"/>
  <c r="H22" i="2"/>
  <c r="I22" i="2"/>
  <c r="J22" i="2"/>
  <c r="K22" i="2"/>
  <c r="L22" i="2"/>
  <c r="M22" i="2"/>
  <c r="N22" i="2"/>
  <c r="O22" i="2"/>
  <c r="P22" i="2"/>
  <c r="Q22" i="2"/>
  <c r="R22" i="2"/>
  <c r="S22" i="2"/>
  <c r="T22" i="2"/>
  <c r="U22" i="2"/>
  <c r="V22" i="2"/>
  <c r="W22" i="2"/>
  <c r="X22" i="2"/>
  <c r="Y22" i="2"/>
  <c r="Z22" i="2"/>
  <c r="AA22" i="2"/>
  <c r="AB22" i="2"/>
  <c r="AC22" i="2"/>
  <c r="AD22" i="2"/>
  <c r="AE22" i="2"/>
  <c r="C22" i="2"/>
  <c r="B22" i="2"/>
  <c r="D14" i="2"/>
  <c r="E14" i="2"/>
  <c r="F14" i="2"/>
  <c r="G14" i="2"/>
  <c r="H14" i="2"/>
  <c r="I14" i="2"/>
  <c r="J14" i="2"/>
  <c r="K14" i="2"/>
  <c r="L14" i="2"/>
  <c r="M14" i="2"/>
  <c r="N14" i="2"/>
  <c r="O14" i="2"/>
  <c r="P14" i="2"/>
  <c r="Q14" i="2"/>
  <c r="R14" i="2"/>
  <c r="S14" i="2"/>
  <c r="T14" i="2"/>
  <c r="U14" i="2"/>
  <c r="V14" i="2"/>
  <c r="W14" i="2"/>
  <c r="X14" i="2"/>
  <c r="Y14" i="2"/>
  <c r="Z14" i="2"/>
  <c r="AA14" i="2"/>
  <c r="AB14" i="2"/>
  <c r="AC14" i="2"/>
  <c r="AD14" i="2"/>
  <c r="AE14" i="2"/>
  <c r="C14" i="2"/>
  <c r="B14" i="2"/>
  <c r="B6" i="2"/>
  <c r="D6" i="2"/>
  <c r="E6" i="2"/>
  <c r="F6" i="2"/>
  <c r="G6" i="2"/>
  <c r="H6" i="2"/>
  <c r="I6" i="2"/>
  <c r="J6" i="2"/>
  <c r="K6" i="2"/>
  <c r="L6" i="2"/>
  <c r="M6" i="2"/>
  <c r="N6" i="2"/>
  <c r="O6" i="2"/>
  <c r="P6" i="2"/>
  <c r="C6" i="2"/>
  <c r="W57" i="3"/>
  <c r="W75" i="3" s="1"/>
  <c r="W82" i="3" s="1"/>
  <c r="V57" i="3"/>
  <c r="V77" i="3" s="1"/>
  <c r="V84" i="3" s="1"/>
  <c r="U57" i="3"/>
  <c r="U75" i="3" s="1"/>
  <c r="U82" i="3" s="1"/>
  <c r="T57" i="3"/>
  <c r="T75" i="3" s="1"/>
  <c r="T82" i="3" s="1"/>
  <c r="S57" i="3"/>
  <c r="S78" i="3" s="1"/>
  <c r="S85" i="3" s="1"/>
  <c r="O62" i="3"/>
  <c r="O61" i="3"/>
  <c r="O60" i="3"/>
  <c r="O59" i="3"/>
  <c r="O58" i="3"/>
  <c r="O57" i="3"/>
  <c r="N57" i="3"/>
  <c r="N78" i="3" s="1"/>
  <c r="N85" i="3" s="1"/>
  <c r="M57" i="3"/>
  <c r="M75" i="3" s="1"/>
  <c r="M82" i="3" s="1"/>
  <c r="L57" i="3"/>
  <c r="L77" i="3" s="1"/>
  <c r="L84" i="3" s="1"/>
  <c r="K57" i="3"/>
  <c r="K75" i="3" s="1"/>
  <c r="K82" i="3" s="1"/>
  <c r="G62" i="3"/>
  <c r="G61" i="3"/>
  <c r="G60" i="3"/>
  <c r="G59" i="3"/>
  <c r="G58" i="3"/>
  <c r="G57" i="3"/>
  <c r="G78" i="3" s="1"/>
  <c r="G85" i="3" s="1"/>
  <c r="F62" i="3"/>
  <c r="F61" i="3"/>
  <c r="F60" i="3"/>
  <c r="F59" i="3"/>
  <c r="F58" i="3"/>
  <c r="F57" i="3"/>
  <c r="F74" i="3" s="1"/>
  <c r="F81" i="3" s="1"/>
  <c r="E57" i="3"/>
  <c r="E75" i="3" s="1"/>
  <c r="E82" i="3" s="1"/>
  <c r="D57" i="3"/>
  <c r="D76" i="3" s="1"/>
  <c r="D83" i="3" s="1"/>
  <c r="C58" i="3"/>
  <c r="C78" i="3" s="1"/>
  <c r="C85" i="3" s="1"/>
  <c r="U29" i="3"/>
  <c r="U28" i="3"/>
  <c r="U27" i="3"/>
  <c r="U26" i="3"/>
  <c r="U25" i="3"/>
  <c r="U24" i="3"/>
  <c r="T29" i="3"/>
  <c r="T26" i="3"/>
  <c r="T25" i="3"/>
  <c r="T24" i="3"/>
  <c r="T33" i="3" s="1"/>
  <c r="S29" i="3"/>
  <c r="S28" i="3"/>
  <c r="S27" i="3"/>
  <c r="S26" i="3"/>
  <c r="S25" i="3"/>
  <c r="S24" i="3"/>
  <c r="R29" i="3"/>
  <c r="R28" i="3"/>
  <c r="R27" i="3"/>
  <c r="R26" i="3"/>
  <c r="R25" i="3"/>
  <c r="R24" i="3"/>
  <c r="Q29" i="3"/>
  <c r="Q28" i="3"/>
  <c r="Q27" i="3"/>
  <c r="Q26" i="3"/>
  <c r="Q25" i="3"/>
  <c r="Q24" i="3"/>
  <c r="N29" i="3"/>
  <c r="M29" i="3"/>
  <c r="L29" i="3"/>
  <c r="K29" i="3"/>
  <c r="J29" i="3"/>
  <c r="N28" i="3"/>
  <c r="M28" i="3"/>
  <c r="L28" i="3"/>
  <c r="K28" i="3"/>
  <c r="J28" i="3"/>
  <c r="N27" i="3"/>
  <c r="M27" i="3"/>
  <c r="L27" i="3"/>
  <c r="K27" i="3"/>
  <c r="J27" i="3"/>
  <c r="N26" i="3"/>
  <c r="M26" i="3"/>
  <c r="L26" i="3"/>
  <c r="K26" i="3"/>
  <c r="J26" i="3"/>
  <c r="N25" i="3"/>
  <c r="M25" i="3"/>
  <c r="L25" i="3"/>
  <c r="K25" i="3"/>
  <c r="N24" i="3"/>
  <c r="M24" i="3"/>
  <c r="L24" i="3"/>
  <c r="K24" i="3"/>
  <c r="K35" i="3" s="1"/>
  <c r="J25" i="3"/>
  <c r="J24" i="3"/>
  <c r="G29" i="3"/>
  <c r="D29" i="3" s="1"/>
  <c r="G28" i="3"/>
  <c r="G27" i="3"/>
  <c r="G26" i="3"/>
  <c r="G25" i="3"/>
  <c r="G24" i="3"/>
  <c r="F29" i="3"/>
  <c r="F28" i="3"/>
  <c r="F27" i="3"/>
  <c r="F26" i="3"/>
  <c r="F25" i="3"/>
  <c r="F24" i="3"/>
  <c r="E29" i="3"/>
  <c r="E28" i="3"/>
  <c r="E27" i="3"/>
  <c r="E26" i="3"/>
  <c r="E25" i="3"/>
  <c r="E24" i="3"/>
  <c r="D28" i="3"/>
  <c r="D27" i="3"/>
  <c r="D26" i="3"/>
  <c r="D25" i="3"/>
  <c r="D24" i="3"/>
  <c r="C29" i="3"/>
  <c r="C28" i="3"/>
  <c r="C27" i="3"/>
  <c r="C26" i="3"/>
  <c r="C25" i="3"/>
  <c r="C24" i="3"/>
  <c r="G20" i="3"/>
  <c r="G18" i="3"/>
  <c r="G16" i="3"/>
  <c r="G14" i="3"/>
  <c r="G12" i="3"/>
  <c r="F20" i="3"/>
  <c r="F18" i="3"/>
  <c r="F16" i="3"/>
  <c r="F14" i="3"/>
  <c r="F12" i="3"/>
  <c r="E20" i="3"/>
  <c r="E18" i="3"/>
  <c r="E16" i="3"/>
  <c r="E14" i="3"/>
  <c r="E12" i="3"/>
  <c r="D20" i="3"/>
  <c r="D18" i="3"/>
  <c r="D16" i="3"/>
  <c r="D14" i="3"/>
  <c r="D12" i="3"/>
  <c r="C49" i="1"/>
  <c r="D49" i="1"/>
  <c r="E49" i="1"/>
  <c r="F49" i="1"/>
  <c r="G49" i="1"/>
  <c r="H49" i="1"/>
  <c r="I49" i="1"/>
  <c r="J49" i="1"/>
  <c r="K49" i="1"/>
  <c r="L49" i="1"/>
  <c r="M49" i="1"/>
  <c r="N49" i="1"/>
  <c r="O49" i="1"/>
  <c r="P49" i="1"/>
  <c r="Q49" i="1"/>
  <c r="R49" i="1"/>
  <c r="S49" i="1"/>
  <c r="T49" i="1"/>
  <c r="U49" i="1"/>
  <c r="V49" i="1"/>
  <c r="W49" i="1"/>
  <c r="X49" i="1"/>
  <c r="Y49" i="1"/>
  <c r="Z49" i="1"/>
  <c r="AA49" i="1"/>
  <c r="AB49" i="1"/>
  <c r="AC49" i="1"/>
  <c r="AD49" i="1"/>
  <c r="AE49" i="1"/>
  <c r="B49" i="1"/>
  <c r="O40" i="1"/>
  <c r="P40" i="1"/>
  <c r="Q40" i="1"/>
  <c r="R40" i="1"/>
  <c r="S40" i="1"/>
  <c r="T40" i="1"/>
  <c r="U40" i="1"/>
  <c r="V40" i="1"/>
  <c r="W40" i="1"/>
  <c r="X40" i="1"/>
  <c r="Y40" i="1"/>
  <c r="Z40" i="1"/>
  <c r="AA40" i="1"/>
  <c r="AB40" i="1"/>
  <c r="AC40" i="1"/>
  <c r="AD40" i="1"/>
  <c r="AE40" i="1"/>
  <c r="N40" i="1"/>
  <c r="L40" i="1"/>
  <c r="M40" i="1"/>
  <c r="K40" i="1"/>
  <c r="C40" i="1"/>
  <c r="D40" i="1"/>
  <c r="E40" i="1"/>
  <c r="F40" i="1"/>
  <c r="G40" i="1"/>
  <c r="H40" i="1"/>
  <c r="I40" i="1"/>
  <c r="J40" i="1"/>
  <c r="B40" i="1"/>
  <c r="U31" i="1"/>
  <c r="V31" i="1"/>
  <c r="W31" i="1"/>
  <c r="X31" i="1"/>
  <c r="Y31" i="1"/>
  <c r="Z31" i="1"/>
  <c r="AA31" i="1"/>
  <c r="AB31" i="1"/>
  <c r="AC31" i="1"/>
  <c r="AD31" i="1"/>
  <c r="AE31" i="1"/>
  <c r="T31" i="1"/>
  <c r="R31" i="1"/>
  <c r="S31" i="1"/>
  <c r="Q31" i="1"/>
  <c r="C31" i="1"/>
  <c r="D31" i="1"/>
  <c r="E31" i="1"/>
  <c r="F31" i="1"/>
  <c r="G31" i="1"/>
  <c r="H31" i="1"/>
  <c r="I31" i="1"/>
  <c r="J31" i="1"/>
  <c r="K31" i="1"/>
  <c r="L31" i="1"/>
  <c r="M31" i="1"/>
  <c r="N31" i="1"/>
  <c r="O31" i="1"/>
  <c r="P31" i="1"/>
  <c r="B31" i="1"/>
  <c r="P23" i="1"/>
  <c r="O23" i="1"/>
  <c r="N23" i="1"/>
  <c r="C23" i="1"/>
  <c r="D23" i="1"/>
  <c r="E23" i="1"/>
  <c r="F23" i="1"/>
  <c r="G23" i="1"/>
  <c r="H23" i="1"/>
  <c r="I23" i="1"/>
  <c r="J23" i="1"/>
  <c r="K23" i="1"/>
  <c r="L23" i="1"/>
  <c r="M23" i="1"/>
  <c r="Q23" i="1"/>
  <c r="R23" i="1"/>
  <c r="S23" i="1"/>
  <c r="T23" i="1"/>
  <c r="U23" i="1"/>
  <c r="V23" i="1"/>
  <c r="W23" i="1"/>
  <c r="X23" i="1"/>
  <c r="Y23" i="1"/>
  <c r="Z23" i="1"/>
  <c r="AA23" i="1"/>
  <c r="AB23" i="1"/>
  <c r="AC23" i="1"/>
  <c r="AD23" i="1"/>
  <c r="AE23" i="1"/>
  <c r="B23" i="1"/>
  <c r="B6" i="1"/>
  <c r="C6" i="1"/>
  <c r="D6" i="1"/>
  <c r="E6" i="1"/>
  <c r="F6" i="1"/>
  <c r="G6" i="1"/>
  <c r="H6" i="1"/>
  <c r="I6" i="1"/>
  <c r="J6" i="1"/>
  <c r="K6" i="1"/>
  <c r="L6" i="1"/>
  <c r="M6" i="1"/>
  <c r="N6" i="1"/>
  <c r="O6" i="1"/>
  <c r="P6" i="1"/>
  <c r="C14" i="1"/>
  <c r="D14" i="1"/>
  <c r="E14" i="1"/>
  <c r="F14" i="1"/>
  <c r="G14" i="1"/>
  <c r="H14" i="1"/>
  <c r="I14" i="1"/>
  <c r="J14" i="1"/>
  <c r="K14" i="1"/>
  <c r="L14" i="1"/>
  <c r="M14" i="1"/>
  <c r="N14" i="1"/>
  <c r="O14" i="1"/>
  <c r="P14" i="1"/>
  <c r="Q14" i="1"/>
  <c r="R14" i="1"/>
  <c r="S14" i="1"/>
  <c r="T14" i="1"/>
  <c r="U14" i="1"/>
  <c r="V14" i="1"/>
  <c r="W14" i="1"/>
  <c r="X14" i="1"/>
  <c r="Y14" i="1"/>
  <c r="Z14" i="1"/>
  <c r="AA14" i="1"/>
  <c r="AB14" i="1"/>
  <c r="AC14" i="1"/>
  <c r="AD14" i="1"/>
  <c r="AE14" i="1"/>
  <c r="B14" i="1"/>
  <c r="O76" i="3" l="1"/>
  <c r="O83" i="3" s="1"/>
  <c r="M31" i="3"/>
  <c r="N33" i="3"/>
  <c r="C77" i="3"/>
  <c r="C84" i="3" s="1"/>
  <c r="F79" i="3"/>
  <c r="F86" i="3" s="1"/>
  <c r="S34" i="3"/>
  <c r="K79" i="3"/>
  <c r="K86" i="3" s="1"/>
  <c r="R32" i="3"/>
  <c r="U32" i="3"/>
  <c r="K78" i="3"/>
  <c r="K85" i="3" s="1"/>
  <c r="C92" i="3" s="1"/>
  <c r="C99" i="3" s="1"/>
  <c r="V76" i="3"/>
  <c r="V83" i="3" s="1"/>
  <c r="T32" i="3"/>
  <c r="K77" i="3"/>
  <c r="K84" i="3" s="1"/>
  <c r="W79" i="3"/>
  <c r="W86" i="3" s="1"/>
  <c r="U31" i="3"/>
  <c r="K34" i="3"/>
  <c r="U34" i="3"/>
  <c r="L76" i="3"/>
  <c r="L83" i="3" s="1"/>
  <c r="M35" i="3"/>
  <c r="N77" i="3"/>
  <c r="N84" i="3" s="1"/>
  <c r="R35" i="3"/>
  <c r="U79" i="3"/>
  <c r="U86" i="3" s="1"/>
  <c r="S31" i="3"/>
  <c r="M33" i="3"/>
  <c r="C75" i="3"/>
  <c r="C82" i="3" s="1"/>
  <c r="N75" i="3"/>
  <c r="N82" i="3" s="1"/>
  <c r="T74" i="3"/>
  <c r="T81" i="3" s="1"/>
  <c r="L32" i="3"/>
  <c r="N32" i="3"/>
  <c r="E79" i="3"/>
  <c r="E86" i="3" s="1"/>
  <c r="O75" i="3"/>
  <c r="O82" i="3" s="1"/>
  <c r="E89" i="3"/>
  <c r="E96" i="3" s="1"/>
  <c r="K33" i="3"/>
  <c r="M34" i="3"/>
  <c r="R31" i="3"/>
  <c r="S35" i="3"/>
  <c r="U35" i="3"/>
  <c r="C76" i="3"/>
  <c r="C83" i="3" s="1"/>
  <c r="E74" i="3"/>
  <c r="E81" i="3" s="1"/>
  <c r="F78" i="3"/>
  <c r="F85" i="3" s="1"/>
  <c r="G76" i="3"/>
  <c r="G83" i="3" s="1"/>
  <c r="L75" i="3"/>
  <c r="L82" i="3" s="1"/>
  <c r="N76" i="3"/>
  <c r="N83" i="3" s="1"/>
  <c r="S74" i="3"/>
  <c r="S81" i="3" s="1"/>
  <c r="S76" i="3"/>
  <c r="S83" i="3" s="1"/>
  <c r="U78" i="3"/>
  <c r="U85" i="3" s="1"/>
  <c r="V75" i="3"/>
  <c r="V82" i="3" s="1"/>
  <c r="L31" i="3"/>
  <c r="F77" i="3"/>
  <c r="F84" i="3" s="1"/>
  <c r="G75" i="3"/>
  <c r="G82" i="3" s="1"/>
  <c r="M79" i="3"/>
  <c r="M86" i="3" s="1"/>
  <c r="S75" i="3"/>
  <c r="S82" i="3" s="1"/>
  <c r="U77" i="3"/>
  <c r="U84" i="3" s="1"/>
  <c r="L35" i="3"/>
  <c r="M32" i="3"/>
  <c r="R34" i="3"/>
  <c r="S33" i="3"/>
  <c r="U33" i="3"/>
  <c r="D74" i="3"/>
  <c r="D81" i="3" s="1"/>
  <c r="E78" i="3"/>
  <c r="E85" i="3" s="1"/>
  <c r="F76" i="3"/>
  <c r="F83" i="3" s="1"/>
  <c r="K74" i="3"/>
  <c r="K81" i="3" s="1"/>
  <c r="K76" i="3"/>
  <c r="K83" i="3" s="1"/>
  <c r="M78" i="3"/>
  <c r="M85" i="3" s="1"/>
  <c r="N79" i="3"/>
  <c r="N86" i="3" s="1"/>
  <c r="U74" i="3"/>
  <c r="U81" i="3" s="1"/>
  <c r="T79" i="3"/>
  <c r="T86" i="3" s="1"/>
  <c r="U76" i="3"/>
  <c r="U83" i="3" s="1"/>
  <c r="W78" i="3"/>
  <c r="W85" i="3" s="1"/>
  <c r="L34" i="3"/>
  <c r="N31" i="3"/>
  <c r="R33" i="3"/>
  <c r="S32" i="3"/>
  <c r="D79" i="3"/>
  <c r="D86" i="3" s="1"/>
  <c r="E77" i="3"/>
  <c r="E84" i="3" s="1"/>
  <c r="F75" i="3"/>
  <c r="F82" i="3" s="1"/>
  <c r="L74" i="3"/>
  <c r="L81" i="3" s="1"/>
  <c r="M77" i="3"/>
  <c r="M84" i="3" s="1"/>
  <c r="O79" i="3"/>
  <c r="O86" i="3" s="1"/>
  <c r="V74" i="3"/>
  <c r="V81" i="3" s="1"/>
  <c r="T78" i="3"/>
  <c r="T85" i="3" s="1"/>
  <c r="W77" i="3"/>
  <c r="W84" i="3" s="1"/>
  <c r="K31" i="3"/>
  <c r="L33" i="3"/>
  <c r="N35" i="3"/>
  <c r="T35" i="3"/>
  <c r="C74" i="3"/>
  <c r="C81" i="3" s="1"/>
  <c r="D78" i="3"/>
  <c r="D85" i="3" s="1"/>
  <c r="E76" i="3"/>
  <c r="E83" i="3" s="1"/>
  <c r="G74" i="3"/>
  <c r="G81" i="3" s="1"/>
  <c r="M74" i="3"/>
  <c r="M81" i="3" s="1"/>
  <c r="L79" i="3"/>
  <c r="L86" i="3" s="1"/>
  <c r="M76" i="3"/>
  <c r="M83" i="3" s="1"/>
  <c r="O78" i="3"/>
  <c r="O85" i="3" s="1"/>
  <c r="W74" i="3"/>
  <c r="W81" i="3" s="1"/>
  <c r="T77" i="3"/>
  <c r="T84" i="3" s="1"/>
  <c r="V79" i="3"/>
  <c r="V86" i="3" s="1"/>
  <c r="W76" i="3"/>
  <c r="W83" i="3" s="1"/>
  <c r="D75" i="3"/>
  <c r="D82" i="3" s="1"/>
  <c r="S77" i="3"/>
  <c r="S84" i="3" s="1"/>
  <c r="K32" i="3"/>
  <c r="N34" i="3"/>
  <c r="T34" i="3"/>
  <c r="C79" i="3"/>
  <c r="C86" i="3" s="1"/>
  <c r="D77" i="3"/>
  <c r="D84" i="3" s="1"/>
  <c r="G79" i="3"/>
  <c r="G86" i="3" s="1"/>
  <c r="N74" i="3"/>
  <c r="N81" i="3" s="1"/>
  <c r="L78" i="3"/>
  <c r="L85" i="3" s="1"/>
  <c r="O77" i="3"/>
  <c r="O84" i="3" s="1"/>
  <c r="S79" i="3"/>
  <c r="S86" i="3" s="1"/>
  <c r="T76" i="3"/>
  <c r="T83" i="3" s="1"/>
  <c r="V78" i="3"/>
  <c r="V85" i="3" s="1"/>
  <c r="G77" i="3"/>
  <c r="G84" i="3" s="1"/>
  <c r="T31" i="3"/>
  <c r="O74" i="3"/>
  <c r="O81" i="3" s="1"/>
  <c r="D89" i="3" l="1"/>
  <c r="D96" i="3" s="1"/>
  <c r="C91" i="3"/>
  <c r="C98" i="3" s="1"/>
  <c r="E93" i="3"/>
  <c r="E100" i="3" s="1"/>
  <c r="F88" i="3"/>
  <c r="F95" i="3" s="1"/>
  <c r="D90" i="3"/>
  <c r="D97" i="3" s="1"/>
  <c r="C88" i="3"/>
  <c r="C95" i="3" s="1"/>
  <c r="G92" i="3"/>
  <c r="G99" i="3" s="1"/>
  <c r="D93" i="3"/>
  <c r="D100" i="3" s="1"/>
  <c r="F90" i="3"/>
  <c r="F97" i="3" s="1"/>
  <c r="C89" i="3"/>
  <c r="C96" i="3" s="1"/>
  <c r="G93" i="3"/>
  <c r="G100" i="3" s="1"/>
  <c r="G88" i="3"/>
  <c r="G95" i="3" s="1"/>
  <c r="G89" i="3"/>
  <c r="G96" i="3" s="1"/>
  <c r="D91" i="3"/>
  <c r="D98" i="3" s="1"/>
  <c r="E90" i="3"/>
  <c r="E97" i="3" s="1"/>
  <c r="F93" i="3"/>
  <c r="F100" i="3" s="1"/>
  <c r="F91" i="3"/>
  <c r="F98" i="3" s="1"/>
  <c r="C93" i="3"/>
  <c r="C100" i="3" s="1"/>
  <c r="D92" i="3"/>
  <c r="D99" i="3" s="1"/>
  <c r="F92" i="3"/>
  <c r="F99" i="3" s="1"/>
  <c r="E88" i="3"/>
  <c r="E95" i="3" s="1"/>
  <c r="C90" i="3"/>
  <c r="C97" i="3" s="1"/>
  <c r="G91" i="3"/>
  <c r="G98" i="3" s="1"/>
  <c r="F89" i="3"/>
  <c r="F96" i="3" s="1"/>
  <c r="E92" i="3"/>
  <c r="E99" i="3" s="1"/>
  <c r="E91" i="3"/>
  <c r="E98" i="3" s="1"/>
  <c r="D88" i="3"/>
  <c r="D95" i="3" s="1"/>
  <c r="G90" i="3"/>
  <c r="G97" i="3" s="1"/>
</calcChain>
</file>

<file path=xl/sharedStrings.xml><?xml version="1.0" encoding="utf-8"?>
<sst xmlns="http://schemas.openxmlformats.org/spreadsheetml/2006/main" count="364" uniqueCount="48">
  <si>
    <t>Treatment 1</t>
  </si>
  <si>
    <t>Treatment 2</t>
  </si>
  <si>
    <t>Treatment 3</t>
  </si>
  <si>
    <t>Treatment 4</t>
  </si>
  <si>
    <t>Treatment 5</t>
  </si>
  <si>
    <t>L*</t>
  </si>
  <si>
    <t>a*</t>
  </si>
  <si>
    <t>b*</t>
  </si>
  <si>
    <t>After 30 min</t>
  </si>
  <si>
    <t>Day 1</t>
  </si>
  <si>
    <r>
      <t>4</t>
    </r>
    <r>
      <rPr>
        <sz val="11"/>
        <color theme="1"/>
        <rFont val="Times New Roman"/>
        <family val="1"/>
      </rPr>
      <t>⁰</t>
    </r>
    <r>
      <rPr>
        <sz val="11"/>
        <color theme="1"/>
        <rFont val="Calibri"/>
        <family val="2"/>
      </rPr>
      <t>C</t>
    </r>
  </si>
  <si>
    <r>
      <t>10</t>
    </r>
    <r>
      <rPr>
        <sz val="11"/>
        <color theme="1"/>
        <rFont val="Times New Roman"/>
        <family val="1"/>
      </rPr>
      <t>⁰</t>
    </r>
    <r>
      <rPr>
        <sz val="11"/>
        <color theme="1"/>
        <rFont val="Calibri"/>
        <family val="2"/>
      </rPr>
      <t>C</t>
    </r>
  </si>
  <si>
    <t>Day 2</t>
  </si>
  <si>
    <t>Day 3</t>
  </si>
  <si>
    <t>Day 4</t>
  </si>
  <si>
    <t>Day 5</t>
  </si>
  <si>
    <t>AVG</t>
  </si>
  <si>
    <t xml:space="preserve">mean </t>
  </si>
  <si>
    <t>T1</t>
  </si>
  <si>
    <t>T2</t>
  </si>
  <si>
    <t>T3</t>
  </si>
  <si>
    <t>T4</t>
  </si>
  <si>
    <t>T5</t>
  </si>
  <si>
    <t>Days</t>
  </si>
  <si>
    <r>
      <t>4</t>
    </r>
    <r>
      <rPr>
        <b/>
        <sz val="11"/>
        <color theme="1"/>
        <rFont val="Times New Roman"/>
        <family val="1"/>
      </rPr>
      <t>⁰</t>
    </r>
    <r>
      <rPr>
        <b/>
        <sz val="11"/>
        <color theme="1"/>
        <rFont val="Calibri"/>
        <family val="2"/>
      </rPr>
      <t>C</t>
    </r>
  </si>
  <si>
    <t>Change in values</t>
  </si>
  <si>
    <t xml:space="preserve">L* </t>
  </si>
  <si>
    <r>
      <t>10</t>
    </r>
    <r>
      <rPr>
        <b/>
        <sz val="11"/>
        <color theme="1"/>
        <rFont val="Times New Roman"/>
        <family val="1"/>
      </rPr>
      <t>⁰</t>
    </r>
    <r>
      <rPr>
        <b/>
        <sz val="11"/>
        <color theme="1"/>
        <rFont val="Calibri"/>
        <family val="2"/>
      </rPr>
      <t>C</t>
    </r>
  </si>
  <si>
    <t>Mean</t>
  </si>
  <si>
    <t>Overall change in colour</t>
  </si>
  <si>
    <t>change in a*</t>
  </si>
  <si>
    <t>Change in b*</t>
  </si>
  <si>
    <r>
      <rPr>
        <sz val="11"/>
        <color theme="1"/>
        <rFont val="Times New Roman"/>
        <family val="1"/>
      </rPr>
      <t>Δ</t>
    </r>
    <r>
      <rPr>
        <sz val="11"/>
        <color theme="1"/>
        <rFont val="Calibri"/>
        <family val="2"/>
      </rPr>
      <t>L</t>
    </r>
  </si>
  <si>
    <t>Δb</t>
  </si>
  <si>
    <t>Δa</t>
  </si>
  <si>
    <t>Squared values</t>
  </si>
  <si>
    <r>
      <rPr>
        <sz val="11"/>
        <color theme="1"/>
        <rFont val="Times New Roman"/>
        <family val="1"/>
      </rPr>
      <t>Δ</t>
    </r>
    <r>
      <rPr>
        <sz val="11"/>
        <color theme="1"/>
        <rFont val="Calibri"/>
        <family val="2"/>
      </rPr>
      <t>E</t>
    </r>
  </si>
  <si>
    <t>LS+aS+Bs</t>
  </si>
  <si>
    <t>average</t>
  </si>
  <si>
    <t>4 DEGREES</t>
  </si>
  <si>
    <t>squared</t>
  </si>
  <si>
    <t>SUMATION</t>
  </si>
  <si>
    <r>
      <rPr>
        <sz val="11"/>
        <color theme="1"/>
        <rFont val="Times New Roman"/>
        <family val="1"/>
      </rPr>
      <t>Δ</t>
    </r>
    <r>
      <rPr>
        <sz val="11"/>
        <color theme="1"/>
        <rFont val="Calibri"/>
        <family val="1"/>
      </rPr>
      <t>b</t>
    </r>
  </si>
  <si>
    <t>summation</t>
  </si>
  <si>
    <t>BI</t>
  </si>
  <si>
    <t>X values</t>
  </si>
  <si>
    <t>X VALUES</t>
  </si>
  <si>
    <t>Xvalues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</si>
</sst>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Calibri"/>
      <family val="2"/>
    </font>
    <font>
      <b/>
      <sz val="11"/>
      <color theme="1"/>
      <name val="Times New Roman"/>
      <family val="1"/>
    </font>
    <font>
      <b/>
      <sz val="11"/>
      <color theme="1"/>
      <name val="Calibri"/>
      <family val="2"/>
    </font>
    <font>
      <sz val="11"/>
      <color theme="1"/>
      <name val="Calibri"/>
      <family val="1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2" borderId="0" xfId="0" applyFill="1"/>
    <xf numFmtId="0" fontId="1" fillId="2" borderId="0" xfId="0" applyFont="1" applyFill="1"/>
    <xf numFmtId="0" fontId="0" fillId="0" borderId="0" xfId="0" applyAlignment="1"/>
    <xf numFmtId="0" fontId="0" fillId="0" borderId="0" xfId="0" applyAlignment="1">
      <alignment horizontal="center"/>
    </xf>
    <xf numFmtId="0" fontId="0" fillId="3" borderId="0" xfId="0" applyFill="1"/>
    <xf numFmtId="0" fontId="7" fillId="0" borderId="0" xfId="0" applyFont="1"/>
    <xf numFmtId="0" fontId="3" fillId="0" borderId="0" xfId="0" applyFont="1"/>
    <xf numFmtId="0" fontId="0" fillId="0" borderId="0" xfId="0" applyAlignment="1">
      <alignment horizontal="center"/>
    </xf>
    <xf numFmtId="0" fontId="1" fillId="3" borderId="0" xfId="0" applyFont="1" applyFill="1"/>
    <xf numFmtId="0" fontId="0" fillId="3" borderId="0" xfId="0" applyFill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7.xml"/><Relationship Id="rId13" Type="http://schemas.openxmlformats.org/officeDocument/2006/relationships/chartsheet" Target="chartsheets/sheet11.xml"/><Relationship Id="rId18" Type="http://schemas.openxmlformats.org/officeDocument/2006/relationships/chartsheet" Target="chartsheets/sheet15.xml"/><Relationship Id="rId26" Type="http://schemas.openxmlformats.org/officeDocument/2006/relationships/worksheet" Target="worksheets/sheet5.xml"/><Relationship Id="rId3" Type="http://schemas.openxmlformats.org/officeDocument/2006/relationships/chartsheet" Target="chartsheets/sheet2.xml"/><Relationship Id="rId21" Type="http://schemas.openxmlformats.org/officeDocument/2006/relationships/chartsheet" Target="chartsheets/sheet17.xml"/><Relationship Id="rId7" Type="http://schemas.openxmlformats.org/officeDocument/2006/relationships/chartsheet" Target="chartsheets/sheet6.xml"/><Relationship Id="rId12" Type="http://schemas.openxmlformats.org/officeDocument/2006/relationships/chartsheet" Target="chartsheets/sheet10.xml"/><Relationship Id="rId17" Type="http://schemas.openxmlformats.org/officeDocument/2006/relationships/chartsheet" Target="chartsheets/sheet14.xml"/><Relationship Id="rId25" Type="http://schemas.openxmlformats.org/officeDocument/2006/relationships/chartsheet" Target="chartsheets/sheet21.xml"/><Relationship Id="rId2" Type="http://schemas.openxmlformats.org/officeDocument/2006/relationships/chartsheet" Target="chartsheets/sheet1.xml"/><Relationship Id="rId16" Type="http://schemas.openxmlformats.org/officeDocument/2006/relationships/chartsheet" Target="chartsheets/sheet13.xml"/><Relationship Id="rId20" Type="http://schemas.openxmlformats.org/officeDocument/2006/relationships/worksheet" Target="worksheets/sheet4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5.xml"/><Relationship Id="rId11" Type="http://schemas.openxmlformats.org/officeDocument/2006/relationships/chartsheet" Target="chartsheets/sheet9.xml"/><Relationship Id="rId24" Type="http://schemas.openxmlformats.org/officeDocument/2006/relationships/chartsheet" Target="chartsheets/sheet20.xml"/><Relationship Id="rId5" Type="http://schemas.openxmlformats.org/officeDocument/2006/relationships/chartsheet" Target="chartsheets/sheet4.xml"/><Relationship Id="rId15" Type="http://schemas.openxmlformats.org/officeDocument/2006/relationships/chartsheet" Target="chartsheets/sheet12.xml"/><Relationship Id="rId23" Type="http://schemas.openxmlformats.org/officeDocument/2006/relationships/chartsheet" Target="chartsheets/sheet19.xml"/><Relationship Id="rId28" Type="http://schemas.openxmlformats.org/officeDocument/2006/relationships/styles" Target="styles.xml"/><Relationship Id="rId10" Type="http://schemas.openxmlformats.org/officeDocument/2006/relationships/worksheet" Target="worksheets/sheet2.xml"/><Relationship Id="rId19" Type="http://schemas.openxmlformats.org/officeDocument/2006/relationships/chartsheet" Target="chartsheets/sheet16.xml"/><Relationship Id="rId4" Type="http://schemas.openxmlformats.org/officeDocument/2006/relationships/chartsheet" Target="chartsheets/sheet3.xml"/><Relationship Id="rId9" Type="http://schemas.openxmlformats.org/officeDocument/2006/relationships/chartsheet" Target="chartsheets/sheet8.xml"/><Relationship Id="rId14" Type="http://schemas.openxmlformats.org/officeDocument/2006/relationships/worksheet" Target="worksheets/sheet3.xml"/><Relationship Id="rId22" Type="http://schemas.openxmlformats.org/officeDocument/2006/relationships/chartsheet" Target="chartsheets/sheet18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v>T1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  <a:prstDash val="sysDot"/>
              </a:ln>
              <a:effectLst/>
            </c:spPr>
          </c:marker>
          <c:cat>
            <c:numRef>
              <c:f>potato!$B$24:$B$29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potato!$C$24:$C$29</c:f>
              <c:numCache>
                <c:formatCode>General</c:formatCode>
                <c:ptCount val="6"/>
                <c:pt idx="0">
                  <c:v>65.625</c:v>
                </c:pt>
                <c:pt idx="1">
                  <c:v>63.844000000000001</c:v>
                </c:pt>
                <c:pt idx="2">
                  <c:v>62.11</c:v>
                </c:pt>
                <c:pt idx="3">
                  <c:v>60.61</c:v>
                </c:pt>
                <c:pt idx="4">
                  <c:v>60.21</c:v>
                </c:pt>
                <c:pt idx="5">
                  <c:v>57.53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028-4DFF-97DE-0359682D7FFB}"/>
            </c:ext>
          </c:extLst>
        </c:ser>
        <c:ser>
          <c:idx val="1"/>
          <c:order val="1"/>
          <c:tx>
            <c:v>T2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potato!$D$24:$D$29</c:f>
              <c:numCache>
                <c:formatCode>General</c:formatCode>
                <c:ptCount val="6"/>
                <c:pt idx="0">
                  <c:v>64.567999999999998</c:v>
                </c:pt>
                <c:pt idx="1">
                  <c:v>63.794000000000004</c:v>
                </c:pt>
                <c:pt idx="2">
                  <c:v>61.984000000000002</c:v>
                </c:pt>
                <c:pt idx="3">
                  <c:v>61.555</c:v>
                </c:pt>
                <c:pt idx="4">
                  <c:v>60.977999999999994</c:v>
                </c:pt>
                <c:pt idx="5">
                  <c:v>60.474000000000004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028-4DFF-97DE-0359682D7FFB}"/>
            </c:ext>
          </c:extLst>
        </c:ser>
        <c:ser>
          <c:idx val="4"/>
          <c:order val="2"/>
          <c:tx>
            <c:v>T5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potato!$G$24:$G$29</c:f>
              <c:numCache>
                <c:formatCode>General</c:formatCode>
                <c:ptCount val="6"/>
                <c:pt idx="0">
                  <c:v>65.635999999999996</c:v>
                </c:pt>
                <c:pt idx="1">
                  <c:v>62.247999999999998</c:v>
                </c:pt>
                <c:pt idx="2">
                  <c:v>61.744999999999997</c:v>
                </c:pt>
                <c:pt idx="3">
                  <c:v>60.954999999999998</c:v>
                </c:pt>
                <c:pt idx="4">
                  <c:v>60.672000000000004</c:v>
                </c:pt>
                <c:pt idx="5">
                  <c:v>60.474000000000004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028-4DFF-97DE-0359682D7FFB}"/>
            </c:ext>
          </c:extLst>
        </c:ser>
        <c:ser>
          <c:idx val="2"/>
          <c:order val="3"/>
          <c:tx>
            <c:v>T3</c:v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x"/>
            <c:size val="5"/>
            <c:spPr>
              <a:solidFill>
                <a:schemeClr val="tx1"/>
              </a:solidFill>
              <a:ln w="28575">
                <a:solidFill>
                  <a:schemeClr val="tx1"/>
                </a:solidFill>
                <a:prstDash val="sysDot"/>
              </a:ln>
              <a:effectLst/>
            </c:spPr>
          </c:marker>
          <c:dPt>
            <c:idx val="0"/>
            <c:marker>
              <c:symbol val="star"/>
              <c:size val="5"/>
              <c:spPr>
                <a:solidFill>
                  <a:schemeClr val="tx1"/>
                </a:solidFill>
                <a:ln w="28575">
                  <a:solidFill>
                    <a:schemeClr val="tx1"/>
                  </a:solidFill>
                  <a:prstDash val="sysDot"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5028-4DFF-97DE-0359682D7FFB}"/>
              </c:ext>
            </c:extLst>
          </c:dPt>
          <c:val>
            <c:numRef>
              <c:f>potato!$E$24:$E$29</c:f>
              <c:numCache>
                <c:formatCode>General</c:formatCode>
                <c:ptCount val="6"/>
                <c:pt idx="0">
                  <c:v>65.435000000000002</c:v>
                </c:pt>
                <c:pt idx="1">
                  <c:v>69.268000000000001</c:v>
                </c:pt>
                <c:pt idx="2">
                  <c:v>69.462000000000003</c:v>
                </c:pt>
                <c:pt idx="3">
                  <c:v>69.430000000000007</c:v>
                </c:pt>
                <c:pt idx="4">
                  <c:v>69.231999999999999</c:v>
                </c:pt>
                <c:pt idx="5">
                  <c:v>69.334000000000003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028-4DFF-97DE-0359682D7FFB}"/>
            </c:ext>
          </c:extLst>
        </c:ser>
        <c:ser>
          <c:idx val="3"/>
          <c:order val="4"/>
          <c:tx>
            <c:v>T4</c:v>
          </c:tx>
          <c:spPr>
            <a:ln w="9525" cap="sq">
              <a:solidFill>
                <a:schemeClr val="tx1"/>
              </a:solidFill>
              <a:bevel/>
            </a:ln>
            <a:effectLst/>
          </c:spPr>
          <c:marker>
            <c:symbol val="star"/>
            <c:size val="5"/>
            <c:spPr>
              <a:solidFill>
                <a:schemeClr val="tx1"/>
              </a:solidFill>
              <a:ln w="9525" cap="sq">
                <a:solidFill>
                  <a:schemeClr val="tx1"/>
                </a:solidFill>
              </a:ln>
              <a:effectLst/>
            </c:spPr>
          </c:marker>
          <c:val>
            <c:numRef>
              <c:f>potato!$F$24:$F$29</c:f>
              <c:numCache>
                <c:formatCode>General</c:formatCode>
                <c:ptCount val="6"/>
                <c:pt idx="0">
                  <c:v>64.150000000000006</c:v>
                </c:pt>
                <c:pt idx="1">
                  <c:v>64.22</c:v>
                </c:pt>
                <c:pt idx="2">
                  <c:v>63.91</c:v>
                </c:pt>
                <c:pt idx="3">
                  <c:v>63.487499999999997</c:v>
                </c:pt>
                <c:pt idx="4">
                  <c:v>63.44</c:v>
                </c:pt>
                <c:pt idx="5">
                  <c:v>61.986000000000004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028-4DFF-97DE-0359682D7F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991736"/>
        <c:axId val="686976040"/>
      </c:lineChart>
      <c:catAx>
        <c:axId val="1399917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2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Time</a:t>
                </a:r>
                <a:r>
                  <a:rPr lang="en-ZA" sz="1200" b="1" baseline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(days)</a:t>
                </a:r>
                <a:endParaRPr lang="en-ZA" sz="1200" b="1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86976040"/>
        <c:crosses val="autoZero"/>
        <c:auto val="1"/>
        <c:lblAlgn val="ctr"/>
        <c:lblOffset val="80"/>
        <c:tickLblSkip val="1"/>
        <c:noMultiLvlLbl val="0"/>
      </c:catAx>
      <c:valAx>
        <c:axId val="686976040"/>
        <c:scaling>
          <c:orientation val="minMax"/>
          <c:max val="70"/>
          <c:min val="5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2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L*</a:t>
                </a:r>
                <a:r>
                  <a:rPr lang="en-ZA" sz="1200" b="1" baseline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value</a:t>
                </a:r>
                <a:endParaRPr lang="en-ZA" sz="1200" b="1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39991736"/>
        <c:crossesAt val="0"/>
        <c:crossBetween val="midCat"/>
      </c:valAx>
      <c:spPr>
        <a:noFill/>
        <a:ln w="3175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91804099584947996"/>
          <c:y val="0.6785367810401931"/>
          <c:w val="7.0349120337548102E-2"/>
          <c:h val="0.20039734346570154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3175" cap="sq" cmpd="dbl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7178463756943344E-2"/>
          <c:y val="1.3902408688840694E-2"/>
          <c:w val="0.82242330486016946"/>
          <c:h val="0.8698369030272729"/>
        </c:manualLayout>
      </c:layout>
      <c:lineChart>
        <c:grouping val="standard"/>
        <c:varyColors val="0"/>
        <c:ser>
          <c:idx val="0"/>
          <c:order val="0"/>
          <c:tx>
            <c:strRef>
              <c:f>potato!$J$23</c:f>
              <c:strCache>
                <c:ptCount val="1"/>
                <c:pt idx="0">
                  <c:v>T1</c:v>
                </c:pt>
              </c:strCache>
            </c:strRef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potato!$I$24:$I$29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potato!$J$24:$J$29</c:f>
              <c:numCache>
                <c:formatCode>General</c:formatCode>
                <c:ptCount val="6"/>
                <c:pt idx="0">
                  <c:v>-2.39</c:v>
                </c:pt>
                <c:pt idx="1">
                  <c:v>-1.6240000000000001</c:v>
                </c:pt>
                <c:pt idx="2">
                  <c:v>-1.8940000000000001</c:v>
                </c:pt>
                <c:pt idx="3">
                  <c:v>-1.9599999999999997</c:v>
                </c:pt>
                <c:pt idx="4">
                  <c:v>-1.8780000000000001</c:v>
                </c:pt>
                <c:pt idx="5">
                  <c:v>-1.92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34A-4B00-828B-9548F47DAF91}"/>
            </c:ext>
          </c:extLst>
        </c:ser>
        <c:ser>
          <c:idx val="1"/>
          <c:order val="1"/>
          <c:tx>
            <c:v>T2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potato!$K$24:$K$29</c:f>
              <c:numCache>
                <c:formatCode>General</c:formatCode>
                <c:ptCount val="6"/>
                <c:pt idx="0">
                  <c:v>-2.6549999999999998</c:v>
                </c:pt>
                <c:pt idx="1">
                  <c:v>-2.6919999999999997</c:v>
                </c:pt>
                <c:pt idx="2">
                  <c:v>-2.2079999999999997</c:v>
                </c:pt>
                <c:pt idx="3">
                  <c:v>-1.9759999999999998</c:v>
                </c:pt>
                <c:pt idx="4">
                  <c:v>-2.1160000000000001</c:v>
                </c:pt>
                <c:pt idx="5">
                  <c:v>-2.23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34A-4B00-828B-9548F47DAF91}"/>
            </c:ext>
          </c:extLst>
        </c:ser>
        <c:ser>
          <c:idx val="2"/>
          <c:order val="2"/>
          <c:tx>
            <c:v>T3</c:v>
          </c:tx>
          <c:spPr>
            <a:ln w="2222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square"/>
            <c:size val="5"/>
            <c:spPr>
              <a:solidFill>
                <a:schemeClr val="tx1"/>
              </a:solidFill>
              <a:ln w="38100">
                <a:solidFill>
                  <a:schemeClr val="tx1"/>
                </a:solidFill>
                <a:prstDash val="sysDot"/>
              </a:ln>
              <a:effectLst/>
            </c:spPr>
          </c:marker>
          <c:dPt>
            <c:idx val="1"/>
            <c:marker>
              <c:symbol val="square"/>
              <c:size val="5"/>
              <c:spPr>
                <a:solidFill>
                  <a:schemeClr val="tx1"/>
                </a:solidFill>
                <a:ln w="38100">
                  <a:solidFill>
                    <a:schemeClr val="tx1"/>
                  </a:solidFill>
                  <a:prstDash val="sysDot"/>
                </a:ln>
                <a:effectLst/>
              </c:spPr>
            </c:marker>
            <c:bubble3D val="0"/>
            <c:spPr>
              <a:ln w="22225" cap="sq">
                <a:solidFill>
                  <a:schemeClr val="tx1"/>
                </a:solidFill>
                <a:prstDash val="sysDot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CAD3-4218-8FFD-5AF3FD99B932}"/>
              </c:ext>
            </c:extLst>
          </c:dPt>
          <c:val>
            <c:numRef>
              <c:f>potato!$L$24:$L$29</c:f>
              <c:numCache>
                <c:formatCode>General</c:formatCode>
                <c:ptCount val="6"/>
                <c:pt idx="0">
                  <c:v>-2.9350000000000001</c:v>
                </c:pt>
                <c:pt idx="1">
                  <c:v>-2.5859999999999999</c:v>
                </c:pt>
                <c:pt idx="2">
                  <c:v>-2.1100000000000003</c:v>
                </c:pt>
                <c:pt idx="3">
                  <c:v>-2.06</c:v>
                </c:pt>
                <c:pt idx="4">
                  <c:v>-1.7419999999999998</c:v>
                </c:pt>
                <c:pt idx="5">
                  <c:v>-1.9060000000000001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34A-4B00-828B-9548F47DAF91}"/>
            </c:ext>
          </c:extLst>
        </c:ser>
        <c:ser>
          <c:idx val="3"/>
          <c:order val="3"/>
          <c:tx>
            <c:v>T4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x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potato!$M$24:$M$29</c:f>
              <c:numCache>
                <c:formatCode>General</c:formatCode>
                <c:ptCount val="6"/>
                <c:pt idx="0">
                  <c:v>-2.3449999999999998</c:v>
                </c:pt>
                <c:pt idx="1">
                  <c:v>-2.9099999999999997</c:v>
                </c:pt>
                <c:pt idx="2">
                  <c:v>-2.508</c:v>
                </c:pt>
                <c:pt idx="3">
                  <c:v>-2.5100000000000002</c:v>
                </c:pt>
                <c:pt idx="4">
                  <c:v>-2.1739999999999999</c:v>
                </c:pt>
                <c:pt idx="5">
                  <c:v>-1.7875000000000001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34A-4B00-828B-9548F47DAF91}"/>
            </c:ext>
          </c:extLst>
        </c:ser>
        <c:ser>
          <c:idx val="4"/>
          <c:order val="4"/>
          <c:tx>
            <c:v>T5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potato!$N$24:$N$29</c:f>
              <c:numCache>
                <c:formatCode>General</c:formatCode>
                <c:ptCount val="6"/>
                <c:pt idx="0">
                  <c:v>-2.5249999999999999</c:v>
                </c:pt>
                <c:pt idx="1">
                  <c:v>-2.786</c:v>
                </c:pt>
                <c:pt idx="2">
                  <c:v>-2.1225000000000001</c:v>
                </c:pt>
                <c:pt idx="3">
                  <c:v>-2.1419999999999999</c:v>
                </c:pt>
                <c:pt idx="4">
                  <c:v>-1.9359999999999999</c:v>
                </c:pt>
                <c:pt idx="5">
                  <c:v>-0.77600000000000002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34A-4B00-828B-9548F47DAF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6629024"/>
        <c:axId val="566630008"/>
      </c:lineChart>
      <c:catAx>
        <c:axId val="5666290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2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Time</a:t>
                </a:r>
                <a:r>
                  <a:rPr lang="en-ZA" sz="1200" b="1" baseline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(days</a:t>
                </a:r>
                <a:r>
                  <a:rPr lang="en-ZA" sz="1200" baseline="0"/>
                  <a:t>)</a:t>
                </a:r>
                <a:endParaRPr lang="en-ZA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b" anchorCtr="0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66630008"/>
        <c:crosses val="autoZero"/>
        <c:auto val="1"/>
        <c:lblAlgn val="ctr"/>
        <c:lblOffset val="100"/>
        <c:noMultiLvlLbl val="0"/>
      </c:catAx>
      <c:valAx>
        <c:axId val="566630008"/>
        <c:scaling>
          <c:orientation val="minMax"/>
          <c:max val="-0.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2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a*</a:t>
                </a:r>
                <a:r>
                  <a:rPr lang="en-ZA" sz="1200" b="1" baseline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value</a:t>
                </a:r>
                <a:endParaRPr lang="en-ZA" sz="1200" b="1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66629024"/>
        <c:crosses val="autoZero"/>
        <c:crossBetween val="midCat"/>
      </c:valAx>
      <c:spPr>
        <a:solidFill>
          <a:schemeClr val="lt1"/>
        </a:solidFill>
        <a:ln w="19050" cap="flat" cmpd="sng" algn="ctr">
          <a:solidFill>
            <a:schemeClr val="dk1"/>
          </a:solidFill>
          <a:prstDash val="solid"/>
          <a:miter lim="800000"/>
        </a:ln>
        <a:effectLst/>
      </c:spPr>
    </c:plotArea>
    <c:legend>
      <c:legendPos val="r"/>
      <c:layout>
        <c:manualLayout>
          <c:xMode val="edge"/>
          <c:yMode val="edge"/>
          <c:x val="0.69540440037719486"/>
          <c:y val="0.64506240615190469"/>
          <c:w val="8.3324872834399072E-2"/>
          <c:h val="0.1638712323825040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potato!$Q$23</c:f>
              <c:strCache>
                <c:ptCount val="1"/>
                <c:pt idx="0">
                  <c:v>T1</c:v>
                </c:pt>
              </c:strCache>
            </c:strRef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potato!$P$24:$P$29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potato!$Q$24:$Q$29</c:f>
              <c:numCache>
                <c:formatCode>General</c:formatCode>
                <c:ptCount val="6"/>
                <c:pt idx="0">
                  <c:v>12.215</c:v>
                </c:pt>
                <c:pt idx="1">
                  <c:v>13.096</c:v>
                </c:pt>
                <c:pt idx="2">
                  <c:v>14.040000000000001</c:v>
                </c:pt>
                <c:pt idx="3">
                  <c:v>14.206</c:v>
                </c:pt>
                <c:pt idx="4">
                  <c:v>14.723999999999998</c:v>
                </c:pt>
                <c:pt idx="5">
                  <c:v>16.02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AB1-442C-A5B0-49A17AAABA94}"/>
            </c:ext>
          </c:extLst>
        </c:ser>
        <c:ser>
          <c:idx val="1"/>
          <c:order val="1"/>
          <c:tx>
            <c:v>T2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potato!$R$24:$R$29</c:f>
              <c:numCache>
                <c:formatCode>General</c:formatCode>
                <c:ptCount val="6"/>
                <c:pt idx="0">
                  <c:v>12.355</c:v>
                </c:pt>
                <c:pt idx="1">
                  <c:v>13.746</c:v>
                </c:pt>
                <c:pt idx="2">
                  <c:v>12.788</c:v>
                </c:pt>
                <c:pt idx="3">
                  <c:v>13.091999999999999</c:v>
                </c:pt>
                <c:pt idx="4">
                  <c:v>14.278</c:v>
                </c:pt>
                <c:pt idx="5">
                  <c:v>15.086000000000002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AB1-442C-A5B0-49A17AAABA94}"/>
            </c:ext>
          </c:extLst>
        </c:ser>
        <c:ser>
          <c:idx val="2"/>
          <c:order val="2"/>
          <c:tx>
            <c:v>T3</c:v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x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  <a:prstDash val="sysDot"/>
              </a:ln>
              <a:effectLst/>
            </c:spPr>
          </c:marker>
          <c:val>
            <c:numRef>
              <c:f>potato!$S$24:$S$29</c:f>
              <c:numCache>
                <c:formatCode>General</c:formatCode>
                <c:ptCount val="6"/>
                <c:pt idx="0">
                  <c:v>12.815000000000001</c:v>
                </c:pt>
                <c:pt idx="1">
                  <c:v>11.166</c:v>
                </c:pt>
                <c:pt idx="2">
                  <c:v>9.1879999999999988</c:v>
                </c:pt>
                <c:pt idx="3">
                  <c:v>8.8159999999999989</c:v>
                </c:pt>
                <c:pt idx="4">
                  <c:v>7.5840000000000005</c:v>
                </c:pt>
                <c:pt idx="5">
                  <c:v>8.152000000000001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AB1-442C-A5B0-49A17AAABA94}"/>
            </c:ext>
          </c:extLst>
        </c:ser>
        <c:ser>
          <c:idx val="3"/>
          <c:order val="3"/>
          <c:tx>
            <c:v>T4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x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potato!$T$24:$T$29</c:f>
              <c:numCache>
                <c:formatCode>General</c:formatCode>
                <c:ptCount val="6"/>
                <c:pt idx="0">
                  <c:v>13.625</c:v>
                </c:pt>
                <c:pt idx="1">
                  <c:v>15.219999999999999</c:v>
                </c:pt>
                <c:pt idx="2">
                  <c:v>14.556000000000001</c:v>
                </c:pt>
                <c:pt idx="3">
                  <c:v>15.3725</c:v>
                </c:pt>
                <c:pt idx="4">
                  <c:v>16.706</c:v>
                </c:pt>
                <c:pt idx="5">
                  <c:v>17.375999999999998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AB1-442C-A5B0-49A17AAABA94}"/>
            </c:ext>
          </c:extLst>
        </c:ser>
        <c:ser>
          <c:idx val="4"/>
          <c:order val="4"/>
          <c:tx>
            <c:v>T5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potato!$U$24:$U$29</c:f>
              <c:numCache>
                <c:formatCode>General</c:formatCode>
                <c:ptCount val="6"/>
                <c:pt idx="0">
                  <c:v>12</c:v>
                </c:pt>
                <c:pt idx="1">
                  <c:v>13.330000000000002</c:v>
                </c:pt>
                <c:pt idx="2">
                  <c:v>11.979999999999999</c:v>
                </c:pt>
                <c:pt idx="3">
                  <c:v>14.069999999999999</c:v>
                </c:pt>
                <c:pt idx="4">
                  <c:v>13.404000000000002</c:v>
                </c:pt>
                <c:pt idx="5">
                  <c:v>15.488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AB1-442C-A5B0-49A17AAABA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8922120"/>
        <c:axId val="598919496"/>
      </c:lineChart>
      <c:catAx>
        <c:axId val="5989221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ZA" sz="12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Time</a:t>
                </a:r>
                <a:r>
                  <a:rPr lang="en-ZA" sz="1200" b="1" baseline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(days)</a:t>
                </a:r>
                <a:endParaRPr lang="en-ZA" sz="1200" b="1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98919496"/>
        <c:crosses val="autoZero"/>
        <c:auto val="1"/>
        <c:lblAlgn val="ctr"/>
        <c:lblOffset val="100"/>
        <c:noMultiLvlLbl val="0"/>
      </c:catAx>
      <c:valAx>
        <c:axId val="59891949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ZA" sz="12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b*</a:t>
                </a:r>
                <a:r>
                  <a:rPr lang="en-ZA" sz="1200" b="1" baseline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value</a:t>
                </a:r>
                <a:endParaRPr lang="en-ZA" sz="1200" b="1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98922120"/>
        <c:crosses val="autoZero"/>
        <c:crossBetween val="midCat"/>
      </c:valAx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</c:plotArea>
    <c:legend>
      <c:legendPos val="r"/>
      <c:layout>
        <c:manualLayout>
          <c:xMode val="edge"/>
          <c:yMode val="edge"/>
          <c:x val="0.75763337761472438"/>
          <c:y val="0.67116319334334384"/>
          <c:w val="9.2121067158580164E-2"/>
          <c:h val="0.1765262593456846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tx>
            <c:v>T1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'APPLE4 RAW'!$A$4:$A$9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'APPLE4 RAW'!$B$4:$B$9</c:f>
              <c:numCache>
                <c:formatCode>General</c:formatCode>
                <c:ptCount val="6"/>
                <c:pt idx="0">
                  <c:v>65.424999999999997</c:v>
                </c:pt>
                <c:pt idx="1">
                  <c:v>60.15</c:v>
                </c:pt>
                <c:pt idx="2">
                  <c:v>61.54</c:v>
                </c:pt>
                <c:pt idx="3">
                  <c:v>58.66</c:v>
                </c:pt>
                <c:pt idx="4">
                  <c:v>59.9</c:v>
                </c:pt>
                <c:pt idx="5">
                  <c:v>59.07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D86-43FF-849B-138DEB0FC4C8}"/>
            </c:ext>
          </c:extLst>
        </c:ser>
        <c:ser>
          <c:idx val="0"/>
          <c:order val="1"/>
          <c:tx>
            <c:v>T2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'APPLE4 RAW'!$E$4:$E$9</c:f>
              <c:numCache>
                <c:formatCode>General</c:formatCode>
                <c:ptCount val="6"/>
                <c:pt idx="0">
                  <c:v>70.204999999999998</c:v>
                </c:pt>
                <c:pt idx="1">
                  <c:v>68.3</c:v>
                </c:pt>
                <c:pt idx="2">
                  <c:v>61.866</c:v>
                </c:pt>
                <c:pt idx="3">
                  <c:v>63.870000000000005</c:v>
                </c:pt>
                <c:pt idx="4">
                  <c:v>63.65</c:v>
                </c:pt>
                <c:pt idx="5">
                  <c:v>62.94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D86-43FF-849B-138DEB0FC4C8}"/>
            </c:ext>
          </c:extLst>
        </c:ser>
        <c:ser>
          <c:idx val="2"/>
          <c:order val="2"/>
          <c:tx>
            <c:v>T3</c:v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squar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  <a:prstDash val="sysDot"/>
              </a:ln>
              <a:effectLst/>
            </c:spPr>
          </c:marker>
          <c:val>
            <c:numRef>
              <c:f>'APPLE4 RAW'!$H$4:$H$9</c:f>
              <c:numCache>
                <c:formatCode>General</c:formatCode>
                <c:ptCount val="6"/>
                <c:pt idx="0">
                  <c:v>70.204999999999998</c:v>
                </c:pt>
                <c:pt idx="1">
                  <c:v>70.731999999999999</c:v>
                </c:pt>
                <c:pt idx="2">
                  <c:v>70.617999999999995</c:v>
                </c:pt>
                <c:pt idx="3">
                  <c:v>70.388000000000005</c:v>
                </c:pt>
                <c:pt idx="4">
                  <c:v>70.921999999999997</c:v>
                </c:pt>
                <c:pt idx="5">
                  <c:v>70.858000000000004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D86-43FF-849B-138DEB0FC4C8}"/>
            </c:ext>
          </c:extLst>
        </c:ser>
        <c:ser>
          <c:idx val="3"/>
          <c:order val="3"/>
          <c:tx>
            <c:v>T4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'APPLE4 RAW'!$K$4:$K$9</c:f>
              <c:numCache>
                <c:formatCode>General</c:formatCode>
                <c:ptCount val="6"/>
                <c:pt idx="0">
                  <c:v>68.009999999999991</c:v>
                </c:pt>
                <c:pt idx="1">
                  <c:v>62.805999999999997</c:v>
                </c:pt>
                <c:pt idx="2">
                  <c:v>64.438000000000002</c:v>
                </c:pt>
                <c:pt idx="3">
                  <c:v>60.467999999999996</c:v>
                </c:pt>
                <c:pt idx="4">
                  <c:v>60.04</c:v>
                </c:pt>
                <c:pt idx="5">
                  <c:v>60.56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D86-43FF-849B-138DEB0FC4C8}"/>
            </c:ext>
          </c:extLst>
        </c:ser>
        <c:ser>
          <c:idx val="4"/>
          <c:order val="4"/>
          <c:tx>
            <c:v>T5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'APPLE4 RAW'!$N$4:$N$9</c:f>
              <c:numCache>
                <c:formatCode>General</c:formatCode>
                <c:ptCount val="6"/>
                <c:pt idx="0">
                  <c:v>70.444999999999993</c:v>
                </c:pt>
                <c:pt idx="1">
                  <c:v>64.138000000000005</c:v>
                </c:pt>
                <c:pt idx="2">
                  <c:v>63.894000000000005</c:v>
                </c:pt>
                <c:pt idx="3">
                  <c:v>63.044000000000004</c:v>
                </c:pt>
                <c:pt idx="4">
                  <c:v>60.080000000000005</c:v>
                </c:pt>
                <c:pt idx="5">
                  <c:v>59.673999999999999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D86-43FF-849B-138DEB0FC4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7525736"/>
        <c:axId val="597526064"/>
      </c:lineChart>
      <c:catAx>
        <c:axId val="5975257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2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Time (days)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97526064"/>
        <c:crosses val="autoZero"/>
        <c:auto val="1"/>
        <c:lblAlgn val="ctr"/>
        <c:lblOffset val="100"/>
        <c:noMultiLvlLbl val="0"/>
      </c:catAx>
      <c:valAx>
        <c:axId val="597526064"/>
        <c:scaling>
          <c:orientation val="minMax"/>
          <c:min val="5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2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L* value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97525736"/>
        <c:crosses val="autoZero"/>
        <c:crossBetween val="midCat"/>
      </c:valAx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6822712273506"/>
          <c:y val="3.100202799413267E-2"/>
          <c:w val="0.66386089238845147"/>
          <c:h val="0.81738407699037618"/>
        </c:manualLayout>
      </c:layout>
      <c:lineChart>
        <c:grouping val="standard"/>
        <c:varyColors val="0"/>
        <c:ser>
          <c:idx val="1"/>
          <c:order val="0"/>
          <c:tx>
            <c:v>T1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'APPLE4 RAW'!$A$4:$A$9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'APPLE4 RAW'!$C$4:$C$9</c:f>
              <c:numCache>
                <c:formatCode>General</c:formatCode>
                <c:ptCount val="6"/>
                <c:pt idx="0">
                  <c:v>-4.17</c:v>
                </c:pt>
                <c:pt idx="1">
                  <c:v>-2.8880000000000003</c:v>
                </c:pt>
                <c:pt idx="2">
                  <c:v>-2.8959999999999999</c:v>
                </c:pt>
                <c:pt idx="3">
                  <c:v>-2.5140000000000002</c:v>
                </c:pt>
                <c:pt idx="4">
                  <c:v>-2.38</c:v>
                </c:pt>
                <c:pt idx="5">
                  <c:v>-1.3333333333333333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9C3-443E-A51B-7DF1CE639368}"/>
            </c:ext>
          </c:extLst>
        </c:ser>
        <c:ser>
          <c:idx val="0"/>
          <c:order val="1"/>
          <c:tx>
            <c:v>T2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'APPLE4 RAW'!$A$4:$A$9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'APPLE4 RAW'!$F$4:$F$9</c:f>
              <c:numCache>
                <c:formatCode>General</c:formatCode>
                <c:ptCount val="6"/>
                <c:pt idx="0">
                  <c:v>-5.1899999999999995</c:v>
                </c:pt>
                <c:pt idx="1">
                  <c:v>-3.806</c:v>
                </c:pt>
                <c:pt idx="2">
                  <c:v>-2.2160000000000002</c:v>
                </c:pt>
                <c:pt idx="3">
                  <c:v>-3.6620000000000004</c:v>
                </c:pt>
                <c:pt idx="4">
                  <c:v>-2.66</c:v>
                </c:pt>
                <c:pt idx="5">
                  <c:v>-1.982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9C3-443E-A51B-7DF1CE639368}"/>
            </c:ext>
          </c:extLst>
        </c:ser>
        <c:ser>
          <c:idx val="2"/>
          <c:order val="2"/>
          <c:tx>
            <c:v>T3</c:v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squar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  <a:prstDash val="sysDot"/>
              </a:ln>
              <a:effectLst/>
            </c:spPr>
          </c:marker>
          <c:cat>
            <c:numRef>
              <c:f>'APPLE4 RAW'!$A$4:$A$9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'APPLE4 RAW'!$I$4:$I$9</c:f>
              <c:numCache>
                <c:formatCode>General</c:formatCode>
                <c:ptCount val="6"/>
                <c:pt idx="0">
                  <c:v>-3.4699999999999998</c:v>
                </c:pt>
                <c:pt idx="1">
                  <c:v>-3.6640000000000001</c:v>
                </c:pt>
                <c:pt idx="2">
                  <c:v>-3.9440000000000004</c:v>
                </c:pt>
                <c:pt idx="3">
                  <c:v>-3.2940000000000005</c:v>
                </c:pt>
                <c:pt idx="4">
                  <c:v>-3.8280000000000003</c:v>
                </c:pt>
                <c:pt idx="5">
                  <c:v>-4.3940000000000001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9C3-443E-A51B-7DF1CE639368}"/>
            </c:ext>
          </c:extLst>
        </c:ser>
        <c:ser>
          <c:idx val="3"/>
          <c:order val="3"/>
          <c:tx>
            <c:v>T4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'APPLE4 RAW'!$A$4:$A$9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'APPLE4 RAW'!$L$4:$L$9</c:f>
              <c:numCache>
                <c:formatCode>General</c:formatCode>
                <c:ptCount val="6"/>
                <c:pt idx="0">
                  <c:v>-5.1049999999999995</c:v>
                </c:pt>
                <c:pt idx="1">
                  <c:v>-3.1160000000000001</c:v>
                </c:pt>
                <c:pt idx="2">
                  <c:v>-2.9379999999999997</c:v>
                </c:pt>
                <c:pt idx="3">
                  <c:v>-2.6779999999999999</c:v>
                </c:pt>
                <c:pt idx="4">
                  <c:v>-1.34</c:v>
                </c:pt>
                <c:pt idx="5">
                  <c:v>-1.0233333333333334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9C3-443E-A51B-7DF1CE639368}"/>
            </c:ext>
          </c:extLst>
        </c:ser>
        <c:ser>
          <c:idx val="4"/>
          <c:order val="4"/>
          <c:tx>
            <c:v>T5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'APPLE4 RAW'!$A$4:$A$9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'APPLE4 RAW'!$O$4:$O$9</c:f>
              <c:numCache>
                <c:formatCode>General</c:formatCode>
                <c:ptCount val="6"/>
                <c:pt idx="0">
                  <c:v>-4.4450000000000003</c:v>
                </c:pt>
                <c:pt idx="1">
                  <c:v>-3.6159999999999997</c:v>
                </c:pt>
                <c:pt idx="2">
                  <c:v>-2.194</c:v>
                </c:pt>
                <c:pt idx="3">
                  <c:v>-2.032</c:v>
                </c:pt>
                <c:pt idx="4">
                  <c:v>-1.1020000000000001</c:v>
                </c:pt>
                <c:pt idx="5">
                  <c:v>-0.80600000000000005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9C3-443E-A51B-7DF1CE6393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7038544"/>
        <c:axId val="842417592"/>
      </c:lineChart>
      <c:catAx>
        <c:axId val="6070385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2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Time (days)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42417592"/>
        <c:crosses val="autoZero"/>
        <c:auto val="0"/>
        <c:lblAlgn val="ctr"/>
        <c:lblOffset val="100"/>
        <c:tickLblSkip val="1"/>
        <c:noMultiLvlLbl val="0"/>
      </c:catAx>
      <c:valAx>
        <c:axId val="84241759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2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a* value</a:t>
                </a:r>
              </a:p>
            </c:rich>
          </c:tx>
          <c:layout>
            <c:manualLayout>
              <c:xMode val="edge"/>
              <c:yMode val="edge"/>
              <c:x val="3.0555555555555555E-2"/>
              <c:y val="0.354328521434820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07038544"/>
        <c:crossesAt val="0"/>
        <c:crossBetween val="midCat"/>
      </c:valAx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586111111111111"/>
          <c:y val="7.407407407407407E-2"/>
          <c:w val="0.75775275430996658"/>
          <c:h val="0.77963990543365702"/>
        </c:manualLayout>
      </c:layout>
      <c:lineChart>
        <c:grouping val="standard"/>
        <c:varyColors val="0"/>
        <c:ser>
          <c:idx val="1"/>
          <c:order val="0"/>
          <c:tx>
            <c:v>T1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'APPLE4 RAW'!$A$4:$A$9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'APPLE4 RAW'!$D$4:$D$9</c:f>
              <c:numCache>
                <c:formatCode>General</c:formatCode>
                <c:ptCount val="6"/>
                <c:pt idx="0">
                  <c:v>20.905000000000001</c:v>
                </c:pt>
                <c:pt idx="1">
                  <c:v>16.45</c:v>
                </c:pt>
                <c:pt idx="2">
                  <c:v>16.966000000000001</c:v>
                </c:pt>
                <c:pt idx="3">
                  <c:v>22.002000000000002</c:v>
                </c:pt>
                <c:pt idx="4">
                  <c:v>19.63</c:v>
                </c:pt>
                <c:pt idx="5">
                  <c:v>23.7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BBF-40A5-B188-6E5C962D5191}"/>
            </c:ext>
          </c:extLst>
        </c:ser>
        <c:ser>
          <c:idx val="0"/>
          <c:order val="1"/>
          <c:tx>
            <c:v>T2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'APPLE4 RAW'!$G$4:$G$9</c:f>
              <c:numCache>
                <c:formatCode>General</c:formatCode>
                <c:ptCount val="6"/>
                <c:pt idx="0">
                  <c:v>14.170000000000002</c:v>
                </c:pt>
                <c:pt idx="1">
                  <c:v>14.386000000000001</c:v>
                </c:pt>
                <c:pt idx="2">
                  <c:v>22.077999999999999</c:v>
                </c:pt>
                <c:pt idx="3">
                  <c:v>19.655999999999999</c:v>
                </c:pt>
                <c:pt idx="4">
                  <c:v>19.98</c:v>
                </c:pt>
                <c:pt idx="5">
                  <c:v>19.994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BBF-40A5-B188-6E5C962D5191}"/>
            </c:ext>
          </c:extLst>
        </c:ser>
        <c:ser>
          <c:idx val="2"/>
          <c:order val="2"/>
          <c:tx>
            <c:v>T3</c:v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x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  <a:prstDash val="sysDot"/>
              </a:ln>
              <a:effectLst/>
            </c:spPr>
          </c:marker>
          <c:val>
            <c:numRef>
              <c:f>'APPLE4 RAW'!$J$4:$J$9</c:f>
              <c:numCache>
                <c:formatCode>General</c:formatCode>
                <c:ptCount val="6"/>
                <c:pt idx="0">
                  <c:v>11.515000000000001</c:v>
                </c:pt>
                <c:pt idx="1">
                  <c:v>11.116000000000001</c:v>
                </c:pt>
                <c:pt idx="2">
                  <c:v>10.498000000000001</c:v>
                </c:pt>
                <c:pt idx="3">
                  <c:v>8.9779999999999998</c:v>
                </c:pt>
                <c:pt idx="4">
                  <c:v>10.156000000000001</c:v>
                </c:pt>
                <c:pt idx="5">
                  <c:v>10.874000000000001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BBF-40A5-B188-6E5C962D5191}"/>
            </c:ext>
          </c:extLst>
        </c:ser>
        <c:ser>
          <c:idx val="3"/>
          <c:order val="3"/>
          <c:tx>
            <c:v>T4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'APPLE4 RAW'!$M$4:$M$9</c:f>
              <c:numCache>
                <c:formatCode>General</c:formatCode>
                <c:ptCount val="6"/>
                <c:pt idx="0">
                  <c:v>16.239999999999998</c:v>
                </c:pt>
                <c:pt idx="1">
                  <c:v>15.724</c:v>
                </c:pt>
                <c:pt idx="2">
                  <c:v>17.756</c:v>
                </c:pt>
                <c:pt idx="3">
                  <c:v>22.220000000000002</c:v>
                </c:pt>
                <c:pt idx="4">
                  <c:v>21.845999999999997</c:v>
                </c:pt>
                <c:pt idx="5">
                  <c:v>23.48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BBF-40A5-B188-6E5C962D5191}"/>
            </c:ext>
          </c:extLst>
        </c:ser>
        <c:ser>
          <c:idx val="4"/>
          <c:order val="4"/>
          <c:tx>
            <c:v>T5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'APPLE4 RAW'!$P$4:$P$9</c:f>
              <c:numCache>
                <c:formatCode>General</c:formatCode>
                <c:ptCount val="6"/>
                <c:pt idx="0">
                  <c:v>13.295</c:v>
                </c:pt>
                <c:pt idx="1">
                  <c:v>12.462</c:v>
                </c:pt>
                <c:pt idx="2">
                  <c:v>18.722000000000001</c:v>
                </c:pt>
                <c:pt idx="3">
                  <c:v>19.542000000000002</c:v>
                </c:pt>
                <c:pt idx="4">
                  <c:v>25.368000000000002</c:v>
                </c:pt>
                <c:pt idx="5">
                  <c:v>25.708000000000006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BBF-40A5-B188-6E5C962D51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4325624"/>
        <c:axId val="574327264"/>
      </c:lineChart>
      <c:catAx>
        <c:axId val="5743256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2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Time (days)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74327264"/>
        <c:crosses val="autoZero"/>
        <c:auto val="1"/>
        <c:lblAlgn val="ctr"/>
        <c:lblOffset val="100"/>
        <c:noMultiLvlLbl val="0"/>
      </c:catAx>
      <c:valAx>
        <c:axId val="57432726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2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b*</a:t>
                </a:r>
                <a:r>
                  <a:rPr lang="en-ZA" sz="1200" b="1" baseline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value</a:t>
                </a:r>
                <a:endParaRPr lang="en-ZA" sz="1200" b="1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74325624"/>
        <c:crosses val="autoZero"/>
        <c:crossBetween val="midCat"/>
      </c:valAx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'APPLE4 RAW'!$I$29</c:f>
              <c:strCache>
                <c:ptCount val="1"/>
                <c:pt idx="0">
                  <c:v>T1</c:v>
                </c:pt>
              </c:strCache>
            </c:strRef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'APPLE4 RAW'!$H$30:$H$35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'APPLE4 RAW'!$I$30:$I$35</c:f>
              <c:numCache>
                <c:formatCode>General</c:formatCode>
                <c:ptCount val="6"/>
                <c:pt idx="0">
                  <c:v>0</c:v>
                </c:pt>
                <c:pt idx="1">
                  <c:v>7.0225475434488871</c:v>
                </c:pt>
                <c:pt idx="2">
                  <c:v>5.6773252505030909</c:v>
                </c:pt>
                <c:pt idx="3">
                  <c:v>7.0506006836297299</c:v>
                </c:pt>
                <c:pt idx="4">
                  <c:v>5.9460364950107722</c:v>
                </c:pt>
                <c:pt idx="5">
                  <c:v>7.4996485102821806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097-4303-9C72-D0013D9C2842}"/>
            </c:ext>
          </c:extLst>
        </c:ser>
        <c:ser>
          <c:idx val="0"/>
          <c:order val="1"/>
          <c:tx>
            <c:v>T2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'APPLE4 RAW'!$J$30:$J$35</c:f>
              <c:numCache>
                <c:formatCode>General</c:formatCode>
                <c:ptCount val="6"/>
                <c:pt idx="0">
                  <c:v>0</c:v>
                </c:pt>
                <c:pt idx="1">
                  <c:v>2.3645585211620377</c:v>
                </c:pt>
                <c:pt idx="2">
                  <c:v>11.870975570693417</c:v>
                </c:pt>
                <c:pt idx="3">
                  <c:v>8.5184038997924887</c:v>
                </c:pt>
                <c:pt idx="4">
                  <c:v>9.1172926354263719</c:v>
                </c:pt>
                <c:pt idx="5">
                  <c:v>9.8483737236154862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097-4303-9C72-D0013D9C2842}"/>
            </c:ext>
          </c:extLst>
        </c:ser>
        <c:ser>
          <c:idx val="2"/>
          <c:order val="2"/>
          <c:tx>
            <c:v>T3</c:v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squar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  <a:prstDash val="sysDot"/>
              </a:ln>
              <a:effectLst/>
            </c:spPr>
          </c:marker>
          <c:val>
            <c:numRef>
              <c:f>'APPLE4 RAW'!$K$30:$K$35</c:f>
              <c:numCache>
                <c:formatCode>General</c:formatCode>
                <c:ptCount val="6"/>
                <c:pt idx="0">
                  <c:v>0</c:v>
                </c:pt>
                <c:pt idx="1">
                  <c:v>0.68888750895919182</c:v>
                </c:pt>
                <c:pt idx="2">
                  <c:v>1.1956312140455336</c:v>
                </c:pt>
                <c:pt idx="3">
                  <c:v>2.5496733124069064</c:v>
                </c:pt>
                <c:pt idx="4">
                  <c:v>1.5776989573426226</c:v>
                </c:pt>
                <c:pt idx="5">
                  <c:v>1.3004099353665399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097-4303-9C72-D0013D9C2842}"/>
            </c:ext>
          </c:extLst>
        </c:ser>
        <c:ser>
          <c:idx val="3"/>
          <c:order val="3"/>
          <c:tx>
            <c:v>T4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'APPLE4 RAW'!$L$30:$L$35</c:f>
              <c:numCache>
                <c:formatCode>General</c:formatCode>
                <c:ptCount val="6"/>
                <c:pt idx="0">
                  <c:v>0</c:v>
                </c:pt>
                <c:pt idx="1">
                  <c:v>5.5949971403031054</c:v>
                </c:pt>
                <c:pt idx="2">
                  <c:v>4.4444717346384284</c:v>
                </c:pt>
                <c:pt idx="3">
                  <c:v>9.9263534593525318</c:v>
                </c:pt>
                <c:pt idx="4">
                  <c:v>10.446212758698717</c:v>
                </c:pt>
                <c:pt idx="5">
                  <c:v>11.161545716332377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097-4303-9C72-D0013D9C2842}"/>
            </c:ext>
          </c:extLst>
        </c:ser>
        <c:ser>
          <c:idx val="4"/>
          <c:order val="4"/>
          <c:tx>
            <c:v>T5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'APPLE4 RAW'!$M$30:$M$35</c:f>
              <c:numCache>
                <c:formatCode>General</c:formatCode>
                <c:ptCount val="6"/>
                <c:pt idx="0">
                  <c:v>0</c:v>
                </c:pt>
                <c:pt idx="1">
                  <c:v>6.4155575751449572</c:v>
                </c:pt>
                <c:pt idx="2">
                  <c:v>8.7997119839231033</c:v>
                </c:pt>
                <c:pt idx="3">
                  <c:v>9.9811010915629872</c:v>
                </c:pt>
                <c:pt idx="4">
                  <c:v>16.25934202235748</c:v>
                </c:pt>
                <c:pt idx="5">
                  <c:v>16.832686386908062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097-4303-9C72-D0013D9C28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2303816"/>
        <c:axId val="842310048"/>
      </c:lineChart>
      <c:catAx>
        <c:axId val="8423038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2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Time</a:t>
                </a:r>
                <a:r>
                  <a:rPr lang="en-ZA" sz="1200" b="1" baseline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(days)</a:t>
                </a:r>
                <a:endParaRPr lang="en-ZA" sz="1200" b="1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42310048"/>
        <c:crosses val="autoZero"/>
        <c:auto val="1"/>
        <c:lblAlgn val="ctr"/>
        <c:lblOffset val="100"/>
        <c:noMultiLvlLbl val="0"/>
      </c:catAx>
      <c:valAx>
        <c:axId val="842310048"/>
        <c:scaling>
          <c:orientation val="minMax"/>
          <c:max val="17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sz="12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Δ</a:t>
                </a:r>
                <a:r>
                  <a:rPr lang="en-US" sz="12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E</a:t>
                </a:r>
                <a:endParaRPr lang="en-ZA" sz="1200" b="1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solidFill>
            <a:sysClr val="window" lastClr="FFFFFF"/>
          </a:solidFill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42303816"/>
        <c:crosses val="autoZero"/>
        <c:crossBetween val="midCat"/>
      </c:valAx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'APPLE4 RAW'!$S$12</c:f>
              <c:strCache>
                <c:ptCount val="1"/>
                <c:pt idx="0">
                  <c:v>T1</c:v>
                </c:pt>
              </c:strCache>
            </c:strRef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'APPLE4 RAW'!$R$13:$R$18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'APPLE4 RAW'!$S$13:$S$18</c:f>
              <c:numCache>
                <c:formatCode>General</c:formatCode>
                <c:ptCount val="6"/>
                <c:pt idx="0">
                  <c:v>-1.5114749214959085</c:v>
                </c:pt>
                <c:pt idx="1">
                  <c:v>-0.8046562532733581</c:v>
                </c:pt>
                <c:pt idx="2">
                  <c:v>-0.71238036169472252</c:v>
                </c:pt>
                <c:pt idx="3">
                  <c:v>0.58942100308385514</c:v>
                </c:pt>
                <c:pt idx="4">
                  <c:v>0.34541815506132251</c:v>
                </c:pt>
                <c:pt idx="5">
                  <c:v>2.3456219443996762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215-43E8-A1D1-4E02ABD68653}"/>
            </c:ext>
          </c:extLst>
        </c:ser>
        <c:ser>
          <c:idx val="0"/>
          <c:order val="1"/>
          <c:tx>
            <c:v>T2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'APPLE4 RAW'!$T$13:$T$18</c:f>
              <c:numCache>
                <c:formatCode>General</c:formatCode>
                <c:ptCount val="6"/>
                <c:pt idx="0">
                  <c:v>-3.4281611658475559</c:v>
                </c:pt>
                <c:pt idx="1">
                  <c:v>-1.9941807190062619</c:v>
                </c:pt>
                <c:pt idx="2">
                  <c:v>0.92550489494201771</c:v>
                </c:pt>
                <c:pt idx="3">
                  <c:v>-1.1535738761326721</c:v>
                </c:pt>
                <c:pt idx="4">
                  <c:v>5.5958794261450465E-2</c:v>
                </c:pt>
                <c:pt idx="5">
                  <c:v>0.85103265011073315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215-43E8-A1D1-4E02ABD68653}"/>
            </c:ext>
          </c:extLst>
        </c:ser>
        <c:ser>
          <c:idx val="2"/>
          <c:order val="2"/>
          <c:tx>
            <c:v>T3</c:v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squar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  <a:prstDash val="sysDot"/>
              </a:ln>
              <a:effectLst/>
            </c:spPr>
          </c:marker>
          <c:val>
            <c:numRef>
              <c:f>'APPLE4 RAW'!$U$13:$U$18</c:f>
              <c:numCache>
                <c:formatCode>General</c:formatCode>
                <c:ptCount val="6"/>
                <c:pt idx="0">
                  <c:v>-1.9875467958960387</c:v>
                </c:pt>
                <c:pt idx="1">
                  <c:v>-2.2294071834795779</c:v>
                </c:pt>
                <c:pt idx="2">
                  <c:v>-2.6105703721119733</c:v>
                </c:pt>
                <c:pt idx="3">
                  <c:v>-2.1510393467416238</c:v>
                </c:pt>
                <c:pt idx="4">
                  <c:v>-2.5257889932743605</c:v>
                </c:pt>
                <c:pt idx="5">
                  <c:v>-3.0181973616242566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215-43E8-A1D1-4E02ABD68653}"/>
            </c:ext>
          </c:extLst>
        </c:ser>
        <c:ser>
          <c:idx val="3"/>
          <c:order val="3"/>
          <c:tx>
            <c:v>T4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'APPLE4 RAW'!$V$13:$V$18</c:f>
              <c:numCache>
                <c:formatCode>General</c:formatCode>
                <c:ptCount val="6"/>
                <c:pt idx="0">
                  <c:v>-3.1505456082541312</c:v>
                </c:pt>
                <c:pt idx="1">
                  <c:v>-1.151601238331853</c:v>
                </c:pt>
                <c:pt idx="2">
                  <c:v>-0.60580701383797064</c:v>
                </c:pt>
                <c:pt idx="3">
                  <c:v>0.40742237804768178</c:v>
                </c:pt>
                <c:pt idx="4">
                  <c:v>1.9871817482437033</c:v>
                </c:pt>
                <c:pt idx="5">
                  <c:v>2.6247764641773585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215-43E8-A1D1-4E02ABD68653}"/>
            </c:ext>
          </c:extLst>
        </c:ser>
        <c:ser>
          <c:idx val="4"/>
          <c:order val="4"/>
          <c:tx>
            <c:v>T5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'APPLE4 RAW'!$W$13:$W$18</c:f>
              <c:numCache>
                <c:formatCode>General</c:formatCode>
                <c:ptCount val="6"/>
                <c:pt idx="0">
                  <c:v>-2.7538966164403211</c:v>
                </c:pt>
                <c:pt idx="1">
                  <c:v>-2.20280721467465</c:v>
                </c:pt>
                <c:pt idx="2">
                  <c:v>0.39584601123367769</c:v>
                </c:pt>
                <c:pt idx="3">
                  <c:v>0.71972657953735819</c:v>
                </c:pt>
                <c:pt idx="4">
                  <c:v>2.8686123494294189</c:v>
                </c:pt>
                <c:pt idx="5">
                  <c:v>3.3097276659463217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215-43E8-A1D1-4E02ABD686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6176360"/>
        <c:axId val="776171440"/>
      </c:lineChart>
      <c:catAx>
        <c:axId val="7761763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2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Time</a:t>
                </a:r>
                <a:r>
                  <a:rPr lang="en-ZA" sz="1200" b="1" baseline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(days)</a:t>
                </a:r>
                <a:endParaRPr lang="en-ZA" sz="1200" b="1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bg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76171440"/>
        <c:crosses val="autoZero"/>
        <c:auto val="1"/>
        <c:lblAlgn val="ctr"/>
        <c:lblOffset val="100"/>
        <c:noMultiLvlLbl val="0"/>
      </c:catAx>
      <c:valAx>
        <c:axId val="77617144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2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BI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76176360"/>
        <c:crosses val="autoZero"/>
        <c:crossBetween val="midCat"/>
      </c:valAx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'APPLE10 RAW'!$B$36</c:f>
              <c:strCache>
                <c:ptCount val="1"/>
                <c:pt idx="0">
                  <c:v>T1</c:v>
                </c:pt>
              </c:strCache>
            </c:strRef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'APPLE10 RAW'!$A$37:$A$42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'APPLE10 RAW'!$B$37:$B$42</c:f>
              <c:numCache>
                <c:formatCode>General</c:formatCode>
                <c:ptCount val="6"/>
                <c:pt idx="0">
                  <c:v>0</c:v>
                </c:pt>
                <c:pt idx="1">
                  <c:v>2.6763164984732342</c:v>
                </c:pt>
                <c:pt idx="2">
                  <c:v>2.3569968179868233</c:v>
                </c:pt>
                <c:pt idx="3">
                  <c:v>2.5656051917627525</c:v>
                </c:pt>
                <c:pt idx="4">
                  <c:v>5.6470921720829033</c:v>
                </c:pt>
                <c:pt idx="5">
                  <c:v>11.122776182230764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5BA-4E9F-B414-3076EBB02BBD}"/>
            </c:ext>
          </c:extLst>
        </c:ser>
        <c:ser>
          <c:idx val="0"/>
          <c:order val="1"/>
          <c:tx>
            <c:v>T2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'APPLE10 RAW'!$C$37:$C$42</c:f>
              <c:numCache>
                <c:formatCode>General</c:formatCode>
                <c:ptCount val="6"/>
                <c:pt idx="0">
                  <c:v>0</c:v>
                </c:pt>
                <c:pt idx="1">
                  <c:v>5.4482889974743447</c:v>
                </c:pt>
                <c:pt idx="2">
                  <c:v>10.447885766986536</c:v>
                </c:pt>
                <c:pt idx="3">
                  <c:v>7.5359918391675622</c:v>
                </c:pt>
                <c:pt idx="4">
                  <c:v>15.338735240487653</c:v>
                </c:pt>
                <c:pt idx="5">
                  <c:v>24.602400716190278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5BA-4E9F-B414-3076EBB02BBD}"/>
            </c:ext>
          </c:extLst>
        </c:ser>
        <c:ser>
          <c:idx val="2"/>
          <c:order val="2"/>
          <c:tx>
            <c:v>T3</c:v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squar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  <a:prstDash val="sysDot"/>
              </a:ln>
              <a:effectLst/>
            </c:spPr>
          </c:marker>
          <c:val>
            <c:numRef>
              <c:f>'APPLE10 RAW'!$D$37:$D$42</c:f>
              <c:numCache>
                <c:formatCode>General</c:formatCode>
                <c:ptCount val="6"/>
                <c:pt idx="0">
                  <c:v>0</c:v>
                </c:pt>
                <c:pt idx="1">
                  <c:v>2.3604613955750198</c:v>
                </c:pt>
                <c:pt idx="2">
                  <c:v>3.3227786564861672</c:v>
                </c:pt>
                <c:pt idx="3">
                  <c:v>3.7442278242649683</c:v>
                </c:pt>
                <c:pt idx="4">
                  <c:v>2.6551282454902245</c:v>
                </c:pt>
                <c:pt idx="5">
                  <c:v>4.0463111595624959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5BA-4E9F-B414-3076EBB02BBD}"/>
            </c:ext>
          </c:extLst>
        </c:ser>
        <c:ser>
          <c:idx val="3"/>
          <c:order val="3"/>
          <c:tx>
            <c:v>T4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'APPLE10 RAW'!$E$37:$E$42</c:f>
              <c:numCache>
                <c:formatCode>General</c:formatCode>
                <c:ptCount val="6"/>
                <c:pt idx="0">
                  <c:v>0</c:v>
                </c:pt>
                <c:pt idx="1">
                  <c:v>7.8651889360650324</c:v>
                </c:pt>
                <c:pt idx="2">
                  <c:v>8.9345829785166728</c:v>
                </c:pt>
                <c:pt idx="3">
                  <c:v>9.0612743584994675</c:v>
                </c:pt>
                <c:pt idx="4">
                  <c:v>13.586350687362659</c:v>
                </c:pt>
                <c:pt idx="5">
                  <c:v>22.190334314741623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5BA-4E9F-B414-3076EBB02BBD}"/>
            </c:ext>
          </c:extLst>
        </c:ser>
        <c:ser>
          <c:idx val="4"/>
          <c:order val="4"/>
          <c:tx>
            <c:v>T5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'APPLE10 RAW'!$F$37:$F$42</c:f>
              <c:numCache>
                <c:formatCode>General</c:formatCode>
                <c:ptCount val="6"/>
                <c:pt idx="0">
                  <c:v>0</c:v>
                </c:pt>
                <c:pt idx="1">
                  <c:v>6.2575154014992087</c:v>
                </c:pt>
                <c:pt idx="2">
                  <c:v>6.9227800051713295</c:v>
                </c:pt>
                <c:pt idx="3">
                  <c:v>13.856179668292404</c:v>
                </c:pt>
                <c:pt idx="4">
                  <c:v>14.699418049705228</c:v>
                </c:pt>
                <c:pt idx="5">
                  <c:v>16.326788630958628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5BA-4E9F-B414-3076EBB02B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4484400"/>
        <c:axId val="844483744"/>
      </c:lineChart>
      <c:catAx>
        <c:axId val="8444844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2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Time (days)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44483744"/>
        <c:crosses val="autoZero"/>
        <c:auto val="1"/>
        <c:lblAlgn val="ctr"/>
        <c:lblOffset val="100"/>
        <c:noMultiLvlLbl val="0"/>
      </c:catAx>
      <c:valAx>
        <c:axId val="844483744"/>
        <c:scaling>
          <c:orientation val="minMax"/>
          <c:max val="2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sz="12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Δ</a:t>
                </a:r>
                <a:r>
                  <a:rPr lang="en-US" sz="12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E</a:t>
                </a:r>
                <a:endParaRPr lang="en-ZA" sz="1200" b="1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44484400"/>
        <c:crosses val="autoZero"/>
        <c:crossBetween val="midCat"/>
      </c:valAx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T1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'APPLE10 RAW'!$A$4:$A$9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'APPLE10 RAW'!$B$4:$B$9</c:f>
              <c:numCache>
                <c:formatCode>General</c:formatCode>
                <c:ptCount val="6"/>
                <c:pt idx="0">
                  <c:v>65.424999999999997</c:v>
                </c:pt>
                <c:pt idx="1">
                  <c:v>65.984000000000009</c:v>
                </c:pt>
                <c:pt idx="2">
                  <c:v>65.284000000000006</c:v>
                </c:pt>
                <c:pt idx="3">
                  <c:v>64.900000000000006</c:v>
                </c:pt>
                <c:pt idx="4">
                  <c:v>60.94</c:v>
                </c:pt>
                <c:pt idx="5">
                  <c:v>58.22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501-451C-87CD-076890C5C29A}"/>
            </c:ext>
          </c:extLst>
        </c:ser>
        <c:ser>
          <c:idx val="1"/>
          <c:order val="1"/>
          <c:tx>
            <c:v>T2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'APPLE10 RAW'!$A$4:$A$9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'APPLE10 RAW'!$E$4:$E$9</c:f>
              <c:numCache>
                <c:formatCode>General</c:formatCode>
                <c:ptCount val="6"/>
                <c:pt idx="0">
                  <c:v>70.204999999999998</c:v>
                </c:pt>
                <c:pt idx="1">
                  <c:v>65.665999999999997</c:v>
                </c:pt>
                <c:pt idx="2">
                  <c:v>62.242000000000004</c:v>
                </c:pt>
                <c:pt idx="3">
                  <c:v>64.283999999999992</c:v>
                </c:pt>
                <c:pt idx="4">
                  <c:v>57.05</c:v>
                </c:pt>
                <c:pt idx="5">
                  <c:v>47.96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501-451C-87CD-076890C5C29A}"/>
            </c:ext>
          </c:extLst>
        </c:ser>
        <c:ser>
          <c:idx val="2"/>
          <c:order val="2"/>
          <c:tx>
            <c:v>T3</c:v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squar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  <a:prstDash val="sysDot"/>
              </a:ln>
              <a:effectLst/>
            </c:spPr>
          </c:marker>
          <c:cat>
            <c:numRef>
              <c:f>'APPLE10 RAW'!$A$4:$A$9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'APPLE10 RAW'!$H$4:$H$9</c:f>
              <c:numCache>
                <c:formatCode>General</c:formatCode>
                <c:ptCount val="6"/>
                <c:pt idx="0">
                  <c:v>70.204999999999998</c:v>
                </c:pt>
                <c:pt idx="1">
                  <c:v>68.272000000000006</c:v>
                </c:pt>
                <c:pt idx="2">
                  <c:v>68.075999999999993</c:v>
                </c:pt>
                <c:pt idx="3">
                  <c:v>67.73</c:v>
                </c:pt>
                <c:pt idx="4">
                  <c:v>67.695999999999998</c:v>
                </c:pt>
                <c:pt idx="5">
                  <c:v>68.03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501-451C-87CD-076890C5C29A}"/>
            </c:ext>
          </c:extLst>
        </c:ser>
        <c:ser>
          <c:idx val="3"/>
          <c:order val="3"/>
          <c:tx>
            <c:v>T4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'APPLE10 RAW'!$A$4:$A$9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'APPLE10 RAW'!$K$4:$K$9</c:f>
              <c:numCache>
                <c:formatCode>General</c:formatCode>
                <c:ptCount val="6"/>
                <c:pt idx="0">
                  <c:v>68.009999999999991</c:v>
                </c:pt>
                <c:pt idx="1">
                  <c:v>60.742000000000004</c:v>
                </c:pt>
                <c:pt idx="2">
                  <c:v>60.25</c:v>
                </c:pt>
                <c:pt idx="3">
                  <c:v>61.013999999999996</c:v>
                </c:pt>
                <c:pt idx="4">
                  <c:v>57.53</c:v>
                </c:pt>
                <c:pt idx="5">
                  <c:v>49.426000000000002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501-451C-87CD-076890C5C29A}"/>
            </c:ext>
          </c:extLst>
        </c:ser>
        <c:ser>
          <c:idx val="4"/>
          <c:order val="4"/>
          <c:tx>
            <c:v>T5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'APPLE10 RAW'!$A$4:$A$9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'APPLE10 RAW'!$N$4:$N$9</c:f>
              <c:numCache>
                <c:formatCode>General</c:formatCode>
                <c:ptCount val="6"/>
                <c:pt idx="0">
                  <c:v>70.444999999999993</c:v>
                </c:pt>
                <c:pt idx="1">
                  <c:v>64.50800000000001</c:v>
                </c:pt>
                <c:pt idx="2">
                  <c:v>63.73</c:v>
                </c:pt>
                <c:pt idx="3">
                  <c:v>59.736000000000004</c:v>
                </c:pt>
                <c:pt idx="4">
                  <c:v>59.28</c:v>
                </c:pt>
                <c:pt idx="5">
                  <c:v>57.8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501-451C-87CD-076890C5C2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8039160"/>
        <c:axId val="608040144"/>
      </c:lineChart>
      <c:catAx>
        <c:axId val="6080391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2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Time (days)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08040144"/>
        <c:crosses val="autoZero"/>
        <c:auto val="1"/>
        <c:lblAlgn val="ctr"/>
        <c:lblOffset val="100"/>
        <c:noMultiLvlLbl val="0"/>
      </c:catAx>
      <c:valAx>
        <c:axId val="608040144"/>
        <c:scaling>
          <c:orientation val="minMax"/>
          <c:max val="72"/>
          <c:min val="4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2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L* value</a:t>
                </a:r>
              </a:p>
            </c:rich>
          </c:tx>
          <c:layout>
            <c:manualLayout>
              <c:xMode val="edge"/>
              <c:yMode val="edge"/>
              <c:x val="1.5531002422857454E-2"/>
              <c:y val="0.324598641091936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08039160"/>
        <c:crosses val="autoZero"/>
        <c:crossBetween val="midCat"/>
      </c:valAx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tx>
            <c:v>T1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'APPLE10 RAW'!$A$4:$A$9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'APPLE10 RAW'!$C$4:$C$9</c:f>
              <c:numCache>
                <c:formatCode>General</c:formatCode>
                <c:ptCount val="6"/>
                <c:pt idx="0">
                  <c:v>-4.17</c:v>
                </c:pt>
                <c:pt idx="1">
                  <c:v>-3.028</c:v>
                </c:pt>
                <c:pt idx="2">
                  <c:v>-2.8579999999999997</c:v>
                </c:pt>
                <c:pt idx="3">
                  <c:v>-1.6620000000000001</c:v>
                </c:pt>
                <c:pt idx="4">
                  <c:v>-1.35</c:v>
                </c:pt>
                <c:pt idx="5">
                  <c:v>-0.6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E0A-41DC-8FA3-0EA851AAEDE2}"/>
            </c:ext>
          </c:extLst>
        </c:ser>
        <c:ser>
          <c:idx val="0"/>
          <c:order val="1"/>
          <c:tx>
            <c:v>T2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'APPLE10 RAW'!$F$4:$F$9</c:f>
              <c:numCache>
                <c:formatCode>General</c:formatCode>
                <c:ptCount val="6"/>
                <c:pt idx="0">
                  <c:v>-5.1899999999999995</c:v>
                </c:pt>
                <c:pt idx="1">
                  <c:v>-3.2739999999999996</c:v>
                </c:pt>
                <c:pt idx="2">
                  <c:v>-3.258</c:v>
                </c:pt>
                <c:pt idx="3">
                  <c:v>-2.7559999999999998</c:v>
                </c:pt>
                <c:pt idx="4">
                  <c:v>-1.9366666666666668</c:v>
                </c:pt>
                <c:pt idx="5">
                  <c:v>-0.82599999999999985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E0A-41DC-8FA3-0EA851AAEDE2}"/>
            </c:ext>
          </c:extLst>
        </c:ser>
        <c:ser>
          <c:idx val="2"/>
          <c:order val="2"/>
          <c:tx>
            <c:v>T3</c:v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squar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  <a:prstDash val="sysDot"/>
              </a:ln>
              <a:effectLst/>
            </c:spPr>
          </c:marker>
          <c:val>
            <c:numRef>
              <c:f>'APPLE10 RAW'!$I$4:$I$9</c:f>
              <c:numCache>
                <c:formatCode>General</c:formatCode>
                <c:ptCount val="6"/>
                <c:pt idx="0">
                  <c:v>-3.4699999999999998</c:v>
                </c:pt>
                <c:pt idx="1">
                  <c:v>-4.1779999999999999</c:v>
                </c:pt>
                <c:pt idx="2">
                  <c:v>-3.5740000000000003</c:v>
                </c:pt>
                <c:pt idx="3">
                  <c:v>-3.5259999999999998</c:v>
                </c:pt>
                <c:pt idx="4">
                  <c:v>-3.39</c:v>
                </c:pt>
                <c:pt idx="5">
                  <c:v>-3.15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E0A-41DC-8FA3-0EA851AAEDE2}"/>
            </c:ext>
          </c:extLst>
        </c:ser>
        <c:ser>
          <c:idx val="3"/>
          <c:order val="3"/>
          <c:tx>
            <c:v>T4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'APPLE10 RAW'!$L$4:$L$9</c:f>
              <c:numCache>
                <c:formatCode>General</c:formatCode>
                <c:ptCount val="6"/>
                <c:pt idx="0">
                  <c:v>-5.1049999999999995</c:v>
                </c:pt>
                <c:pt idx="1">
                  <c:v>-3.2920000000000003</c:v>
                </c:pt>
                <c:pt idx="2">
                  <c:v>-2.0420000000000003</c:v>
                </c:pt>
                <c:pt idx="3">
                  <c:v>-1.3360000000000001</c:v>
                </c:pt>
                <c:pt idx="4">
                  <c:v>0.20200000000000004</c:v>
                </c:pt>
                <c:pt idx="5">
                  <c:v>1.754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E0A-41DC-8FA3-0EA851AAEDE2}"/>
            </c:ext>
          </c:extLst>
        </c:ser>
        <c:ser>
          <c:idx val="4"/>
          <c:order val="4"/>
          <c:tx>
            <c:v>T5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'APPLE10 RAW'!$O$4:$O$9</c:f>
              <c:numCache>
                <c:formatCode>General</c:formatCode>
                <c:ptCount val="6"/>
                <c:pt idx="0">
                  <c:v>-4.4450000000000003</c:v>
                </c:pt>
                <c:pt idx="1">
                  <c:v>-3.258</c:v>
                </c:pt>
                <c:pt idx="2">
                  <c:v>-3.282</c:v>
                </c:pt>
                <c:pt idx="3">
                  <c:v>-2.2920000000000003</c:v>
                </c:pt>
                <c:pt idx="4">
                  <c:v>-0.76600000000000001</c:v>
                </c:pt>
                <c:pt idx="5">
                  <c:v>0.2659999999999999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E0A-41DC-8FA3-0EA851AAED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695616"/>
        <c:axId val="733699224"/>
      </c:lineChart>
      <c:catAx>
        <c:axId val="7336956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2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Time (days)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bg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33699224"/>
        <c:crosses val="autoZero"/>
        <c:auto val="1"/>
        <c:lblAlgn val="ctr"/>
        <c:lblOffset val="100"/>
        <c:noMultiLvlLbl val="0"/>
      </c:catAx>
      <c:valAx>
        <c:axId val="733699224"/>
        <c:scaling>
          <c:orientation val="minMax"/>
          <c:max val="2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2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a* value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33695616"/>
        <c:crosses val="autoZero"/>
        <c:crossBetween val="midCat"/>
      </c:valAx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0591117852742578E-2"/>
          <c:y val="2.3013632735698231E-2"/>
          <c:w val="0.79504333783030368"/>
          <c:h val="0.86231225232957431"/>
        </c:manualLayout>
      </c:layout>
      <c:lineChart>
        <c:grouping val="standard"/>
        <c:varyColors val="0"/>
        <c:ser>
          <c:idx val="0"/>
          <c:order val="0"/>
          <c:tx>
            <c:strRef>
              <c:f>potato!$C$57</c:f>
              <c:strCache>
                <c:ptCount val="1"/>
                <c:pt idx="0">
                  <c:v>T1</c:v>
                </c:pt>
              </c:strCache>
            </c:strRef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potato!$B$57:$B$62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potato!$C$58:$C$63</c:f>
              <c:numCache>
                <c:formatCode>General</c:formatCode>
                <c:ptCount val="6"/>
                <c:pt idx="0">
                  <c:v>65.625</c:v>
                </c:pt>
                <c:pt idx="1">
                  <c:v>60.815999999999995</c:v>
                </c:pt>
                <c:pt idx="2">
                  <c:v>58.998000000000005</c:v>
                </c:pt>
                <c:pt idx="3">
                  <c:v>58.192000000000007</c:v>
                </c:pt>
                <c:pt idx="4">
                  <c:v>57.777999999999999</c:v>
                </c:pt>
                <c:pt idx="5">
                  <c:v>57.896000000000001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A4F-42DE-B5E1-780F3ACBED28}"/>
            </c:ext>
          </c:extLst>
        </c:ser>
        <c:ser>
          <c:idx val="1"/>
          <c:order val="1"/>
          <c:tx>
            <c:v>T2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potato!$D$57:$D$62</c:f>
              <c:numCache>
                <c:formatCode>General</c:formatCode>
                <c:ptCount val="6"/>
                <c:pt idx="0">
                  <c:v>64.567999999999998</c:v>
                </c:pt>
                <c:pt idx="1">
                  <c:v>60.274000000000001</c:v>
                </c:pt>
                <c:pt idx="2">
                  <c:v>62.131999999999991</c:v>
                </c:pt>
                <c:pt idx="3">
                  <c:v>60.775999999999996</c:v>
                </c:pt>
                <c:pt idx="4">
                  <c:v>60.724000000000004</c:v>
                </c:pt>
                <c:pt idx="5">
                  <c:v>60.088000000000001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A4F-42DE-B5E1-780F3ACBED28}"/>
            </c:ext>
          </c:extLst>
        </c:ser>
        <c:ser>
          <c:idx val="2"/>
          <c:order val="2"/>
          <c:tx>
            <c:v>T3</c:v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x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  <a:prstDash val="sysDot"/>
              </a:ln>
              <a:effectLst/>
            </c:spPr>
          </c:marker>
          <c:val>
            <c:numRef>
              <c:f>potato!$E$57:$E$62</c:f>
              <c:numCache>
                <c:formatCode>General</c:formatCode>
                <c:ptCount val="6"/>
                <c:pt idx="0">
                  <c:v>65.435000000000002</c:v>
                </c:pt>
                <c:pt idx="1">
                  <c:v>68.116</c:v>
                </c:pt>
                <c:pt idx="2">
                  <c:v>68.98599999999999</c:v>
                </c:pt>
                <c:pt idx="3">
                  <c:v>71.282000000000011</c:v>
                </c:pt>
                <c:pt idx="4">
                  <c:v>70.896000000000001</c:v>
                </c:pt>
                <c:pt idx="5">
                  <c:v>70.885999999999996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A4F-42DE-B5E1-780F3ACBED28}"/>
            </c:ext>
          </c:extLst>
        </c:ser>
        <c:ser>
          <c:idx val="3"/>
          <c:order val="3"/>
          <c:tx>
            <c:v>T4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x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potato!$F$57:$F$62</c:f>
              <c:numCache>
                <c:formatCode>General</c:formatCode>
                <c:ptCount val="6"/>
                <c:pt idx="0">
                  <c:v>64.150000000000006</c:v>
                </c:pt>
                <c:pt idx="1">
                  <c:v>63.641999999999996</c:v>
                </c:pt>
                <c:pt idx="2">
                  <c:v>62.096000000000004</c:v>
                </c:pt>
                <c:pt idx="3">
                  <c:v>61.820000000000007</c:v>
                </c:pt>
                <c:pt idx="4">
                  <c:v>61.570000000000007</c:v>
                </c:pt>
                <c:pt idx="5">
                  <c:v>60.498000000000005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A4F-42DE-B5E1-780F3ACBED28}"/>
            </c:ext>
          </c:extLst>
        </c:ser>
        <c:ser>
          <c:idx val="4"/>
          <c:order val="4"/>
          <c:tx>
            <c:v>T5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potato!$G$57:$G$62</c:f>
              <c:numCache>
                <c:formatCode>General</c:formatCode>
                <c:ptCount val="6"/>
                <c:pt idx="0">
                  <c:v>65.635999999999996</c:v>
                </c:pt>
                <c:pt idx="1">
                  <c:v>65.171999999999997</c:v>
                </c:pt>
                <c:pt idx="2">
                  <c:v>64.335000000000008</c:v>
                </c:pt>
                <c:pt idx="3">
                  <c:v>63.572000000000003</c:v>
                </c:pt>
                <c:pt idx="4">
                  <c:v>63.069999999999993</c:v>
                </c:pt>
                <c:pt idx="5">
                  <c:v>62.724000000000004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A4F-42DE-B5E1-780F3ACBED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7812856"/>
        <c:axId val="597811872"/>
      </c:lineChart>
      <c:catAx>
        <c:axId val="5978128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ZA" sz="12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Time</a:t>
                </a:r>
                <a:r>
                  <a:rPr lang="en-ZA" sz="1200" b="1" baseline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(days)</a:t>
                </a:r>
                <a:endParaRPr lang="en-ZA" sz="1200" b="1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97811872"/>
        <c:crosses val="autoZero"/>
        <c:auto val="1"/>
        <c:lblAlgn val="ctr"/>
        <c:lblOffset val="100"/>
        <c:noMultiLvlLbl val="0"/>
      </c:catAx>
      <c:valAx>
        <c:axId val="597811872"/>
        <c:scaling>
          <c:orientation val="minMax"/>
          <c:max val="72"/>
          <c:min val="5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ZA" sz="12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L*</a:t>
                </a:r>
                <a:r>
                  <a:rPr lang="en-ZA" sz="1200" b="1" baseline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values</a:t>
                </a:r>
                <a:endParaRPr lang="en-ZA" sz="1200" b="1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97812856"/>
        <c:crosses val="autoZero"/>
        <c:crossBetween val="midCat"/>
      </c:valAx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tx>
            <c:v>T1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'APPLE10 RAW'!$A$4:$A$9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'APPLE10 RAW'!$D$4:$D$9</c:f>
              <c:numCache>
                <c:formatCode>General</c:formatCode>
                <c:ptCount val="6"/>
                <c:pt idx="0">
                  <c:v>20.905000000000001</c:v>
                </c:pt>
                <c:pt idx="1">
                  <c:v>18.549999999999997</c:v>
                </c:pt>
                <c:pt idx="2">
                  <c:v>18.951999999999998</c:v>
                </c:pt>
                <c:pt idx="3">
                  <c:v>20.776</c:v>
                </c:pt>
                <c:pt idx="4">
                  <c:v>22.860000000000003</c:v>
                </c:pt>
                <c:pt idx="5">
                  <c:v>28.59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FC6-4F5B-B203-339A3792EEF2}"/>
            </c:ext>
          </c:extLst>
        </c:ser>
        <c:ser>
          <c:idx val="0"/>
          <c:order val="1"/>
          <c:tx>
            <c:v>T2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'APPLE10 RAW'!$G$4:$G$9</c:f>
              <c:numCache>
                <c:formatCode>General</c:formatCode>
                <c:ptCount val="6"/>
                <c:pt idx="0">
                  <c:v>14.170000000000002</c:v>
                </c:pt>
                <c:pt idx="1">
                  <c:v>16.495999999999999</c:v>
                </c:pt>
                <c:pt idx="2">
                  <c:v>20.651999999999997</c:v>
                </c:pt>
                <c:pt idx="3">
                  <c:v>18.146000000000004</c:v>
                </c:pt>
                <c:pt idx="4">
                  <c:v>21.356000000000002</c:v>
                </c:pt>
                <c:pt idx="5">
                  <c:v>23.73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FC6-4F5B-B203-339A3792EEF2}"/>
            </c:ext>
          </c:extLst>
        </c:ser>
        <c:ser>
          <c:idx val="2"/>
          <c:order val="2"/>
          <c:tx>
            <c:v>T3</c:v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x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  <a:prstDash val="sysDot"/>
              </a:ln>
              <a:effectLst/>
            </c:spPr>
          </c:marker>
          <c:val>
            <c:numRef>
              <c:f>'APPLE10 RAW'!$J$4:$J$9</c:f>
              <c:numCache>
                <c:formatCode>General</c:formatCode>
                <c:ptCount val="6"/>
                <c:pt idx="0">
                  <c:v>11.515000000000001</c:v>
                </c:pt>
                <c:pt idx="1">
                  <c:v>12.67</c:v>
                </c:pt>
                <c:pt idx="2">
                  <c:v>8.9660000000000011</c:v>
                </c:pt>
                <c:pt idx="3">
                  <c:v>8.7059999999999995</c:v>
                </c:pt>
                <c:pt idx="4">
                  <c:v>10.650000000000002</c:v>
                </c:pt>
                <c:pt idx="5">
                  <c:v>8.1180000000000003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FC6-4F5B-B203-339A3792EEF2}"/>
            </c:ext>
          </c:extLst>
        </c:ser>
        <c:ser>
          <c:idx val="3"/>
          <c:order val="3"/>
          <c:tx>
            <c:v>T4</c:v>
          </c:tx>
          <c:spPr>
            <a:ln w="9525" cap="rnd">
              <a:solidFill>
                <a:sysClr val="windowText" lastClr="000000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tx1"/>
              </a:solidFill>
              <a:ln w="9525">
                <a:solidFill>
                  <a:sysClr val="windowText" lastClr="000000"/>
                </a:solidFill>
              </a:ln>
              <a:effectLst/>
            </c:spPr>
          </c:marker>
          <c:val>
            <c:numRef>
              <c:f>'APPLE10 RAW'!$M$4:$M$9</c:f>
              <c:numCache>
                <c:formatCode>General</c:formatCode>
                <c:ptCount val="6"/>
                <c:pt idx="0">
                  <c:v>16.239999999999998</c:v>
                </c:pt>
                <c:pt idx="1">
                  <c:v>18.637999999999998</c:v>
                </c:pt>
                <c:pt idx="2">
                  <c:v>19.437999999999999</c:v>
                </c:pt>
                <c:pt idx="3">
                  <c:v>20.594000000000001</c:v>
                </c:pt>
                <c:pt idx="4">
                  <c:v>23.065999999999999</c:v>
                </c:pt>
                <c:pt idx="5">
                  <c:v>26.24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FC6-4F5B-B203-339A3792EEF2}"/>
            </c:ext>
          </c:extLst>
        </c:ser>
        <c:ser>
          <c:idx val="4"/>
          <c:order val="4"/>
          <c:tx>
            <c:v>T5</c:v>
          </c:tx>
          <c:spPr>
            <a:ln w="9525" cap="rnd">
              <a:solidFill>
                <a:sysClr val="windowText" lastClr="000000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tx1"/>
              </a:solidFill>
              <a:ln w="9525">
                <a:solidFill>
                  <a:sysClr val="windowText" lastClr="000000"/>
                </a:solidFill>
              </a:ln>
              <a:effectLst/>
            </c:spPr>
          </c:marker>
          <c:val>
            <c:numRef>
              <c:f>'APPLE10 RAW'!$P$4:$P$9</c:f>
              <c:numCache>
                <c:formatCode>General</c:formatCode>
                <c:ptCount val="6"/>
                <c:pt idx="0">
                  <c:v>13.295</c:v>
                </c:pt>
                <c:pt idx="1">
                  <c:v>14.875999999999999</c:v>
                </c:pt>
                <c:pt idx="2">
                  <c:v>14.512</c:v>
                </c:pt>
                <c:pt idx="3">
                  <c:v>21.82</c:v>
                </c:pt>
                <c:pt idx="4">
                  <c:v>22.12</c:v>
                </c:pt>
                <c:pt idx="5">
                  <c:v>22.486000000000001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FC6-4F5B-B203-339A3792EE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8031616"/>
        <c:axId val="608032600"/>
      </c:lineChart>
      <c:catAx>
        <c:axId val="6080316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2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Time (days)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08032600"/>
        <c:crosses val="autoZero"/>
        <c:auto val="1"/>
        <c:lblAlgn val="ctr"/>
        <c:lblOffset val="100"/>
        <c:noMultiLvlLbl val="0"/>
      </c:catAx>
      <c:valAx>
        <c:axId val="608032600"/>
        <c:scaling>
          <c:orientation val="minMax"/>
          <c:max val="30"/>
          <c:min val="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2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b* value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08031616"/>
        <c:crosses val="autoZero"/>
        <c:crossBetween val="midCat"/>
      </c:valAx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'APPLE10 RAW'!$S$11</c:f>
              <c:strCache>
                <c:ptCount val="1"/>
                <c:pt idx="0">
                  <c:v>T1</c:v>
                </c:pt>
              </c:strCache>
            </c:strRef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'APPLE10 RAW'!$R$12:$R$17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'APPLE10 RAW'!$S$12:$S$17</c:f>
              <c:numCache>
                <c:formatCode>General</c:formatCode>
                <c:ptCount val="6"/>
                <c:pt idx="0">
                  <c:v>-1.5114749214959085</c:v>
                </c:pt>
                <c:pt idx="1">
                  <c:v>-0.57223996978292435</c:v>
                </c:pt>
                <c:pt idx="2">
                  <c:v>-0.32547511691131059</c:v>
                </c:pt>
                <c:pt idx="3">
                  <c:v>1.3069050262369295</c:v>
                </c:pt>
                <c:pt idx="4">
                  <c:v>2.1128395002427167</c:v>
                </c:pt>
                <c:pt idx="5">
                  <c:v>4.1587710379429579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5F1-4C0A-B8F9-45C63511DD81}"/>
            </c:ext>
          </c:extLst>
        </c:ser>
        <c:ser>
          <c:idx val="0"/>
          <c:order val="1"/>
          <c:tx>
            <c:v>T2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'APPLE10 RAW'!$T$12:$T$17</c:f>
              <c:numCache>
                <c:formatCode>General</c:formatCode>
                <c:ptCount val="6"/>
                <c:pt idx="0">
                  <c:v>-3.4281611658475559</c:v>
                </c:pt>
                <c:pt idx="1">
                  <c:v>-1.1612604268178037</c:v>
                </c:pt>
                <c:pt idx="2">
                  <c:v>-0.54472411859933267</c:v>
                </c:pt>
                <c:pt idx="3">
                  <c:v>-0.33851238548941809</c:v>
                </c:pt>
                <c:pt idx="4">
                  <c:v>1.2388211575224111</c:v>
                </c:pt>
                <c:pt idx="5">
                  <c:v>3.6897258484267437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5F1-4C0A-B8F9-45C63511DD81}"/>
            </c:ext>
          </c:extLst>
        </c:ser>
        <c:ser>
          <c:idx val="2"/>
          <c:order val="2"/>
          <c:tx>
            <c:v>T3</c:v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x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  <a:prstDash val="sysDot"/>
              </a:ln>
              <a:effectLst/>
            </c:spPr>
          </c:marker>
          <c:val>
            <c:numRef>
              <c:f>'APPLE10 RAW'!$U$12:$U$17</c:f>
              <c:numCache>
                <c:formatCode>General</c:formatCode>
                <c:ptCount val="6"/>
                <c:pt idx="0">
                  <c:v>-1.9875467958960387</c:v>
                </c:pt>
                <c:pt idx="1">
                  <c:v>-2.6440624774710848</c:v>
                </c:pt>
                <c:pt idx="2">
                  <c:v>-2.529443924322142</c:v>
                </c:pt>
                <c:pt idx="3">
                  <c:v>-2.5279265482357611</c:v>
                </c:pt>
                <c:pt idx="4">
                  <c:v>-2.1009455722271619</c:v>
                </c:pt>
                <c:pt idx="5">
                  <c:v>-2.1949648013343177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5F1-4C0A-B8F9-45C63511DD81}"/>
            </c:ext>
          </c:extLst>
        </c:ser>
        <c:ser>
          <c:idx val="3"/>
          <c:order val="3"/>
          <c:tx>
            <c:v>T4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x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'APPLE10 RAW'!$V$12:$V$17</c:f>
              <c:numCache>
                <c:formatCode>General</c:formatCode>
                <c:ptCount val="6"/>
                <c:pt idx="0">
                  <c:v>-3.1505456082541312</c:v>
                </c:pt>
                <c:pt idx="1">
                  <c:v>-0.93026193425800829</c:v>
                </c:pt>
                <c:pt idx="2">
                  <c:v>0.7241908748370659</c:v>
                </c:pt>
                <c:pt idx="3">
                  <c:v>1.7532834449106058</c:v>
                </c:pt>
                <c:pt idx="4">
                  <c:v>4.2469348080304652</c:v>
                </c:pt>
                <c:pt idx="5">
                  <c:v>7.8963329492348624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5F1-4C0A-B8F9-45C63511DD81}"/>
            </c:ext>
          </c:extLst>
        </c:ser>
        <c:ser>
          <c:idx val="4"/>
          <c:order val="4"/>
          <c:tx>
            <c:v>T5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'APPLE10 RAW'!$W$12:$W$17</c:f>
              <c:numCache>
                <c:formatCode>General</c:formatCode>
                <c:ptCount val="6"/>
                <c:pt idx="0">
                  <c:v>-2.7538966164403211</c:v>
                </c:pt>
                <c:pt idx="1">
                  <c:v>-1.4124432172849792</c:v>
                </c:pt>
                <c:pt idx="2">
                  <c:v>-1.5142284722444654</c:v>
                </c:pt>
                <c:pt idx="3">
                  <c:v>0.82209636188944413</c:v>
                </c:pt>
                <c:pt idx="4">
                  <c:v>2.7681925697118617</c:v>
                </c:pt>
                <c:pt idx="5">
                  <c:v>4.2051596773794246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5F1-4C0A-B8F9-45C63511DD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7512128"/>
        <c:axId val="777517048"/>
      </c:lineChart>
      <c:catAx>
        <c:axId val="7775121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2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Time</a:t>
                </a:r>
                <a:r>
                  <a:rPr lang="en-ZA" sz="1200" b="1" baseline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(days)</a:t>
                </a:r>
                <a:endParaRPr lang="en-ZA" sz="1200" b="1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bg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77517048"/>
        <c:crosses val="autoZero"/>
        <c:auto val="1"/>
        <c:lblAlgn val="ctr"/>
        <c:lblOffset val="100"/>
        <c:noMultiLvlLbl val="0"/>
      </c:catAx>
      <c:valAx>
        <c:axId val="77751704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2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BI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77512128"/>
        <c:crosses val="autoZero"/>
        <c:crossBetween val="midCat"/>
      </c:valAx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potato!$K$56</c:f>
              <c:strCache>
                <c:ptCount val="1"/>
                <c:pt idx="0">
                  <c:v>T1</c:v>
                </c:pt>
              </c:strCache>
            </c:strRef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potato!$J$57:$J$62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potato!$K$57:$K$62</c:f>
              <c:numCache>
                <c:formatCode>General</c:formatCode>
                <c:ptCount val="6"/>
                <c:pt idx="0">
                  <c:v>-2.39</c:v>
                </c:pt>
                <c:pt idx="1">
                  <c:v>-1.9079999999999999</c:v>
                </c:pt>
                <c:pt idx="2">
                  <c:v>-1.1659999999999999</c:v>
                </c:pt>
                <c:pt idx="3">
                  <c:v>-1.4</c:v>
                </c:pt>
                <c:pt idx="4">
                  <c:v>-0.60600000000000009</c:v>
                </c:pt>
                <c:pt idx="5">
                  <c:v>-0.92400000000000004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DE5-469F-AE15-D2ACD73D07DD}"/>
            </c:ext>
          </c:extLst>
        </c:ser>
        <c:ser>
          <c:idx val="1"/>
          <c:order val="1"/>
          <c:tx>
            <c:v>T2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potato!$L$57:$L$62</c:f>
              <c:numCache>
                <c:formatCode>General</c:formatCode>
                <c:ptCount val="6"/>
                <c:pt idx="0">
                  <c:v>-2.6549999999999998</c:v>
                </c:pt>
                <c:pt idx="1">
                  <c:v>-2.226</c:v>
                </c:pt>
                <c:pt idx="2">
                  <c:v>-2.1020000000000003</c:v>
                </c:pt>
                <c:pt idx="3">
                  <c:v>-2.0680000000000001</c:v>
                </c:pt>
                <c:pt idx="4">
                  <c:v>-1.6919999999999997</c:v>
                </c:pt>
                <c:pt idx="5">
                  <c:v>-1.9759999999999998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DE5-469F-AE15-D2ACD73D07DD}"/>
            </c:ext>
          </c:extLst>
        </c:ser>
        <c:ser>
          <c:idx val="2"/>
          <c:order val="2"/>
          <c:tx>
            <c:v>T3</c:v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x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  <a:prstDash val="sysDot"/>
              </a:ln>
              <a:effectLst/>
            </c:spPr>
          </c:marker>
          <c:val>
            <c:numRef>
              <c:f>potato!$M$57:$M$62</c:f>
              <c:numCache>
                <c:formatCode>General</c:formatCode>
                <c:ptCount val="6"/>
                <c:pt idx="0">
                  <c:v>-2.9350000000000001</c:v>
                </c:pt>
                <c:pt idx="1">
                  <c:v>-2.3239999999999998</c:v>
                </c:pt>
                <c:pt idx="2">
                  <c:v>-2.33</c:v>
                </c:pt>
                <c:pt idx="3">
                  <c:v>-1.8559999999999999</c:v>
                </c:pt>
                <c:pt idx="4">
                  <c:v>-1.5539999999999998</c:v>
                </c:pt>
                <c:pt idx="5">
                  <c:v>-1.46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DE5-469F-AE15-D2ACD73D07DD}"/>
            </c:ext>
          </c:extLst>
        </c:ser>
        <c:ser>
          <c:idx val="3"/>
          <c:order val="3"/>
          <c:tx>
            <c:v>T4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x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potato!$N$57:$N$62</c:f>
              <c:numCache>
                <c:formatCode>General</c:formatCode>
                <c:ptCount val="6"/>
                <c:pt idx="0">
                  <c:v>-2.3449999999999998</c:v>
                </c:pt>
                <c:pt idx="1">
                  <c:v>-2.17</c:v>
                </c:pt>
                <c:pt idx="2">
                  <c:v>-2.4799999999999995</c:v>
                </c:pt>
                <c:pt idx="3">
                  <c:v>-2.6160000000000001</c:v>
                </c:pt>
                <c:pt idx="4">
                  <c:v>-2.66</c:v>
                </c:pt>
                <c:pt idx="5">
                  <c:v>-2.7560000000000002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DE5-469F-AE15-D2ACD73D07DD}"/>
            </c:ext>
          </c:extLst>
        </c:ser>
        <c:ser>
          <c:idx val="4"/>
          <c:order val="4"/>
          <c:tx>
            <c:v>T5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potato!$O$57:$O$62</c:f>
              <c:numCache>
                <c:formatCode>General</c:formatCode>
                <c:ptCount val="6"/>
                <c:pt idx="0">
                  <c:v>-2.5249999999999999</c:v>
                </c:pt>
                <c:pt idx="1">
                  <c:v>-2.5059999999999998</c:v>
                </c:pt>
                <c:pt idx="2">
                  <c:v>-2.4725000000000001</c:v>
                </c:pt>
                <c:pt idx="3">
                  <c:v>-1.972</c:v>
                </c:pt>
                <c:pt idx="4">
                  <c:v>-1.94</c:v>
                </c:pt>
                <c:pt idx="5">
                  <c:v>-1.476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DE5-469F-AE15-D2ACD73D07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0458296"/>
        <c:axId val="730458624"/>
      </c:lineChart>
      <c:catAx>
        <c:axId val="7304582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2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Time</a:t>
                </a:r>
                <a:r>
                  <a:rPr lang="en-ZA" sz="1200" b="1" baseline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(days)</a:t>
                </a:r>
                <a:endParaRPr lang="en-ZA" sz="1200" b="1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30458624"/>
        <c:crosses val="autoZero"/>
        <c:auto val="1"/>
        <c:lblAlgn val="ctr"/>
        <c:lblOffset val="100"/>
        <c:noMultiLvlLbl val="0"/>
      </c:catAx>
      <c:valAx>
        <c:axId val="73045862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2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a*</a:t>
                </a:r>
                <a:r>
                  <a:rPr lang="en-ZA" sz="1200" b="1" baseline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values</a:t>
                </a:r>
                <a:endParaRPr lang="en-ZA" sz="1200" b="1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30458296"/>
        <c:crosses val="autoZero"/>
        <c:crossBetween val="midCat"/>
      </c:valAx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potato!$S$56</c:f>
              <c:strCache>
                <c:ptCount val="1"/>
                <c:pt idx="0">
                  <c:v>T1</c:v>
                </c:pt>
              </c:strCache>
            </c:strRef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potato!$R$57:$R$62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potato!$S$57:$S$62</c:f>
              <c:numCache>
                <c:formatCode>General</c:formatCode>
                <c:ptCount val="6"/>
                <c:pt idx="0">
                  <c:v>12.215</c:v>
                </c:pt>
                <c:pt idx="1">
                  <c:v>13.193999999999999</c:v>
                </c:pt>
                <c:pt idx="2">
                  <c:v>16.528000000000002</c:v>
                </c:pt>
                <c:pt idx="3">
                  <c:v>17.071999999999999</c:v>
                </c:pt>
                <c:pt idx="4">
                  <c:v>17.881999999999998</c:v>
                </c:pt>
                <c:pt idx="5">
                  <c:v>18.274000000000001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960-4D9A-BA89-8D73ED0A70D0}"/>
            </c:ext>
          </c:extLst>
        </c:ser>
        <c:ser>
          <c:idx val="1"/>
          <c:order val="1"/>
          <c:tx>
            <c:v>T2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potato!$T$57:$T$62</c:f>
              <c:numCache>
                <c:formatCode>General</c:formatCode>
                <c:ptCount val="6"/>
                <c:pt idx="0">
                  <c:v>12.355</c:v>
                </c:pt>
                <c:pt idx="1">
                  <c:v>14.033999999999997</c:v>
                </c:pt>
                <c:pt idx="2">
                  <c:v>17.468</c:v>
                </c:pt>
                <c:pt idx="3">
                  <c:v>19.466000000000001</c:v>
                </c:pt>
                <c:pt idx="4">
                  <c:v>17.334</c:v>
                </c:pt>
                <c:pt idx="5">
                  <c:v>19.672000000000001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960-4D9A-BA89-8D73ED0A70D0}"/>
            </c:ext>
          </c:extLst>
        </c:ser>
        <c:ser>
          <c:idx val="2"/>
          <c:order val="2"/>
          <c:tx>
            <c:v>T3</c:v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x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  <a:prstDash val="sysDot"/>
              </a:ln>
              <a:effectLst/>
            </c:spPr>
          </c:marker>
          <c:val>
            <c:numRef>
              <c:f>potato!$U$57:$U$62</c:f>
              <c:numCache>
                <c:formatCode>General</c:formatCode>
                <c:ptCount val="6"/>
                <c:pt idx="0">
                  <c:v>12.815000000000001</c:v>
                </c:pt>
                <c:pt idx="1">
                  <c:v>9.9480000000000004</c:v>
                </c:pt>
                <c:pt idx="2">
                  <c:v>9.9319999999999986</c:v>
                </c:pt>
                <c:pt idx="3">
                  <c:v>7.7040000000000006</c:v>
                </c:pt>
                <c:pt idx="4">
                  <c:v>6.7140000000000004</c:v>
                </c:pt>
                <c:pt idx="5">
                  <c:v>6.516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960-4D9A-BA89-8D73ED0A70D0}"/>
            </c:ext>
          </c:extLst>
        </c:ser>
        <c:ser>
          <c:idx val="3"/>
          <c:order val="3"/>
          <c:tx>
            <c:v>T4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x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potato!$V$57:$V$62</c:f>
              <c:numCache>
                <c:formatCode>General</c:formatCode>
                <c:ptCount val="6"/>
                <c:pt idx="0">
                  <c:v>13.625</c:v>
                </c:pt>
                <c:pt idx="1">
                  <c:v>13.868</c:v>
                </c:pt>
                <c:pt idx="2">
                  <c:v>15.533999999999997</c:v>
                </c:pt>
                <c:pt idx="3">
                  <c:v>16.026</c:v>
                </c:pt>
                <c:pt idx="4">
                  <c:v>16.07</c:v>
                </c:pt>
                <c:pt idx="5">
                  <c:v>17.444000000000003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960-4D9A-BA89-8D73ED0A70D0}"/>
            </c:ext>
          </c:extLst>
        </c:ser>
        <c:ser>
          <c:idx val="4"/>
          <c:order val="4"/>
          <c:tx>
            <c:v>T5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potato!$W$57:$W$62</c:f>
              <c:numCache>
                <c:formatCode>General</c:formatCode>
                <c:ptCount val="6"/>
                <c:pt idx="0">
                  <c:v>12</c:v>
                </c:pt>
                <c:pt idx="1">
                  <c:v>12.970000000000002</c:v>
                </c:pt>
                <c:pt idx="2">
                  <c:v>16.100000000000001</c:v>
                </c:pt>
                <c:pt idx="3">
                  <c:v>17.28</c:v>
                </c:pt>
                <c:pt idx="4">
                  <c:v>16.204000000000001</c:v>
                </c:pt>
                <c:pt idx="5">
                  <c:v>17.242000000000001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960-4D9A-BA89-8D73ED0A70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7310056"/>
        <c:axId val="577311368"/>
      </c:lineChart>
      <c:catAx>
        <c:axId val="5773100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ZA" sz="12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Time</a:t>
                </a:r>
                <a:r>
                  <a:rPr lang="en-ZA" sz="1200" b="1" baseline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(days)</a:t>
                </a:r>
                <a:endParaRPr lang="en-ZA" sz="1200" b="1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77311368"/>
        <c:crosses val="autoZero"/>
        <c:auto val="1"/>
        <c:lblAlgn val="ctr"/>
        <c:lblOffset val="100"/>
        <c:noMultiLvlLbl val="0"/>
      </c:catAx>
      <c:valAx>
        <c:axId val="57731136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ZA" sz="12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b*</a:t>
                </a:r>
                <a:r>
                  <a:rPr lang="en-ZA" sz="1200" b="1" baseline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values</a:t>
                </a:r>
                <a:endParaRPr lang="en-ZA" sz="1200" b="1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77310056"/>
        <c:crosses val="autoZero"/>
        <c:crossBetween val="midCat"/>
      </c:valAx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potato!$C$32</c:f>
              <c:strCache>
                <c:ptCount val="1"/>
                <c:pt idx="0">
                  <c:v>T1</c:v>
                </c:pt>
              </c:strCache>
            </c:strRef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potato!$B$33:$B$38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potato!$C$33:$C$38</c:f>
              <c:numCache>
                <c:formatCode>General</c:formatCode>
                <c:ptCount val="6"/>
                <c:pt idx="0">
                  <c:v>0</c:v>
                </c:pt>
                <c:pt idx="1">
                  <c:v>2.1295000000000002</c:v>
                </c:pt>
                <c:pt idx="2">
                  <c:v>3.9910000000000001</c:v>
                </c:pt>
                <c:pt idx="3">
                  <c:v>5.4127999999999998</c:v>
                </c:pt>
                <c:pt idx="4">
                  <c:v>5.9898999999999996</c:v>
                </c:pt>
                <c:pt idx="5">
                  <c:v>8.9570000000000007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CE0-4E8A-A26F-10282D1A09BC}"/>
            </c:ext>
          </c:extLst>
        </c:ser>
        <c:ser>
          <c:idx val="1"/>
          <c:order val="1"/>
          <c:tx>
            <c:v>T2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potato!$D$33:$D$38</c:f>
              <c:numCache>
                <c:formatCode>General</c:formatCode>
                <c:ptCount val="6"/>
                <c:pt idx="0">
                  <c:v>0</c:v>
                </c:pt>
                <c:pt idx="1">
                  <c:v>1.5922000000000001</c:v>
                </c:pt>
                <c:pt idx="2">
                  <c:v>2.8420000000000001</c:v>
                </c:pt>
                <c:pt idx="3">
                  <c:v>3.1751999999999998</c:v>
                </c:pt>
                <c:pt idx="4">
                  <c:v>4.1081000000000003</c:v>
                </c:pt>
                <c:pt idx="5">
                  <c:v>4.9396000000000004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CE0-4E8A-A26F-10282D1A09BC}"/>
            </c:ext>
          </c:extLst>
        </c:ser>
        <c:ser>
          <c:idx val="2"/>
          <c:order val="2"/>
          <c:tx>
            <c:v>T3</c:v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x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  <a:prstDash val="sysDot"/>
              </a:ln>
              <a:effectLst/>
            </c:spPr>
          </c:marker>
          <c:val>
            <c:numRef>
              <c:f>potato!$E$33:$E$38</c:f>
              <c:numCache>
                <c:formatCode>General</c:formatCode>
                <c:ptCount val="6"/>
                <c:pt idx="0">
                  <c:v>0</c:v>
                </c:pt>
                <c:pt idx="1">
                  <c:v>4.1871999999999998</c:v>
                </c:pt>
                <c:pt idx="2">
                  <c:v>5.4820000000000002</c:v>
                </c:pt>
                <c:pt idx="3">
                  <c:v>5.7199</c:v>
                </c:pt>
                <c:pt idx="4">
                  <c:v>6.5729600000000001</c:v>
                </c:pt>
                <c:pt idx="5">
                  <c:v>6.16479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CE0-4E8A-A26F-10282D1A09BC}"/>
            </c:ext>
          </c:extLst>
        </c:ser>
        <c:ser>
          <c:idx val="3"/>
          <c:order val="3"/>
          <c:tx>
            <c:v>T4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x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potato!$F$33:$F$38</c:f>
              <c:numCache>
                <c:formatCode>General</c:formatCode>
                <c:ptCount val="6"/>
                <c:pt idx="0">
                  <c:v>0</c:v>
                </c:pt>
                <c:pt idx="1">
                  <c:v>1.69356</c:v>
                </c:pt>
                <c:pt idx="2">
                  <c:v>0.97499999999999998</c:v>
                </c:pt>
                <c:pt idx="3">
                  <c:v>1.8939999999999999</c:v>
                </c:pt>
                <c:pt idx="4">
                  <c:v>3.1556999999999999</c:v>
                </c:pt>
                <c:pt idx="5">
                  <c:v>4.3662000000000001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CE0-4E8A-A26F-10282D1A09BC}"/>
            </c:ext>
          </c:extLst>
        </c:ser>
        <c:ser>
          <c:idx val="4"/>
          <c:order val="4"/>
          <c:tx>
            <c:v>T5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potato!$G$33:$G$38</c:f>
              <c:numCache>
                <c:formatCode>General</c:formatCode>
                <c:ptCount val="6"/>
                <c:pt idx="0">
                  <c:v>0</c:v>
                </c:pt>
                <c:pt idx="1">
                  <c:v>3.649</c:v>
                </c:pt>
                <c:pt idx="2">
                  <c:v>3.9117999999999999</c:v>
                </c:pt>
                <c:pt idx="3">
                  <c:v>5.1326000000000001</c:v>
                </c:pt>
                <c:pt idx="4">
                  <c:v>5.1921999999999997</c:v>
                </c:pt>
                <c:pt idx="5">
                  <c:v>6.4707999999999997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CE0-4E8A-A26F-10282D1A09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7654832"/>
        <c:axId val="727658112"/>
      </c:lineChart>
      <c:catAx>
        <c:axId val="7276548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2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Time</a:t>
                </a:r>
                <a:r>
                  <a:rPr lang="en-ZA" sz="1200" b="1" baseline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(days)</a:t>
                </a:r>
                <a:endParaRPr lang="en-ZA" sz="1200" b="1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27658112"/>
        <c:crosses val="autoZero"/>
        <c:auto val="1"/>
        <c:lblAlgn val="ctr"/>
        <c:lblOffset val="100"/>
        <c:noMultiLvlLbl val="0"/>
      </c:catAx>
      <c:valAx>
        <c:axId val="72765811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sz="12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Δ</a:t>
                </a:r>
                <a:r>
                  <a:rPr lang="en-US" sz="12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E</a:t>
                </a:r>
                <a:endParaRPr lang="en-ZA" sz="1200" b="1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27654832"/>
        <c:crosses val="autoZero"/>
        <c:crossBetween val="midCat"/>
      </c:valAx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</c:plotArea>
    <c:legend>
      <c:legendPos val="r"/>
      <c:layout>
        <c:manualLayout>
          <c:xMode val="edge"/>
          <c:yMode val="edge"/>
          <c:x val="0.79997530681497486"/>
          <c:y val="0.66488674805178971"/>
          <c:w val="7.0349120337548102E-2"/>
          <c:h val="0.2003973434657015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potato!$C$94</c:f>
              <c:strCache>
                <c:ptCount val="1"/>
                <c:pt idx="0">
                  <c:v>T1</c:v>
                </c:pt>
              </c:strCache>
            </c:strRef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potato!$B$95:$B$100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potato!$C$95:$C$100</c:f>
              <c:numCache>
                <c:formatCode>General</c:formatCode>
                <c:ptCount val="6"/>
                <c:pt idx="0">
                  <c:v>0</c:v>
                </c:pt>
                <c:pt idx="1">
                  <c:v>4.9312519708487867</c:v>
                </c:pt>
                <c:pt idx="2">
                  <c:v>8.0010795521604425</c:v>
                </c:pt>
                <c:pt idx="3">
                  <c:v>8.9342060643349779</c:v>
                </c:pt>
                <c:pt idx="4">
                  <c:v>9.8424059050620336</c:v>
                </c:pt>
                <c:pt idx="5">
                  <c:v>9.9296564895267156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939-401D-81E2-E75D02D27FA4}"/>
            </c:ext>
          </c:extLst>
        </c:ser>
        <c:ser>
          <c:idx val="1"/>
          <c:order val="1"/>
          <c:tx>
            <c:v>T2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potato!$D$95:$D$100</c:f>
              <c:numCache>
                <c:formatCode>General</c:formatCode>
                <c:ptCount val="6"/>
                <c:pt idx="0">
                  <c:v>0</c:v>
                </c:pt>
                <c:pt idx="1">
                  <c:v>4.6304986772484842</c:v>
                </c:pt>
                <c:pt idx="2">
                  <c:v>5.6905776508189421</c:v>
                </c:pt>
                <c:pt idx="3">
                  <c:v>8.0802322986409258</c:v>
                </c:pt>
                <c:pt idx="4">
                  <c:v>6.3635010803801979</c:v>
                </c:pt>
                <c:pt idx="5">
                  <c:v>8.6063889059233176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939-401D-81E2-E75D02D27FA4}"/>
            </c:ext>
          </c:extLst>
        </c:ser>
        <c:ser>
          <c:idx val="2"/>
          <c:order val="2"/>
          <c:tx>
            <c:v>T3</c:v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x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  <a:prstDash val="sysDot"/>
              </a:ln>
              <a:effectLst/>
            </c:spPr>
          </c:marker>
          <c:val>
            <c:numRef>
              <c:f>potato!$E$95:$E$100</c:f>
              <c:numCache>
                <c:formatCode>General</c:formatCode>
                <c:ptCount val="6"/>
                <c:pt idx="0">
                  <c:v>0</c:v>
                </c:pt>
                <c:pt idx="1">
                  <c:v>3.9725018565130954</c:v>
                </c:pt>
                <c:pt idx="2">
                  <c:v>4.6138178334216802</c:v>
                </c:pt>
                <c:pt idx="3">
                  <c:v>7.8405338466204011</c:v>
                </c:pt>
                <c:pt idx="4">
                  <c:v>8.3037270547628186</c:v>
                </c:pt>
                <c:pt idx="5">
                  <c:v>8.4596942616148922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939-401D-81E2-E75D02D27FA4}"/>
            </c:ext>
          </c:extLst>
        </c:ser>
        <c:ser>
          <c:idx val="3"/>
          <c:order val="3"/>
          <c:tx>
            <c:v>T4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x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potato!$F$95:$F$100</c:f>
              <c:numCache>
                <c:formatCode>General</c:formatCode>
                <c:ptCount val="6"/>
                <c:pt idx="0">
                  <c:v>0</c:v>
                </c:pt>
                <c:pt idx="1">
                  <c:v>0.58969314054006949</c:v>
                </c:pt>
                <c:pt idx="2">
                  <c:v>2.8073870413607023</c:v>
                </c:pt>
                <c:pt idx="3">
                  <c:v>3.3566563720464435</c:v>
                </c:pt>
                <c:pt idx="4">
                  <c:v>3.5684240218897747</c:v>
                </c:pt>
                <c:pt idx="5">
                  <c:v>5.3000741504246927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939-401D-81E2-E75D02D27FA4}"/>
            </c:ext>
          </c:extLst>
        </c:ser>
        <c:ser>
          <c:idx val="4"/>
          <c:order val="4"/>
          <c:tx>
            <c:v>T5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potato!$G$95:$G$100</c:f>
              <c:numCache>
                <c:formatCode>General</c:formatCode>
                <c:ptCount val="6"/>
                <c:pt idx="0">
                  <c:v>0</c:v>
                </c:pt>
                <c:pt idx="1">
                  <c:v>1.0754334010063122</c:v>
                </c:pt>
                <c:pt idx="2">
                  <c:v>4.3017853561050652</c:v>
                </c:pt>
                <c:pt idx="3">
                  <c:v>5.6959902563118892</c:v>
                </c:pt>
                <c:pt idx="4">
                  <c:v>4.9598585665319144</c:v>
                </c:pt>
                <c:pt idx="5">
                  <c:v>6.087586467558384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939-401D-81E2-E75D02D27F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8495240"/>
        <c:axId val="730456000"/>
      </c:lineChart>
      <c:catAx>
        <c:axId val="7284952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2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Time</a:t>
                </a:r>
                <a:r>
                  <a:rPr lang="en-ZA" sz="1200" b="1" baseline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(days)</a:t>
                </a:r>
                <a:endParaRPr lang="en-ZA" sz="1200" b="1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30456000"/>
        <c:crosses val="autoZero"/>
        <c:auto val="1"/>
        <c:lblAlgn val="ctr"/>
        <c:lblOffset val="100"/>
        <c:noMultiLvlLbl val="0"/>
      </c:catAx>
      <c:valAx>
        <c:axId val="730456000"/>
        <c:scaling>
          <c:orientation val="minMax"/>
          <c:max val="1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sz="12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Δ</a:t>
                </a:r>
                <a:r>
                  <a:rPr lang="en-US" sz="12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E</a:t>
                </a:r>
                <a:endParaRPr lang="en-ZA" sz="1200" b="1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28495240"/>
        <c:crosses val="autoZero"/>
        <c:crossBetween val="midCat"/>
      </c:valAx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</c:plotArea>
    <c:legend>
      <c:legendPos val="r"/>
      <c:layout>
        <c:manualLayout>
          <c:xMode val="edge"/>
          <c:yMode val="edge"/>
          <c:x val="0.75891729417757081"/>
          <c:y val="0.63621410091568564"/>
          <c:w val="7.0349120337548102E-2"/>
          <c:h val="0.2003973434657015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potato!$X$23</c:f>
              <c:strCache>
                <c:ptCount val="1"/>
                <c:pt idx="0">
                  <c:v>T1</c:v>
                </c:pt>
              </c:strCache>
            </c:strRef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potato!$W$24:$W$29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potato!$X$24:$X$29</c:f>
              <c:numCache>
                <c:formatCode>General</c:formatCode>
                <c:ptCount val="6"/>
                <c:pt idx="0">
                  <c:v>-0.81568735464603426</c:v>
                </c:pt>
                <c:pt idx="1">
                  <c:v>0.17478403914968973</c:v>
                </c:pt>
                <c:pt idx="2">
                  <c:v>1.2274614998276187E-2</c:v>
                </c:pt>
                <c:pt idx="3">
                  <c:v>-4.0149473477752863E-2</c:v>
                </c:pt>
                <c:pt idx="4">
                  <c:v>0.14460179181291172</c:v>
                </c:pt>
                <c:pt idx="5">
                  <c:v>0.32166034524716558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5B4-438C-933D-E85189DABE60}"/>
            </c:ext>
          </c:extLst>
        </c:ser>
        <c:ser>
          <c:idx val="0"/>
          <c:order val="1"/>
          <c:tx>
            <c:v>T2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potato!$Y$24:$Y$29</c:f>
              <c:numCache>
                <c:formatCode>General</c:formatCode>
                <c:ptCount val="6"/>
                <c:pt idx="0">
                  <c:v>-1.1089436467977194</c:v>
                </c:pt>
                <c:pt idx="1">
                  <c:v>-0.95040590443469108</c:v>
                </c:pt>
                <c:pt idx="2">
                  <c:v>-0.55836457153258334</c:v>
                </c:pt>
                <c:pt idx="3">
                  <c:v>-0.23755462013693129</c:v>
                </c:pt>
                <c:pt idx="4">
                  <c:v>-0.21562378790258441</c:v>
                </c:pt>
                <c:pt idx="5">
                  <c:v>-0.22338457555252686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5B4-438C-933D-E85189DABE60}"/>
            </c:ext>
          </c:extLst>
        </c:ser>
        <c:ser>
          <c:idx val="2"/>
          <c:order val="2"/>
          <c:tx>
            <c:v>T3</c:v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x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  <a:prstDash val="sysDot"/>
              </a:ln>
              <a:effectLst/>
            </c:spPr>
          </c:marker>
          <c:val>
            <c:numRef>
              <c:f>potato!$Z$24:$Z$29</c:f>
              <c:numCache>
                <c:formatCode>General</c:formatCode>
                <c:ptCount val="6"/>
                <c:pt idx="0">
                  <c:v>-1.3389387534954704</c:v>
                </c:pt>
                <c:pt idx="1">
                  <c:v>-1.1278123849487713</c:v>
                </c:pt>
                <c:pt idx="2">
                  <c:v>-0.90312099200051021</c:v>
                </c:pt>
                <c:pt idx="3">
                  <c:v>-0.90352285038962443</c:v>
                </c:pt>
                <c:pt idx="4">
                  <c:v>-0.74578735934560003</c:v>
                </c:pt>
                <c:pt idx="5">
                  <c:v>-0.83669773384423762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5B4-438C-933D-E85189DABE60}"/>
            </c:ext>
          </c:extLst>
        </c:ser>
        <c:ser>
          <c:idx val="3"/>
          <c:order val="3"/>
          <c:tx>
            <c:v>T4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x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potato!$AA$24:$AA$29</c:f>
              <c:numCache>
                <c:formatCode>General</c:formatCode>
                <c:ptCount val="6"/>
                <c:pt idx="0">
                  <c:v>-0.56668754312287384</c:v>
                </c:pt>
                <c:pt idx="1">
                  <c:v>-0.96689599679498339</c:v>
                </c:pt>
                <c:pt idx="2">
                  <c:v>-0.61204196510197972</c:v>
                </c:pt>
                <c:pt idx="3">
                  <c:v>-0.49129960622115226</c:v>
                </c:pt>
                <c:pt idx="4">
                  <c:v>0.10558112270800879</c:v>
                </c:pt>
                <c:pt idx="5">
                  <c:v>0.67275284516695144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5B4-438C-933D-E85189DABE60}"/>
            </c:ext>
          </c:extLst>
        </c:ser>
        <c:ser>
          <c:idx val="4"/>
          <c:order val="4"/>
          <c:tx>
            <c:v>T5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potato!$AB$24:$AB$29</c:f>
              <c:numCache>
                <c:formatCode>General</c:formatCode>
                <c:ptCount val="6"/>
                <c:pt idx="0">
                  <c:v>-0.99849106343004546</c:v>
                </c:pt>
                <c:pt idx="1">
                  <c:v>-1.1515490158092723</c:v>
                </c:pt>
                <c:pt idx="2">
                  <c:v>-0.58827225575767073</c:v>
                </c:pt>
                <c:pt idx="3">
                  <c:v>-0.28076245241716885</c:v>
                </c:pt>
                <c:pt idx="4">
                  <c:v>-0.14202123207276821</c:v>
                </c:pt>
                <c:pt idx="5">
                  <c:v>1.5999767658518325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5B4-438C-933D-E85189DABE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7943432"/>
        <c:axId val="717382872"/>
      </c:lineChart>
      <c:catAx>
        <c:axId val="7079434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2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Time</a:t>
                </a:r>
                <a:r>
                  <a:rPr lang="en-ZA" sz="1200" b="1" baseline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(days)</a:t>
                </a:r>
                <a:endParaRPr lang="en-ZA" sz="1200" b="1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bg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17382872"/>
        <c:crosses val="autoZero"/>
        <c:auto val="1"/>
        <c:lblAlgn val="ctr"/>
        <c:lblOffset val="100"/>
        <c:noMultiLvlLbl val="0"/>
      </c:catAx>
      <c:valAx>
        <c:axId val="717382872"/>
        <c:scaling>
          <c:orientation val="minMax"/>
          <c:max val="2"/>
          <c:min val="-1.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2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BI</a:t>
                </a:r>
              </a:p>
            </c:rich>
          </c:tx>
          <c:overlay val="0"/>
          <c:spPr>
            <a:solidFill>
              <a:schemeClr val="bg1"/>
            </a:solidFill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07943432"/>
        <c:crosses val="autoZero"/>
        <c:crossBetween val="midCat"/>
      </c:valAx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potato!$C$65</c:f>
              <c:strCache>
                <c:ptCount val="1"/>
                <c:pt idx="0">
                  <c:v>T1</c:v>
                </c:pt>
              </c:strCache>
            </c:strRef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potato!$B$66:$B$71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potato!$C$66:$C$71</c:f>
              <c:numCache>
                <c:formatCode>General</c:formatCode>
                <c:ptCount val="6"/>
                <c:pt idx="0">
                  <c:v>-0.81568735464603426</c:v>
                </c:pt>
                <c:pt idx="1">
                  <c:v>-0.14213041543515206</c:v>
                </c:pt>
                <c:pt idx="2">
                  <c:v>1.3345752504492279</c:v>
                </c:pt>
                <c:pt idx="3">
                  <c:v>1.1528150102228223</c:v>
                </c:pt>
                <c:pt idx="4">
                  <c:v>2.304745397360207</c:v>
                </c:pt>
                <c:pt idx="5">
                  <c:v>1.9674527240125657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7AB-4551-8DDB-C093705A1263}"/>
            </c:ext>
          </c:extLst>
        </c:ser>
        <c:ser>
          <c:idx val="0"/>
          <c:order val="1"/>
          <c:tx>
            <c:v>T2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potato!$D$66:$D$71</c:f>
              <c:numCache>
                <c:formatCode>General</c:formatCode>
                <c:ptCount val="6"/>
                <c:pt idx="0">
                  <c:v>-1.1089436467977194</c:v>
                </c:pt>
                <c:pt idx="1">
                  <c:v>-0.39218246127413559</c:v>
                </c:pt>
                <c:pt idx="2">
                  <c:v>0.31478262057218875</c:v>
                </c:pt>
                <c:pt idx="3">
                  <c:v>0.69099683699976289</c:v>
                </c:pt>
                <c:pt idx="4">
                  <c:v>0.79523251912650506</c:v>
                </c:pt>
                <c:pt idx="5">
                  <c:v>0.84583863495452427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7AB-4551-8DDB-C093705A1263}"/>
            </c:ext>
          </c:extLst>
        </c:ser>
        <c:ser>
          <c:idx val="2"/>
          <c:order val="2"/>
          <c:tx>
            <c:v>T3</c:v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x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  <a:prstDash val="sysDot"/>
              </a:ln>
              <a:effectLst/>
            </c:spPr>
          </c:marker>
          <c:val>
            <c:numRef>
              <c:f>potato!$E$66:$E$71</c:f>
              <c:numCache>
                <c:formatCode>General</c:formatCode>
                <c:ptCount val="6"/>
                <c:pt idx="0">
                  <c:v>-1.3389387534954704</c:v>
                </c:pt>
                <c:pt idx="1">
                  <c:v>-1.0413553484578071</c:v>
                </c:pt>
                <c:pt idx="2">
                  <c:v>-1.0366052824194907</c:v>
                </c:pt>
                <c:pt idx="3">
                  <c:v>-0.82388894486339803</c:v>
                </c:pt>
                <c:pt idx="4">
                  <c:v>-0.65524653934360721</c:v>
                </c:pt>
                <c:pt idx="5">
                  <c:v>-0.58632985461656362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7AB-4551-8DDB-C093705A1263}"/>
            </c:ext>
          </c:extLst>
        </c:ser>
        <c:ser>
          <c:idx val="3"/>
          <c:order val="3"/>
          <c:tx>
            <c:v>T4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x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potato!$F$66:$F$71</c:f>
              <c:numCache>
                <c:formatCode>General</c:formatCode>
                <c:ptCount val="6"/>
                <c:pt idx="0">
                  <c:v>-0.56668754312287384</c:v>
                </c:pt>
                <c:pt idx="1">
                  <c:v>-0.33208574688169856</c:v>
                </c:pt>
                <c:pt idx="2">
                  <c:v>-0.44139016817970445</c:v>
                </c:pt>
                <c:pt idx="3">
                  <c:v>-0.5262969762029498</c:v>
                </c:pt>
                <c:pt idx="4">
                  <c:v>-0.57400104350614678</c:v>
                </c:pt>
                <c:pt idx="5">
                  <c:v>-0.47593802000752755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7AB-4551-8DDB-C093705A1263}"/>
            </c:ext>
          </c:extLst>
        </c:ser>
        <c:ser>
          <c:idx val="4"/>
          <c:order val="4"/>
          <c:tx>
            <c:v>T5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potato!$G$66:$G$71</c:f>
              <c:numCache>
                <c:formatCode>General</c:formatCode>
                <c:ptCount val="6"/>
                <c:pt idx="0">
                  <c:v>-0.99849106343004546</c:v>
                </c:pt>
                <c:pt idx="1">
                  <c:v>-0.83780040177300008</c:v>
                </c:pt>
                <c:pt idx="2">
                  <c:v>-0.32981422725985488</c:v>
                </c:pt>
                <c:pt idx="3">
                  <c:v>0.42813238764564693</c:v>
                </c:pt>
                <c:pt idx="4">
                  <c:v>0.29908455484898222</c:v>
                </c:pt>
                <c:pt idx="5">
                  <c:v>1.006812053626398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7AB-4551-8DDB-C093705A12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6677744"/>
        <c:axId val="766684632"/>
      </c:lineChart>
      <c:catAx>
        <c:axId val="7666777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2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Time</a:t>
                </a:r>
                <a:r>
                  <a:rPr lang="en-ZA" sz="1200" b="1" baseline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(days)</a:t>
                </a:r>
                <a:endParaRPr lang="en-ZA" sz="1200" b="1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bg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66684632"/>
        <c:crosses val="autoZero"/>
        <c:auto val="1"/>
        <c:lblAlgn val="ctr"/>
        <c:lblOffset val="100"/>
        <c:noMultiLvlLbl val="0"/>
      </c:catAx>
      <c:valAx>
        <c:axId val="766684632"/>
        <c:scaling>
          <c:orientation val="minMax"/>
          <c:max val="2.5"/>
          <c:min val="-1.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2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BI</a:t>
                </a:r>
              </a:p>
            </c:rich>
          </c:tx>
          <c:layout>
            <c:manualLayout>
              <c:xMode val="edge"/>
              <c:yMode val="edge"/>
              <c:x val="1.5024555522669548E-2"/>
              <c:y val="0.432078401203232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66677744"/>
        <c:crosses val="autoZero"/>
        <c:crossBetween val="midCat"/>
      </c:valAx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v>T1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  <a:prstDash val="sysDot"/>
              </a:ln>
              <a:effectLst/>
            </c:spPr>
          </c:marker>
          <c:cat>
            <c:numRef>
              <c:f>potato!$B$24:$B$29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potato!$C$24:$C$29</c:f>
              <c:numCache>
                <c:formatCode>General</c:formatCode>
                <c:ptCount val="6"/>
                <c:pt idx="0">
                  <c:v>65.625</c:v>
                </c:pt>
                <c:pt idx="1">
                  <c:v>63.844000000000001</c:v>
                </c:pt>
                <c:pt idx="2">
                  <c:v>62.11</c:v>
                </c:pt>
                <c:pt idx="3">
                  <c:v>60.61</c:v>
                </c:pt>
                <c:pt idx="4">
                  <c:v>60.21</c:v>
                </c:pt>
                <c:pt idx="5">
                  <c:v>57.53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78B-41A8-A537-804233301C32}"/>
            </c:ext>
          </c:extLst>
        </c:ser>
        <c:ser>
          <c:idx val="1"/>
          <c:order val="1"/>
          <c:tx>
            <c:v>T2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potato!$D$24:$D$29</c:f>
              <c:numCache>
                <c:formatCode>General</c:formatCode>
                <c:ptCount val="6"/>
                <c:pt idx="0">
                  <c:v>64.567999999999998</c:v>
                </c:pt>
                <c:pt idx="1">
                  <c:v>63.794000000000004</c:v>
                </c:pt>
                <c:pt idx="2">
                  <c:v>61.984000000000002</c:v>
                </c:pt>
                <c:pt idx="3">
                  <c:v>61.555</c:v>
                </c:pt>
                <c:pt idx="4">
                  <c:v>60.977999999999994</c:v>
                </c:pt>
                <c:pt idx="5">
                  <c:v>60.474000000000004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78B-41A8-A537-804233301C32}"/>
            </c:ext>
          </c:extLst>
        </c:ser>
        <c:ser>
          <c:idx val="4"/>
          <c:order val="2"/>
          <c:tx>
            <c:v>T5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potato!$G$24:$G$29</c:f>
              <c:numCache>
                <c:formatCode>General</c:formatCode>
                <c:ptCount val="6"/>
                <c:pt idx="0">
                  <c:v>65.635999999999996</c:v>
                </c:pt>
                <c:pt idx="1">
                  <c:v>62.247999999999998</c:v>
                </c:pt>
                <c:pt idx="2">
                  <c:v>61.744999999999997</c:v>
                </c:pt>
                <c:pt idx="3">
                  <c:v>60.954999999999998</c:v>
                </c:pt>
                <c:pt idx="4">
                  <c:v>60.672000000000004</c:v>
                </c:pt>
                <c:pt idx="5">
                  <c:v>60.474000000000004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78B-41A8-A537-804233301C32}"/>
            </c:ext>
          </c:extLst>
        </c:ser>
        <c:ser>
          <c:idx val="2"/>
          <c:order val="3"/>
          <c:tx>
            <c:v>T3</c:v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square"/>
            <c:size val="6"/>
            <c:spPr>
              <a:solidFill>
                <a:schemeClr val="tx1"/>
              </a:solidFill>
              <a:ln w="28575">
                <a:solidFill>
                  <a:schemeClr val="tx1"/>
                </a:solidFill>
                <a:prstDash val="sysDot"/>
              </a:ln>
              <a:effectLst/>
            </c:spPr>
          </c:marker>
          <c:dPt>
            <c:idx val="0"/>
            <c:marker>
              <c:symbol val="square"/>
              <c:size val="6"/>
              <c:spPr>
                <a:solidFill>
                  <a:schemeClr val="tx1"/>
                </a:solidFill>
                <a:ln w="28575">
                  <a:solidFill>
                    <a:schemeClr val="tx1"/>
                  </a:solidFill>
                  <a:prstDash val="sysDot"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7-678B-41A8-A537-804233301C32}"/>
              </c:ext>
            </c:extLst>
          </c:dPt>
          <c:val>
            <c:numRef>
              <c:f>potato!$E$24:$E$29</c:f>
              <c:numCache>
                <c:formatCode>General</c:formatCode>
                <c:ptCount val="6"/>
                <c:pt idx="0">
                  <c:v>65.435000000000002</c:v>
                </c:pt>
                <c:pt idx="1">
                  <c:v>69.268000000000001</c:v>
                </c:pt>
                <c:pt idx="2">
                  <c:v>69.462000000000003</c:v>
                </c:pt>
                <c:pt idx="3">
                  <c:v>69.430000000000007</c:v>
                </c:pt>
                <c:pt idx="4">
                  <c:v>69.231999999999999</c:v>
                </c:pt>
                <c:pt idx="5">
                  <c:v>69.334000000000003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78B-41A8-A537-804233301C32}"/>
            </c:ext>
          </c:extLst>
        </c:ser>
        <c:ser>
          <c:idx val="3"/>
          <c:order val="4"/>
          <c:tx>
            <c:v>T4</c:v>
          </c:tx>
          <c:spPr>
            <a:ln w="9525" cap="sq">
              <a:solidFill>
                <a:schemeClr val="tx1"/>
              </a:solidFill>
              <a:bevel/>
            </a:ln>
            <a:effectLst/>
          </c:spPr>
          <c:marker>
            <c:symbol val="star"/>
            <c:size val="5"/>
            <c:spPr>
              <a:solidFill>
                <a:schemeClr val="tx1"/>
              </a:solidFill>
              <a:ln w="9525" cap="sq">
                <a:solidFill>
                  <a:schemeClr val="tx1"/>
                </a:solidFill>
              </a:ln>
              <a:effectLst/>
            </c:spPr>
          </c:marker>
          <c:val>
            <c:numRef>
              <c:f>potato!$F$24:$F$29</c:f>
              <c:numCache>
                <c:formatCode>General</c:formatCode>
                <c:ptCount val="6"/>
                <c:pt idx="0">
                  <c:v>64.150000000000006</c:v>
                </c:pt>
                <c:pt idx="1">
                  <c:v>64.22</c:v>
                </c:pt>
                <c:pt idx="2">
                  <c:v>63.91</c:v>
                </c:pt>
                <c:pt idx="3">
                  <c:v>63.487499999999997</c:v>
                </c:pt>
                <c:pt idx="4">
                  <c:v>63.44</c:v>
                </c:pt>
                <c:pt idx="5">
                  <c:v>61.986000000000004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78B-41A8-A537-804233301C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991736"/>
        <c:axId val="686976040"/>
      </c:lineChart>
      <c:catAx>
        <c:axId val="1399917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2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Time</a:t>
                </a:r>
                <a:r>
                  <a:rPr lang="en-ZA" sz="1200" b="1" baseline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(days)</a:t>
                </a:r>
                <a:endParaRPr lang="en-ZA" sz="1200" b="1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86976040"/>
        <c:crosses val="autoZero"/>
        <c:auto val="1"/>
        <c:lblAlgn val="ctr"/>
        <c:lblOffset val="80"/>
        <c:tickLblSkip val="1"/>
        <c:noMultiLvlLbl val="0"/>
      </c:catAx>
      <c:valAx>
        <c:axId val="686976040"/>
        <c:scaling>
          <c:orientation val="minMax"/>
          <c:min val="5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2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L*</a:t>
                </a:r>
                <a:r>
                  <a:rPr lang="en-ZA" sz="1200" b="1" baseline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value</a:t>
                </a:r>
                <a:endParaRPr lang="en-ZA" sz="1200" b="1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39991736"/>
        <c:crossesAt val="0"/>
        <c:crossBetween val="midCat"/>
      </c:valAx>
      <c:spPr>
        <a:noFill/>
        <a:ln w="15875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61891575407996802"/>
          <c:y val="0.6785367810401931"/>
          <c:w val="7.0349120337548102E-2"/>
          <c:h val="0.20039734346570154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3175" cap="sq" cmpd="dbl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chart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chart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chart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chart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chart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chart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chart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1FAC594-2058-4823-B04C-2D318D1CBB4C}">
  <sheetPr/>
  <sheetViews>
    <sheetView zoomScale="86" workbookViewId="0" zoomToFit="1"/>
  </sheetViews>
  <pageMargins left="0.7" right="0.7" top="0.75" bottom="0.75" header="0.3" footer="0.3"/>
  <drawing r:id="rId1"/>
</chartsheet>
</file>

<file path=xl/chartsheets/sheet10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2A3134D-2C48-4FF7-B503-C9DF8ECF1E23}">
  <sheetPr/>
  <sheetViews>
    <sheetView zoomScale="86" workbookViewId="0" zoomToFit="1"/>
  </sheetViews>
  <pageMargins left="0.7" right="0.7" top="0.75" bottom="0.75" header="0.3" footer="0.3"/>
  <drawing r:id="rId1"/>
</chartsheet>
</file>

<file path=xl/chartsheets/sheet1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3A65F0A2-85E0-4CAA-9659-91A889806354}">
  <sheetPr/>
  <sheetViews>
    <sheetView zoomScale="89" workbookViewId="0" zoomToFit="1"/>
  </sheetViews>
  <pageMargins left="0.7" right="0.7" top="0.75" bottom="0.75" header="0.3" footer="0.3"/>
  <drawing r:id="rId1"/>
</chartsheet>
</file>

<file path=xl/chartsheets/sheet1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EE5F59FD-1409-4EE9-B1A2-0BBD7297BE81}">
  <sheetPr/>
  <sheetViews>
    <sheetView zoomScale="89" workbookViewId="0" zoomToFit="1"/>
  </sheetViews>
  <pageMargins left="0.7" right="0.7" top="0.75" bottom="0.75" header="0.3" footer="0.3"/>
  <drawing r:id="rId1"/>
</chartsheet>
</file>

<file path=xl/chartsheets/sheet1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3900A182-7263-4531-92E1-7937EC1313E2}">
  <sheetPr/>
  <sheetViews>
    <sheetView zoomScale="89" workbookViewId="0" zoomToFit="1"/>
  </sheetViews>
  <pageMargins left="0.7" right="0.7" top="0.75" bottom="0.75" header="0.3" footer="0.3"/>
  <drawing r:id="rId1"/>
</chartsheet>
</file>

<file path=xl/chartsheets/sheet1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97F52A1E-BD61-4ACB-9B02-0453E3C80D68}">
  <sheetPr/>
  <sheetViews>
    <sheetView zoomScale="89" workbookViewId="0" zoomToFit="1"/>
  </sheetViews>
  <pageMargins left="0.7" right="0.7" top="0.75" bottom="0.75" header="0.3" footer="0.3"/>
  <drawing r:id="rId1"/>
</chartsheet>
</file>

<file path=xl/chartsheets/sheet1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120FD2FE-31BE-4E5B-8F0D-F3EDB23AA1AC}">
  <sheetPr/>
  <sheetViews>
    <sheetView zoomScale="89" workbookViewId="0" zoomToFit="1"/>
  </sheetViews>
  <pageMargins left="0.7" right="0.7" top="0.75" bottom="0.75" header="0.3" footer="0.3"/>
  <drawing r:id="rId1"/>
</chartsheet>
</file>

<file path=xl/chartsheets/sheet1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3D5D83B3-D8B2-4515-981D-690A2ED4BD8E}">
  <sheetPr/>
  <sheetViews>
    <sheetView zoomScale="89" workbookViewId="0" zoomToFit="1"/>
  </sheetViews>
  <pageMargins left="0.7" right="0.7" top="0.75" bottom="0.75" header="0.3" footer="0.3"/>
  <drawing r:id="rId1"/>
</chartsheet>
</file>

<file path=xl/chartsheets/sheet17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BA6054E-325D-4553-A1B6-B34B6629A540}">
  <sheetPr/>
  <sheetViews>
    <sheetView zoomScale="89" workbookViewId="0" zoomToFit="1"/>
  </sheetViews>
  <pageMargins left="0.7" right="0.7" top="0.75" bottom="0.75" header="0.3" footer="0.3"/>
  <drawing r:id="rId1"/>
</chartsheet>
</file>

<file path=xl/chartsheets/sheet18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B3153903-B175-48BE-9C49-D32BDFA399B8}">
  <sheetPr/>
  <sheetViews>
    <sheetView zoomScale="89" workbookViewId="0" zoomToFit="1"/>
  </sheetViews>
  <pageMargins left="0.7" right="0.7" top="0.75" bottom="0.75" header="0.3" footer="0.3"/>
  <drawing r:id="rId1"/>
</chartsheet>
</file>

<file path=xl/chartsheets/sheet19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1A753F9B-218F-4AC3-80BC-2BD5954CEBF7}">
  <sheetPr/>
  <sheetViews>
    <sheetView zoomScale="89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204CE1E3-F741-43D6-8D59-442CBA8FB278}">
  <sheetPr/>
  <sheetViews>
    <sheetView tabSelected="1" zoomScale="86" workbookViewId="0" zoomToFit="1"/>
  </sheetViews>
  <pageMargins left="0.7" right="0.7" top="0.75" bottom="0.75" header="0.3" footer="0.3"/>
  <drawing r:id="rId1"/>
</chartsheet>
</file>

<file path=xl/chartsheets/sheet20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EBFCA2A1-4996-4D25-A825-94776FCF97D3}">
  <sheetPr/>
  <sheetViews>
    <sheetView zoomScale="89" workbookViewId="0" zoomToFit="1"/>
  </sheetViews>
  <pageMargins left="0.7" right="0.7" top="0.75" bottom="0.75" header="0.3" footer="0.3"/>
  <drawing r:id="rId1"/>
</chartsheet>
</file>

<file path=xl/chartsheets/sheet2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883751E5-B9B4-4945-9027-0148617BE8ED}">
  <sheetPr/>
  <sheetViews>
    <sheetView zoomScale="89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2E12B704-D799-4556-8868-2ADA916C8584}">
  <sheetPr/>
  <sheetViews>
    <sheetView zoomScale="89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92DD2146-3C09-4C5F-BA15-F95A344DC81E}">
  <sheetPr/>
  <sheetViews>
    <sheetView zoomScale="89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EFCD488A-55C5-49FB-B311-D34816E45858}">
  <sheetPr/>
  <sheetViews>
    <sheetView zoomScale="89"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E4257D9-C63A-46C8-A19B-27983CA9C514}">
  <sheetPr/>
  <sheetViews>
    <sheetView zoomScale="89" workbookViewId="0" zoomToFit="1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2C05A98E-3AB2-4B4A-8B72-2348C6F28807}">
  <sheetPr/>
  <sheetViews>
    <sheetView zoomScale="89" workbookViewId="0" zoomToFit="1"/>
  </sheetViews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403CE71B-E592-4E8A-89AE-8A54DBF4A2D5}">
  <sheetPr/>
  <sheetViews>
    <sheetView zoomScale="89" workbookViewId="0" zoomToFit="1"/>
  </sheetViews>
  <pageMargins left="0.7" right="0.7" top="0.75" bottom="0.75" header="0.3" footer="0.3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1D9FF1B7-98E5-44D1-8826-359D54E53B88}">
  <sheetPr/>
  <sheetViews>
    <sheetView zoomScale="8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4628" cy="606941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B12CCE5-BCF7-473B-BB13-659EDECD3D8C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94628" cy="606941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44A5603-F945-45D4-8EE5-F4FE4038E0B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98112" cy="607031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E95CF91-68B9-4F5E-8843-1DAAFBCD8865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298112" cy="607031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AD711FF-CB59-4B76-B92F-F500D224191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9298112" cy="607031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51DF0D5-F2D6-49F6-92E6-BB102131C7FA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9298112" cy="607031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6824508-9778-4882-B6BC-75F87D33CAD5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9298112" cy="607031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388C251-EC0E-47EC-89D8-3A933CE6B72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9298112" cy="607031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F3DED14-7B23-45E4-8F32-EB3B8340485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9275885" cy="6052038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C6B35CD-2D9C-4618-BBEB-7ABAD940B41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9298112" cy="607031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E87FD96-EDDD-46ED-B437-D28304645EB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9298112" cy="607031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B118295-BD6C-4CE2-AC2A-A830E36993CC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4628" cy="606941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E132B68-1032-4D2E-8D44-5BDD0E757B5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9298112" cy="607031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1D9D168-9369-4DEA-8C64-ABD8B75F9255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9298112" cy="607031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7A25CA1-B151-4C27-99EE-2632359356D9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8112" cy="607031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1055F79-BB1E-4A71-B0FF-412ECAEC6B3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98112" cy="607031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84BD0F2-34DD-483B-BBD8-BF655914450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98112" cy="607031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01C5CB6-5B32-4BEC-8674-FB655B065C7A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298112" cy="607031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5C59234-A398-40F6-8DA1-8BCD1F3DC49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98112" cy="607031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74B0F67-6B4E-49DE-9A44-454C553F975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98112" cy="607031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B24F9EE-3A63-48CC-9B5D-02C89F6A241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94628" cy="606941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DBD50A8-A7CC-4245-B19F-A4F9A085169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F3ED97-A733-4CD8-9AF3-E321FCA79E6B}">
  <dimension ref="A1:AE49"/>
  <sheetViews>
    <sheetView topLeftCell="O21" workbookViewId="0">
      <selection activeCell="Q49" sqref="Q49:AE49"/>
    </sheetView>
  </sheetViews>
  <sheetFormatPr defaultRowHeight="14.4" x14ac:dyDescent="0.3"/>
  <cols>
    <col min="1" max="1" width="11.5546875" customWidth="1"/>
    <col min="2" max="6" width="8.88671875" customWidth="1"/>
  </cols>
  <sheetData>
    <row r="1" spans="1:31" x14ac:dyDescent="0.3">
      <c r="C1" s="13" t="s">
        <v>10</v>
      </c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 t="s">
        <v>11</v>
      </c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</row>
    <row r="2" spans="1:31" x14ac:dyDescent="0.3">
      <c r="B2" s="13" t="s">
        <v>0</v>
      </c>
      <c r="C2" s="13"/>
      <c r="D2" s="13"/>
      <c r="E2" s="13" t="s">
        <v>1</v>
      </c>
      <c r="F2" s="13"/>
      <c r="G2" s="13"/>
      <c r="H2" s="13" t="s">
        <v>2</v>
      </c>
      <c r="I2" s="13"/>
      <c r="J2" s="13"/>
      <c r="K2" s="13" t="s">
        <v>3</v>
      </c>
      <c r="L2" s="13"/>
      <c r="M2" s="13"/>
      <c r="N2" s="13" t="s">
        <v>4</v>
      </c>
      <c r="O2" s="13"/>
      <c r="P2" s="13"/>
      <c r="Q2" t="s">
        <v>0</v>
      </c>
      <c r="T2" t="s">
        <v>1</v>
      </c>
      <c r="W2" t="s">
        <v>2</v>
      </c>
      <c r="Z2" t="s">
        <v>3</v>
      </c>
      <c r="AC2" t="s">
        <v>4</v>
      </c>
    </row>
    <row r="3" spans="1:31" x14ac:dyDescent="0.3">
      <c r="B3" t="s">
        <v>5</v>
      </c>
      <c r="C3" t="s">
        <v>6</v>
      </c>
      <c r="D3" t="s">
        <v>7</v>
      </c>
      <c r="E3" t="s">
        <v>5</v>
      </c>
      <c r="F3" t="s">
        <v>6</v>
      </c>
      <c r="G3" t="s">
        <v>7</v>
      </c>
      <c r="H3" t="s">
        <v>5</v>
      </c>
      <c r="I3" t="s">
        <v>6</v>
      </c>
      <c r="J3" t="s">
        <v>7</v>
      </c>
      <c r="K3" t="s">
        <v>5</v>
      </c>
      <c r="L3" t="s">
        <v>6</v>
      </c>
      <c r="M3" t="s">
        <v>7</v>
      </c>
      <c r="N3" t="s">
        <v>5</v>
      </c>
      <c r="O3" t="s">
        <v>6</v>
      </c>
      <c r="P3" t="s">
        <v>7</v>
      </c>
      <c r="Q3" t="s">
        <v>5</v>
      </c>
      <c r="R3" t="s">
        <v>6</v>
      </c>
      <c r="S3" t="s">
        <v>7</v>
      </c>
      <c r="T3" t="s">
        <v>5</v>
      </c>
      <c r="U3" t="s">
        <v>6</v>
      </c>
      <c r="V3" t="s">
        <v>7</v>
      </c>
      <c r="W3" t="s">
        <v>5</v>
      </c>
      <c r="X3" t="s">
        <v>6</v>
      </c>
      <c r="Y3" t="s">
        <v>7</v>
      </c>
      <c r="Z3" t="s">
        <v>5</v>
      </c>
      <c r="AA3" t="s">
        <v>6</v>
      </c>
      <c r="AB3" t="s">
        <v>7</v>
      </c>
      <c r="AC3" t="s">
        <v>5</v>
      </c>
      <c r="AD3" t="s">
        <v>6</v>
      </c>
      <c r="AE3" t="s">
        <v>7</v>
      </c>
    </row>
    <row r="4" spans="1:31" x14ac:dyDescent="0.3">
      <c r="A4" s="1" t="s">
        <v>8</v>
      </c>
      <c r="B4" s="1">
        <v>64.27</v>
      </c>
      <c r="C4" s="1">
        <v>-2.06</v>
      </c>
      <c r="D4" s="1">
        <v>11.16</v>
      </c>
      <c r="E4" s="1">
        <v>61.96</v>
      </c>
      <c r="F4" s="1">
        <v>-2.8</v>
      </c>
      <c r="G4" s="1">
        <v>12.7</v>
      </c>
      <c r="H4" s="1">
        <v>64.239999999999995</v>
      </c>
      <c r="I4" s="1">
        <v>-2.81</v>
      </c>
      <c r="J4" s="1">
        <v>12.15</v>
      </c>
      <c r="K4" s="1">
        <v>64.150000000000006</v>
      </c>
      <c r="L4" s="1">
        <v>-2.17</v>
      </c>
      <c r="M4" s="1">
        <v>13.67</v>
      </c>
      <c r="N4" s="1">
        <v>62.63</v>
      </c>
      <c r="O4" s="1">
        <v>-2.71</v>
      </c>
      <c r="P4" s="1">
        <v>12.75</v>
      </c>
    </row>
    <row r="5" spans="1:31" x14ac:dyDescent="0.3">
      <c r="A5" s="1"/>
      <c r="B5" s="1">
        <v>66.98</v>
      </c>
      <c r="C5" s="1">
        <v>-2.72</v>
      </c>
      <c r="D5" s="1">
        <v>13.27</v>
      </c>
      <c r="E5" s="1">
        <v>61.15</v>
      </c>
      <c r="F5" s="1">
        <v>-2.5099999999999998</v>
      </c>
      <c r="G5" s="1">
        <v>12.01</v>
      </c>
      <c r="H5" s="1">
        <v>66.63</v>
      </c>
      <c r="I5" s="1">
        <v>-3.06</v>
      </c>
      <c r="J5" s="1">
        <v>13.48</v>
      </c>
      <c r="K5" s="1">
        <v>62.73</v>
      </c>
      <c r="L5" s="1">
        <v>-2.52</v>
      </c>
      <c r="M5" s="1">
        <v>13.58</v>
      </c>
      <c r="N5" s="1">
        <v>60.86</v>
      </c>
      <c r="O5" s="1">
        <v>-2.34</v>
      </c>
      <c r="P5" s="1">
        <v>11.25</v>
      </c>
    </row>
    <row r="6" spans="1:31" x14ac:dyDescent="0.3">
      <c r="A6" s="4" t="s">
        <v>16</v>
      </c>
      <c r="B6" s="4">
        <f>AVERAGE(B4:B5)</f>
        <v>65.625</v>
      </c>
      <c r="C6" s="4">
        <f t="shared" ref="C6:P6" si="0">AVERAGE(C4:C5)</f>
        <v>-2.39</v>
      </c>
      <c r="D6" s="4">
        <f t="shared" si="0"/>
        <v>12.215</v>
      </c>
      <c r="E6" s="4">
        <f t="shared" si="0"/>
        <v>61.555</v>
      </c>
      <c r="F6" s="4">
        <f t="shared" si="0"/>
        <v>-2.6549999999999998</v>
      </c>
      <c r="G6" s="4">
        <f t="shared" si="0"/>
        <v>12.355</v>
      </c>
      <c r="H6" s="4">
        <f t="shared" si="0"/>
        <v>65.435000000000002</v>
      </c>
      <c r="I6" s="4">
        <f t="shared" si="0"/>
        <v>-2.9350000000000001</v>
      </c>
      <c r="J6" s="4">
        <f t="shared" si="0"/>
        <v>12.815000000000001</v>
      </c>
      <c r="K6" s="4">
        <f t="shared" si="0"/>
        <v>63.44</v>
      </c>
      <c r="L6" s="4">
        <f t="shared" si="0"/>
        <v>-2.3449999999999998</v>
      </c>
      <c r="M6" s="4">
        <f t="shared" si="0"/>
        <v>13.625</v>
      </c>
      <c r="N6" s="4">
        <f t="shared" si="0"/>
        <v>61.745000000000005</v>
      </c>
      <c r="O6" s="4">
        <f t="shared" si="0"/>
        <v>-2.5249999999999999</v>
      </c>
      <c r="P6" s="4">
        <f t="shared" si="0"/>
        <v>12</v>
      </c>
    </row>
    <row r="7" spans="1:31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9" spans="1:31" x14ac:dyDescent="0.3">
      <c r="A9" t="s">
        <v>9</v>
      </c>
      <c r="B9">
        <v>62.11</v>
      </c>
      <c r="C9">
        <v>-1.81</v>
      </c>
      <c r="D9">
        <v>12.31</v>
      </c>
      <c r="E9">
        <v>61.33</v>
      </c>
      <c r="F9">
        <v>-2.29</v>
      </c>
      <c r="G9">
        <v>12.18</v>
      </c>
      <c r="H9">
        <v>68.73</v>
      </c>
      <c r="I9">
        <v>-2.4</v>
      </c>
      <c r="J9">
        <v>10.63</v>
      </c>
      <c r="K9">
        <v>62.83</v>
      </c>
      <c r="L9">
        <v>-2.67</v>
      </c>
      <c r="M9">
        <v>13.94</v>
      </c>
      <c r="N9">
        <v>64.790000000000006</v>
      </c>
      <c r="O9">
        <v>-2.84</v>
      </c>
      <c r="P9">
        <v>13.4</v>
      </c>
      <c r="Q9">
        <v>62.46</v>
      </c>
      <c r="R9">
        <v>-1.97</v>
      </c>
      <c r="S9">
        <v>13.89</v>
      </c>
      <c r="T9">
        <v>59.13</v>
      </c>
      <c r="U9">
        <v>-1.65</v>
      </c>
      <c r="V9">
        <v>13.47</v>
      </c>
      <c r="W9">
        <v>69.239999999999995</v>
      </c>
      <c r="X9">
        <v>-2.87</v>
      </c>
      <c r="Y9">
        <v>11.83</v>
      </c>
      <c r="Z9">
        <v>60.89</v>
      </c>
      <c r="AA9">
        <v>-2.34</v>
      </c>
      <c r="AB9">
        <v>14.27</v>
      </c>
      <c r="AC9">
        <v>60.32</v>
      </c>
      <c r="AD9">
        <v>-2.3199999999999998</v>
      </c>
      <c r="AE9">
        <v>12.77</v>
      </c>
    </row>
    <row r="10" spans="1:31" x14ac:dyDescent="0.3">
      <c r="B10">
        <v>60.61</v>
      </c>
      <c r="C10">
        <v>-1.85</v>
      </c>
      <c r="D10">
        <v>14.58</v>
      </c>
      <c r="E10">
        <v>61.38</v>
      </c>
      <c r="F10">
        <v>-2.37</v>
      </c>
      <c r="G10">
        <v>12.11</v>
      </c>
      <c r="H10">
        <v>69.400000000000006</v>
      </c>
      <c r="I10">
        <v>-2.75</v>
      </c>
      <c r="J10">
        <v>11.62</v>
      </c>
      <c r="K10">
        <v>62.3</v>
      </c>
      <c r="L10">
        <v>-2.94</v>
      </c>
      <c r="M10">
        <v>14.67</v>
      </c>
      <c r="N10">
        <v>67.27</v>
      </c>
      <c r="O10">
        <v>-2.86</v>
      </c>
      <c r="P10">
        <v>13.77</v>
      </c>
      <c r="Q10">
        <v>61.61</v>
      </c>
      <c r="R10">
        <v>-1.22</v>
      </c>
      <c r="S10">
        <v>11.34</v>
      </c>
      <c r="T10">
        <v>62.68</v>
      </c>
      <c r="U10">
        <v>-2.62</v>
      </c>
      <c r="V10">
        <v>14.96</v>
      </c>
      <c r="W10">
        <v>67.98</v>
      </c>
      <c r="X10">
        <v>-2.68</v>
      </c>
      <c r="Y10">
        <v>11.61</v>
      </c>
      <c r="Z10">
        <v>60.33</v>
      </c>
      <c r="AA10">
        <v>-2.41</v>
      </c>
      <c r="AB10">
        <v>14.56</v>
      </c>
      <c r="AC10">
        <v>58.82</v>
      </c>
      <c r="AD10">
        <v>-2.04</v>
      </c>
      <c r="AE10">
        <v>12.71</v>
      </c>
    </row>
    <row r="11" spans="1:31" x14ac:dyDescent="0.3">
      <c r="B11">
        <v>60.21</v>
      </c>
      <c r="C11">
        <v>-1.55</v>
      </c>
      <c r="D11">
        <v>13.98</v>
      </c>
      <c r="E11">
        <v>65.58</v>
      </c>
      <c r="F11">
        <v>-3.53</v>
      </c>
      <c r="G11">
        <v>17.22</v>
      </c>
      <c r="H11">
        <v>69.510000000000005</v>
      </c>
      <c r="I11">
        <v>-2.44</v>
      </c>
      <c r="J11">
        <v>10.5</v>
      </c>
      <c r="K11">
        <v>65.37</v>
      </c>
      <c r="L11">
        <v>-3.25</v>
      </c>
      <c r="M11">
        <v>17.489999999999998</v>
      </c>
      <c r="N11">
        <v>66.239999999999995</v>
      </c>
      <c r="O11">
        <v>-2.67</v>
      </c>
      <c r="P11">
        <v>12.68</v>
      </c>
      <c r="Q11">
        <v>61.48</v>
      </c>
      <c r="R11">
        <v>-1.45</v>
      </c>
      <c r="S11">
        <v>12.48</v>
      </c>
      <c r="T11">
        <v>63.55</v>
      </c>
      <c r="U11">
        <v>-2.44</v>
      </c>
      <c r="V11">
        <v>14.84</v>
      </c>
      <c r="W11">
        <v>69.45</v>
      </c>
      <c r="X11">
        <v>-2.2799999999999998</v>
      </c>
      <c r="Y11">
        <v>10.25</v>
      </c>
      <c r="Z11">
        <v>60.1</v>
      </c>
      <c r="AA11">
        <v>-2.19</v>
      </c>
      <c r="AB11">
        <v>12.77</v>
      </c>
      <c r="AC11">
        <v>60.94</v>
      </c>
      <c r="AD11">
        <v>-2.09</v>
      </c>
      <c r="AE11">
        <v>13.3</v>
      </c>
    </row>
    <row r="12" spans="1:31" x14ac:dyDescent="0.3">
      <c r="B12">
        <v>57.53</v>
      </c>
      <c r="C12">
        <v>-1.1200000000000001</v>
      </c>
      <c r="D12">
        <v>11.23</v>
      </c>
      <c r="E12">
        <v>65.760000000000005</v>
      </c>
      <c r="F12">
        <v>-2.58</v>
      </c>
      <c r="G12">
        <v>13.14</v>
      </c>
      <c r="H12">
        <v>67.900000000000006</v>
      </c>
      <c r="I12">
        <v>-2.78</v>
      </c>
      <c r="J12">
        <v>12.54</v>
      </c>
      <c r="K12">
        <v>63.75</v>
      </c>
      <c r="L12">
        <v>-2.58</v>
      </c>
      <c r="M12">
        <v>13</v>
      </c>
      <c r="N12">
        <v>63.92</v>
      </c>
      <c r="O12">
        <v>-2.66</v>
      </c>
      <c r="P12">
        <v>12.86</v>
      </c>
      <c r="Q12">
        <v>63.97</v>
      </c>
      <c r="R12">
        <v>-1.38</v>
      </c>
      <c r="S12">
        <v>11.92</v>
      </c>
      <c r="T12">
        <v>63.16</v>
      </c>
      <c r="U12">
        <v>-2.23</v>
      </c>
      <c r="V12">
        <v>14.78</v>
      </c>
      <c r="W12">
        <v>67.7</v>
      </c>
      <c r="X12">
        <v>-2.12</v>
      </c>
      <c r="Y12">
        <v>9.09</v>
      </c>
      <c r="Z12">
        <v>58.31</v>
      </c>
      <c r="AA12">
        <v>-2.23</v>
      </c>
      <c r="AB12">
        <v>13.78</v>
      </c>
      <c r="AC12">
        <v>59.75</v>
      </c>
      <c r="AD12">
        <v>-1.64</v>
      </c>
      <c r="AE12">
        <v>14.43</v>
      </c>
    </row>
    <row r="13" spans="1:31" x14ac:dyDescent="0.3">
      <c r="B13">
        <v>61.63</v>
      </c>
      <c r="C13">
        <v>-1.79</v>
      </c>
      <c r="D13">
        <v>13.38</v>
      </c>
      <c r="E13">
        <v>64.92</v>
      </c>
      <c r="F13">
        <v>-2.69</v>
      </c>
      <c r="G13">
        <v>14.08</v>
      </c>
      <c r="H13">
        <v>70.8</v>
      </c>
      <c r="I13">
        <v>-2.56</v>
      </c>
      <c r="J13">
        <v>10.54</v>
      </c>
      <c r="K13">
        <v>66.849999999999994</v>
      </c>
      <c r="L13">
        <v>-3.11</v>
      </c>
      <c r="M13">
        <v>17</v>
      </c>
      <c r="N13">
        <v>65.959999999999994</v>
      </c>
      <c r="O13">
        <v>-2.9</v>
      </c>
      <c r="P13">
        <v>13.94</v>
      </c>
      <c r="Q13">
        <v>64.099999999999994</v>
      </c>
      <c r="R13">
        <v>-1.36</v>
      </c>
      <c r="S13">
        <v>15.22</v>
      </c>
      <c r="T13">
        <v>59.33</v>
      </c>
      <c r="U13">
        <v>-1.91</v>
      </c>
      <c r="V13">
        <v>11.29</v>
      </c>
      <c r="W13">
        <v>66.209999999999994</v>
      </c>
      <c r="X13">
        <v>-1.67</v>
      </c>
      <c r="Y13">
        <v>6.96</v>
      </c>
      <c r="Z13">
        <v>61.74</v>
      </c>
      <c r="AA13">
        <v>-1.96</v>
      </c>
      <c r="AB13">
        <v>14.79</v>
      </c>
      <c r="AC13">
        <v>64.25</v>
      </c>
      <c r="AD13">
        <v>-1.45</v>
      </c>
      <c r="AE13">
        <v>12.76</v>
      </c>
    </row>
    <row r="14" spans="1:31" x14ac:dyDescent="0.3">
      <c r="A14" s="3" t="s">
        <v>16</v>
      </c>
      <c r="B14" s="3">
        <f>AVERAGE(B9:B13)</f>
        <v>60.418000000000006</v>
      </c>
      <c r="C14" s="3">
        <f t="shared" ref="C14:AE14" si="1">AVERAGE(C9:C13)</f>
        <v>-1.6240000000000001</v>
      </c>
      <c r="D14" s="3">
        <f t="shared" si="1"/>
        <v>13.096</v>
      </c>
      <c r="E14" s="3">
        <f t="shared" si="1"/>
        <v>63.794000000000004</v>
      </c>
      <c r="F14" s="3">
        <f t="shared" si="1"/>
        <v>-2.6919999999999997</v>
      </c>
      <c r="G14" s="3">
        <f t="shared" si="1"/>
        <v>13.746</v>
      </c>
      <c r="H14" s="3">
        <f t="shared" si="1"/>
        <v>69.268000000000001</v>
      </c>
      <c r="I14" s="3">
        <f t="shared" si="1"/>
        <v>-2.5859999999999999</v>
      </c>
      <c r="J14" s="3">
        <f t="shared" si="1"/>
        <v>11.166</v>
      </c>
      <c r="K14" s="3">
        <f t="shared" si="1"/>
        <v>64.22</v>
      </c>
      <c r="L14" s="3">
        <f t="shared" si="1"/>
        <v>-2.9099999999999997</v>
      </c>
      <c r="M14" s="3">
        <f t="shared" si="1"/>
        <v>15.219999999999999</v>
      </c>
      <c r="N14" s="3">
        <f t="shared" si="1"/>
        <v>65.635999999999996</v>
      </c>
      <c r="O14" s="3">
        <f t="shared" si="1"/>
        <v>-2.786</v>
      </c>
      <c r="P14" s="3">
        <f t="shared" si="1"/>
        <v>13.330000000000002</v>
      </c>
      <c r="Q14" s="3">
        <f t="shared" si="1"/>
        <v>62.724000000000004</v>
      </c>
      <c r="R14" s="3">
        <f t="shared" si="1"/>
        <v>-1.476</v>
      </c>
      <c r="S14" s="3">
        <f t="shared" si="1"/>
        <v>12.970000000000002</v>
      </c>
      <c r="T14" s="3">
        <f t="shared" si="1"/>
        <v>61.570000000000007</v>
      </c>
      <c r="U14" s="3">
        <f t="shared" si="1"/>
        <v>-2.17</v>
      </c>
      <c r="V14" s="3">
        <f t="shared" si="1"/>
        <v>13.868</v>
      </c>
      <c r="W14" s="3">
        <f t="shared" si="1"/>
        <v>68.116</v>
      </c>
      <c r="X14" s="3">
        <f t="shared" si="1"/>
        <v>-2.3239999999999998</v>
      </c>
      <c r="Y14" s="3">
        <f t="shared" si="1"/>
        <v>9.9480000000000004</v>
      </c>
      <c r="Z14" s="3">
        <f t="shared" si="1"/>
        <v>60.274000000000001</v>
      </c>
      <c r="AA14" s="3">
        <f t="shared" si="1"/>
        <v>-2.226</v>
      </c>
      <c r="AB14" s="3">
        <f t="shared" si="1"/>
        <v>14.033999999999997</v>
      </c>
      <c r="AC14" s="3">
        <f t="shared" si="1"/>
        <v>60.815999999999995</v>
      </c>
      <c r="AD14" s="3">
        <f t="shared" si="1"/>
        <v>-1.9079999999999999</v>
      </c>
      <c r="AE14" s="3">
        <f t="shared" si="1"/>
        <v>13.193999999999999</v>
      </c>
    </row>
    <row r="18" spans="1:31" x14ac:dyDescent="0.3">
      <c r="A18" t="s">
        <v>12</v>
      </c>
      <c r="B18">
        <v>64.37</v>
      </c>
      <c r="C18">
        <v>-2.2400000000000002</v>
      </c>
      <c r="D18">
        <v>14.49</v>
      </c>
      <c r="E18">
        <v>59.74</v>
      </c>
      <c r="F18">
        <v>-1.71</v>
      </c>
      <c r="G18">
        <v>11.3</v>
      </c>
      <c r="H18">
        <v>68.099999999999994</v>
      </c>
      <c r="I18">
        <v>-2.02</v>
      </c>
      <c r="J18">
        <v>8.4700000000000006</v>
      </c>
      <c r="K18">
        <v>60.88</v>
      </c>
      <c r="L18">
        <v>-2.76</v>
      </c>
      <c r="M18">
        <v>15.15</v>
      </c>
      <c r="N18">
        <v>59.39</v>
      </c>
      <c r="O18">
        <v>-2.12</v>
      </c>
      <c r="P18">
        <v>12.07</v>
      </c>
      <c r="Q18">
        <v>62.95</v>
      </c>
      <c r="R18">
        <v>-1.29</v>
      </c>
      <c r="S18">
        <v>14.92</v>
      </c>
      <c r="T18">
        <v>59.38</v>
      </c>
      <c r="U18">
        <v>-2.5499999999999998</v>
      </c>
      <c r="V18">
        <v>14.67</v>
      </c>
      <c r="W18">
        <v>66.819999999999993</v>
      </c>
      <c r="X18">
        <v>-1.96</v>
      </c>
      <c r="Y18">
        <v>8.51</v>
      </c>
      <c r="Z18">
        <v>64.959999999999994</v>
      </c>
      <c r="AA18">
        <v>-1.9</v>
      </c>
      <c r="AB18">
        <v>18.46</v>
      </c>
      <c r="AC18">
        <v>61.76</v>
      </c>
      <c r="AD18">
        <v>-1.88</v>
      </c>
      <c r="AE18">
        <v>15.5</v>
      </c>
    </row>
    <row r="19" spans="1:31" x14ac:dyDescent="0.3">
      <c r="B19">
        <v>64.56</v>
      </c>
      <c r="C19">
        <v>-1.79</v>
      </c>
      <c r="D19">
        <v>15.92</v>
      </c>
      <c r="E19">
        <v>66.760000000000005</v>
      </c>
      <c r="F19">
        <v>-2.41</v>
      </c>
      <c r="G19">
        <v>12.45</v>
      </c>
      <c r="H19">
        <v>71.91</v>
      </c>
      <c r="I19">
        <v>-2.6</v>
      </c>
      <c r="J19">
        <v>11.35</v>
      </c>
      <c r="K19">
        <v>58.29</v>
      </c>
      <c r="L19">
        <v>-1.99</v>
      </c>
      <c r="M19">
        <v>12.7</v>
      </c>
      <c r="N19">
        <v>58.96</v>
      </c>
      <c r="O19">
        <v>-1.98</v>
      </c>
      <c r="P19">
        <v>12.15</v>
      </c>
      <c r="Q19">
        <v>64.23</v>
      </c>
      <c r="R19">
        <v>-1.76</v>
      </c>
      <c r="S19">
        <v>15.18</v>
      </c>
      <c r="T19">
        <v>62.07</v>
      </c>
      <c r="U19">
        <v>-1.7</v>
      </c>
      <c r="V19">
        <v>17.95</v>
      </c>
      <c r="W19">
        <v>68.17</v>
      </c>
      <c r="X19">
        <v>-2.68</v>
      </c>
      <c r="Y19">
        <v>11.79</v>
      </c>
      <c r="Z19">
        <v>64.37</v>
      </c>
      <c r="AA19">
        <v>-2.4700000000000002</v>
      </c>
      <c r="AB19">
        <v>19.559999999999999</v>
      </c>
      <c r="AC19">
        <v>57.45</v>
      </c>
      <c r="AD19">
        <v>0.39</v>
      </c>
      <c r="AE19">
        <v>18.45</v>
      </c>
    </row>
    <row r="20" spans="1:31" x14ac:dyDescent="0.3">
      <c r="B20">
        <v>62.42</v>
      </c>
      <c r="C20">
        <v>-1.62</v>
      </c>
      <c r="D20">
        <v>12.83</v>
      </c>
      <c r="E20">
        <v>64.08</v>
      </c>
      <c r="F20">
        <v>-1.75</v>
      </c>
      <c r="G20">
        <v>12.42</v>
      </c>
      <c r="H20">
        <v>69.55</v>
      </c>
      <c r="I20">
        <v>-1.86</v>
      </c>
      <c r="J20">
        <v>8.5299999999999994</v>
      </c>
      <c r="K20">
        <v>65.92</v>
      </c>
      <c r="L20">
        <v>-2.58</v>
      </c>
      <c r="M20">
        <v>15.87</v>
      </c>
      <c r="N20">
        <v>61.79</v>
      </c>
      <c r="O20">
        <v>-1.99</v>
      </c>
      <c r="P20">
        <v>10.94</v>
      </c>
      <c r="Q20">
        <v>65.77</v>
      </c>
      <c r="R20">
        <v>-2.2400000000000002</v>
      </c>
      <c r="S20">
        <v>16.14</v>
      </c>
      <c r="T20">
        <v>61.08</v>
      </c>
      <c r="U20">
        <v>-2.94</v>
      </c>
      <c r="V20">
        <v>15.32</v>
      </c>
      <c r="W20">
        <v>67.7</v>
      </c>
      <c r="X20">
        <v>-1.98</v>
      </c>
      <c r="Y20">
        <v>7.84</v>
      </c>
      <c r="Z20">
        <v>60.88</v>
      </c>
      <c r="AA20">
        <v>-1.67</v>
      </c>
      <c r="AB20">
        <v>14.73</v>
      </c>
      <c r="AC20">
        <v>57.67</v>
      </c>
      <c r="AD20">
        <v>-1.26</v>
      </c>
      <c r="AE20">
        <v>14.83</v>
      </c>
    </row>
    <row r="21" spans="1:31" x14ac:dyDescent="0.3">
      <c r="B21">
        <v>64.650000000000006</v>
      </c>
      <c r="C21">
        <v>-1.85</v>
      </c>
      <c r="D21">
        <v>14.41</v>
      </c>
      <c r="E21">
        <v>65.209999999999994</v>
      </c>
      <c r="F21">
        <v>-2.21</v>
      </c>
      <c r="G21">
        <v>11.37</v>
      </c>
      <c r="H21">
        <v>66.819999999999993</v>
      </c>
      <c r="I21">
        <v>-2.0299999999999998</v>
      </c>
      <c r="J21">
        <v>8.68</v>
      </c>
      <c r="K21">
        <v>64.099999999999994</v>
      </c>
      <c r="L21">
        <v>-2.94</v>
      </c>
      <c r="M21">
        <v>16.809999999999999</v>
      </c>
      <c r="N21">
        <v>63.68</v>
      </c>
      <c r="O21">
        <v>-2.4</v>
      </c>
      <c r="P21">
        <v>12.76</v>
      </c>
      <c r="Q21">
        <v>67.13</v>
      </c>
      <c r="R21">
        <v>-1.84</v>
      </c>
      <c r="S21">
        <v>16.13</v>
      </c>
      <c r="T21">
        <v>62.31</v>
      </c>
      <c r="U21">
        <v>-3.46</v>
      </c>
      <c r="V21">
        <v>17.07</v>
      </c>
      <c r="W21">
        <v>71.52</v>
      </c>
      <c r="X21">
        <v>-2.1800000000000002</v>
      </c>
      <c r="Y21">
        <v>9.6300000000000008</v>
      </c>
      <c r="Z21">
        <v>60.11</v>
      </c>
      <c r="AA21">
        <v>-2.67</v>
      </c>
      <c r="AB21">
        <v>18.02</v>
      </c>
      <c r="AC21">
        <v>60.31</v>
      </c>
      <c r="AD21">
        <v>-1.55</v>
      </c>
      <c r="AE21">
        <v>17.760000000000002</v>
      </c>
    </row>
    <row r="22" spans="1:31" x14ac:dyDescent="0.3">
      <c r="B22">
        <v>63.22</v>
      </c>
      <c r="C22">
        <v>-1.97</v>
      </c>
      <c r="D22">
        <v>12.55</v>
      </c>
      <c r="E22">
        <v>67.05</v>
      </c>
      <c r="F22">
        <v>-2.96</v>
      </c>
      <c r="G22">
        <v>16.399999999999999</v>
      </c>
      <c r="H22">
        <v>70.930000000000007</v>
      </c>
      <c r="I22">
        <v>-2.04</v>
      </c>
      <c r="J22">
        <v>8.91</v>
      </c>
      <c r="K22">
        <v>57.1</v>
      </c>
      <c r="L22">
        <v>-2.27</v>
      </c>
      <c r="M22">
        <v>12.25</v>
      </c>
      <c r="Q22">
        <v>65.78</v>
      </c>
      <c r="R22">
        <v>-2.73</v>
      </c>
      <c r="S22">
        <v>18.13</v>
      </c>
      <c r="T22">
        <v>57.65</v>
      </c>
      <c r="U22">
        <v>-1.75</v>
      </c>
      <c r="V22">
        <v>12.66</v>
      </c>
      <c r="W22">
        <v>70.72</v>
      </c>
      <c r="X22">
        <v>-2.85</v>
      </c>
      <c r="Y22">
        <v>11.89</v>
      </c>
      <c r="Z22">
        <v>60.34</v>
      </c>
      <c r="AA22">
        <v>-1.8</v>
      </c>
      <c r="AB22">
        <v>16.57</v>
      </c>
      <c r="AC22">
        <v>57.8</v>
      </c>
      <c r="AD22">
        <v>-1.53</v>
      </c>
      <c r="AE22">
        <v>16.100000000000001</v>
      </c>
    </row>
    <row r="23" spans="1:31" x14ac:dyDescent="0.3">
      <c r="A23" s="3" t="s">
        <v>16</v>
      </c>
      <c r="B23" s="3">
        <f>AVERAGE(B18:B22)</f>
        <v>63.844000000000008</v>
      </c>
      <c r="C23" s="3">
        <f t="shared" ref="C23:AE23" si="2">AVERAGE(C18:C22)</f>
        <v>-1.8940000000000001</v>
      </c>
      <c r="D23" s="3">
        <f t="shared" si="2"/>
        <v>14.040000000000001</v>
      </c>
      <c r="E23" s="3">
        <f t="shared" si="2"/>
        <v>64.567999999999998</v>
      </c>
      <c r="F23" s="3">
        <f t="shared" si="2"/>
        <v>-2.2079999999999997</v>
      </c>
      <c r="G23" s="3">
        <f t="shared" si="2"/>
        <v>12.788</v>
      </c>
      <c r="H23" s="3">
        <f t="shared" si="2"/>
        <v>69.462000000000003</v>
      </c>
      <c r="I23" s="3">
        <f t="shared" si="2"/>
        <v>-2.1100000000000003</v>
      </c>
      <c r="J23" s="3">
        <f t="shared" si="2"/>
        <v>9.1879999999999988</v>
      </c>
      <c r="K23" s="3">
        <f t="shared" si="2"/>
        <v>61.258000000000003</v>
      </c>
      <c r="L23" s="3">
        <f t="shared" si="2"/>
        <v>-2.508</v>
      </c>
      <c r="M23" s="3">
        <f t="shared" si="2"/>
        <v>14.556000000000001</v>
      </c>
      <c r="N23" s="3">
        <f>AVERAGE(N18:N21)</f>
        <v>60.954999999999998</v>
      </c>
      <c r="O23" s="3">
        <f>AVERAGE(O18:O21)</f>
        <v>-2.1225000000000001</v>
      </c>
      <c r="P23" s="3">
        <f>AVERAGE(P18:P21)</f>
        <v>11.979999999999999</v>
      </c>
      <c r="Q23" s="3">
        <f t="shared" si="2"/>
        <v>65.171999999999997</v>
      </c>
      <c r="R23" s="3">
        <f t="shared" si="2"/>
        <v>-1.972</v>
      </c>
      <c r="S23" s="3">
        <f t="shared" si="2"/>
        <v>16.100000000000001</v>
      </c>
      <c r="T23" s="3">
        <f t="shared" si="2"/>
        <v>60.498000000000005</v>
      </c>
      <c r="U23" s="3">
        <f t="shared" si="2"/>
        <v>-2.4799999999999995</v>
      </c>
      <c r="V23" s="3">
        <f t="shared" si="2"/>
        <v>15.533999999999997</v>
      </c>
      <c r="W23" s="3">
        <f t="shared" si="2"/>
        <v>68.98599999999999</v>
      </c>
      <c r="X23" s="3">
        <f t="shared" si="2"/>
        <v>-2.33</v>
      </c>
      <c r="Y23" s="3">
        <f t="shared" si="2"/>
        <v>9.9319999999999986</v>
      </c>
      <c r="Z23" s="3">
        <f t="shared" si="2"/>
        <v>62.131999999999991</v>
      </c>
      <c r="AA23" s="3">
        <f t="shared" si="2"/>
        <v>-2.1020000000000003</v>
      </c>
      <c r="AB23" s="3">
        <f t="shared" si="2"/>
        <v>17.468</v>
      </c>
      <c r="AC23" s="3">
        <f t="shared" si="2"/>
        <v>58.998000000000005</v>
      </c>
      <c r="AD23" s="3">
        <f t="shared" si="2"/>
        <v>-1.1659999999999999</v>
      </c>
      <c r="AE23" s="3">
        <f t="shared" si="2"/>
        <v>16.528000000000002</v>
      </c>
    </row>
    <row r="26" spans="1:31" x14ac:dyDescent="0.3">
      <c r="A26" t="s">
        <v>13</v>
      </c>
      <c r="B26">
        <v>65.52</v>
      </c>
      <c r="C26">
        <v>-1.65</v>
      </c>
      <c r="D26">
        <v>14.26</v>
      </c>
      <c r="E26">
        <v>62.23</v>
      </c>
      <c r="F26">
        <v>-1.86</v>
      </c>
      <c r="G26">
        <v>13.98</v>
      </c>
      <c r="H26">
        <v>70.819999999999993</v>
      </c>
      <c r="I26">
        <v>-2.46</v>
      </c>
      <c r="J26">
        <v>10.76</v>
      </c>
      <c r="K26">
        <v>59.7</v>
      </c>
      <c r="L26">
        <v>-2.12</v>
      </c>
      <c r="M26">
        <v>14.95</v>
      </c>
      <c r="N26">
        <v>63.02</v>
      </c>
      <c r="O26">
        <v>-2.2400000000000002</v>
      </c>
      <c r="P26">
        <v>13.44</v>
      </c>
      <c r="Q26">
        <v>66.87</v>
      </c>
      <c r="R26">
        <v>-2.4500000000000002</v>
      </c>
      <c r="S26">
        <v>17.04</v>
      </c>
      <c r="T26">
        <v>57.3</v>
      </c>
      <c r="U26">
        <v>-1.47</v>
      </c>
      <c r="V26">
        <v>14.89</v>
      </c>
      <c r="W26">
        <v>73.62</v>
      </c>
      <c r="X26">
        <v>-2.0099999999999998</v>
      </c>
      <c r="Y26">
        <v>8.94</v>
      </c>
      <c r="Z26">
        <v>59.76</v>
      </c>
      <c r="AA26">
        <v>-1.37</v>
      </c>
      <c r="AB26">
        <v>18.760000000000002</v>
      </c>
      <c r="AC26">
        <v>57.61</v>
      </c>
      <c r="AD26">
        <v>-1.28</v>
      </c>
      <c r="AE26">
        <v>17.78</v>
      </c>
    </row>
    <row r="27" spans="1:31" x14ac:dyDescent="0.3">
      <c r="B27">
        <v>66.3</v>
      </c>
      <c r="C27">
        <v>-2.06</v>
      </c>
      <c r="D27">
        <v>13.65</v>
      </c>
      <c r="E27">
        <v>59.37</v>
      </c>
      <c r="F27">
        <v>-1.39</v>
      </c>
      <c r="G27">
        <v>10.77</v>
      </c>
      <c r="H27">
        <v>68.290000000000006</v>
      </c>
      <c r="I27">
        <v>-2.04</v>
      </c>
      <c r="J27">
        <v>8.94</v>
      </c>
      <c r="K27">
        <v>66.599999999999994</v>
      </c>
      <c r="L27">
        <v>-2.4500000000000002</v>
      </c>
      <c r="M27">
        <v>19.079999999999998</v>
      </c>
      <c r="N27">
        <v>62.27</v>
      </c>
      <c r="O27">
        <v>-1.95</v>
      </c>
      <c r="P27">
        <v>14.43</v>
      </c>
      <c r="Q27">
        <v>63.8</v>
      </c>
      <c r="R27">
        <v>-2.52</v>
      </c>
      <c r="S27">
        <v>16.47</v>
      </c>
      <c r="T27">
        <v>65.13</v>
      </c>
      <c r="U27">
        <v>-2.42</v>
      </c>
      <c r="V27">
        <v>15.63</v>
      </c>
      <c r="W27">
        <v>73.56</v>
      </c>
      <c r="X27">
        <v>-2</v>
      </c>
      <c r="Y27">
        <v>8.51</v>
      </c>
      <c r="Z27">
        <v>64.86</v>
      </c>
      <c r="AA27">
        <v>-2.02</v>
      </c>
      <c r="AB27">
        <v>21.79</v>
      </c>
      <c r="AC27">
        <v>59.66</v>
      </c>
      <c r="AD27">
        <v>-1.84</v>
      </c>
      <c r="AE27">
        <v>17.190000000000001</v>
      </c>
    </row>
    <row r="28" spans="1:31" x14ac:dyDescent="0.3">
      <c r="B28">
        <v>66.13</v>
      </c>
      <c r="C28">
        <v>-2.0499999999999998</v>
      </c>
      <c r="D28">
        <v>15.98</v>
      </c>
      <c r="E28">
        <v>63.13</v>
      </c>
      <c r="F28">
        <v>-2.12</v>
      </c>
      <c r="G28">
        <v>14.55</v>
      </c>
      <c r="H28">
        <v>68.19</v>
      </c>
      <c r="I28">
        <v>-1.53</v>
      </c>
      <c r="J28">
        <v>5.89</v>
      </c>
      <c r="K28">
        <v>62.52</v>
      </c>
      <c r="L28">
        <v>-2.4700000000000002</v>
      </c>
      <c r="M28">
        <v>16.600000000000001</v>
      </c>
      <c r="N28">
        <v>59.9</v>
      </c>
      <c r="O28">
        <v>-2.5099999999999998</v>
      </c>
      <c r="P28">
        <v>14.29</v>
      </c>
      <c r="Q28">
        <v>64.849999999999994</v>
      </c>
      <c r="R28">
        <v>-3.14</v>
      </c>
      <c r="S28">
        <v>19.04</v>
      </c>
      <c r="T28">
        <v>63.74</v>
      </c>
      <c r="U28">
        <v>-2.98</v>
      </c>
      <c r="V28">
        <v>16.34</v>
      </c>
      <c r="W28">
        <v>69.650000000000006</v>
      </c>
      <c r="X28">
        <v>-1.77</v>
      </c>
      <c r="Y28">
        <v>7.19</v>
      </c>
      <c r="Z28">
        <v>59.12</v>
      </c>
      <c r="AA28">
        <v>-1.92</v>
      </c>
      <c r="AB28">
        <v>19.63</v>
      </c>
      <c r="AC28">
        <v>57.92</v>
      </c>
      <c r="AD28">
        <v>-1.38</v>
      </c>
      <c r="AE28">
        <v>16.57</v>
      </c>
    </row>
    <row r="29" spans="1:31" x14ac:dyDescent="0.3">
      <c r="B29">
        <v>67.23</v>
      </c>
      <c r="C29">
        <v>-2.0299999999999998</v>
      </c>
      <c r="D29">
        <v>13.98</v>
      </c>
      <c r="E29">
        <v>59.97</v>
      </c>
      <c r="F29">
        <v>-1.88</v>
      </c>
      <c r="G29">
        <v>11.56</v>
      </c>
      <c r="H29">
        <v>69.67</v>
      </c>
      <c r="I29">
        <v>-2.66</v>
      </c>
      <c r="J29">
        <v>11.33</v>
      </c>
      <c r="K29">
        <v>66.56</v>
      </c>
      <c r="L29">
        <v>-2.8</v>
      </c>
      <c r="M29">
        <v>16.96</v>
      </c>
      <c r="N29">
        <v>65.98</v>
      </c>
      <c r="O29">
        <v>-2.16</v>
      </c>
      <c r="P29">
        <v>15.52</v>
      </c>
      <c r="Q29">
        <v>61.82</v>
      </c>
      <c r="R29">
        <v>-1.78</v>
      </c>
      <c r="S29">
        <v>16.57</v>
      </c>
      <c r="T29">
        <v>65.75</v>
      </c>
      <c r="U29">
        <v>-2.9</v>
      </c>
      <c r="V29">
        <v>15.71</v>
      </c>
      <c r="W29">
        <v>73.12</v>
      </c>
      <c r="X29">
        <v>-2.2799999999999998</v>
      </c>
      <c r="Y29">
        <v>9.9499999999999993</v>
      </c>
      <c r="Z29">
        <v>60.12</v>
      </c>
      <c r="AA29">
        <v>-2.1800000000000002</v>
      </c>
      <c r="AB29">
        <v>19.39</v>
      </c>
      <c r="AC29">
        <v>60.96</v>
      </c>
      <c r="AD29">
        <v>-1.81</v>
      </c>
      <c r="AE29">
        <v>18.46</v>
      </c>
    </row>
    <row r="30" spans="1:31" x14ac:dyDescent="0.3">
      <c r="B30">
        <v>64.08</v>
      </c>
      <c r="C30">
        <v>-2.0099999999999998</v>
      </c>
      <c r="D30">
        <v>13.16</v>
      </c>
      <c r="E30">
        <v>65.22</v>
      </c>
      <c r="F30">
        <v>-2.63</v>
      </c>
      <c r="G30">
        <v>14.6</v>
      </c>
      <c r="H30">
        <v>70.180000000000007</v>
      </c>
      <c r="I30">
        <v>-1.61</v>
      </c>
      <c r="J30">
        <v>7.16</v>
      </c>
      <c r="K30">
        <v>64.17</v>
      </c>
      <c r="L30">
        <v>-2.71</v>
      </c>
      <c r="M30">
        <v>15.94</v>
      </c>
      <c r="N30">
        <v>60.07</v>
      </c>
      <c r="O30">
        <v>-1.85</v>
      </c>
      <c r="P30">
        <v>12.67</v>
      </c>
      <c r="T30">
        <v>66.290000000000006</v>
      </c>
      <c r="U30">
        <v>-3.31</v>
      </c>
      <c r="V30">
        <v>17.559999999999999</v>
      </c>
      <c r="W30">
        <v>66.459999999999994</v>
      </c>
      <c r="X30">
        <v>-1.22</v>
      </c>
      <c r="Y30">
        <v>3.93</v>
      </c>
      <c r="Z30">
        <v>60.02</v>
      </c>
      <c r="AA30">
        <v>-2.85</v>
      </c>
      <c r="AB30">
        <v>17.760000000000002</v>
      </c>
      <c r="AC30">
        <v>54.81</v>
      </c>
      <c r="AD30">
        <v>-0.69</v>
      </c>
      <c r="AE30">
        <v>15.36</v>
      </c>
    </row>
    <row r="31" spans="1:31" x14ac:dyDescent="0.3">
      <c r="A31" s="3" t="s">
        <v>16</v>
      </c>
      <c r="B31" s="3">
        <f>AVERAGE(B26:B30)</f>
        <v>65.852000000000004</v>
      </c>
      <c r="C31" s="3">
        <f t="shared" ref="C31:P31" si="3">AVERAGE(C26:C30)</f>
        <v>-1.9599999999999997</v>
      </c>
      <c r="D31" s="3">
        <f t="shared" si="3"/>
        <v>14.206</v>
      </c>
      <c r="E31" s="3">
        <f t="shared" si="3"/>
        <v>61.983999999999995</v>
      </c>
      <c r="F31" s="3">
        <f t="shared" si="3"/>
        <v>-1.9759999999999998</v>
      </c>
      <c r="G31" s="3">
        <f t="shared" si="3"/>
        <v>13.091999999999999</v>
      </c>
      <c r="H31" s="3">
        <f t="shared" si="3"/>
        <v>69.430000000000007</v>
      </c>
      <c r="I31" s="3">
        <f t="shared" si="3"/>
        <v>-2.06</v>
      </c>
      <c r="J31" s="3">
        <f t="shared" si="3"/>
        <v>8.8159999999999989</v>
      </c>
      <c r="K31" s="3">
        <f t="shared" si="3"/>
        <v>63.910000000000004</v>
      </c>
      <c r="L31" s="3">
        <f t="shared" si="3"/>
        <v>-2.5100000000000002</v>
      </c>
      <c r="M31" s="3">
        <f t="shared" si="3"/>
        <v>16.706</v>
      </c>
      <c r="N31" s="3">
        <f t="shared" si="3"/>
        <v>62.248000000000005</v>
      </c>
      <c r="O31" s="3">
        <f t="shared" si="3"/>
        <v>-2.1419999999999999</v>
      </c>
      <c r="P31" s="3">
        <f t="shared" si="3"/>
        <v>14.069999999999999</v>
      </c>
      <c r="Q31" s="3">
        <f>AVERAGE(Q26:Q29)</f>
        <v>64.335000000000008</v>
      </c>
      <c r="R31" s="3">
        <f t="shared" ref="R31:S31" si="4">AVERAGE(R26:R29)</f>
        <v>-2.4725000000000001</v>
      </c>
      <c r="S31" s="3">
        <f t="shared" si="4"/>
        <v>17.28</v>
      </c>
      <c r="T31" s="3">
        <f>AVERAGE(T26:T30)</f>
        <v>63.641999999999996</v>
      </c>
      <c r="U31" s="3">
        <f t="shared" ref="U31:AE31" si="5">AVERAGE(U26:U30)</f>
        <v>-2.6160000000000001</v>
      </c>
      <c r="V31" s="3">
        <f t="shared" si="5"/>
        <v>16.026</v>
      </c>
      <c r="W31" s="3">
        <f t="shared" si="5"/>
        <v>71.282000000000011</v>
      </c>
      <c r="X31" s="3">
        <f t="shared" si="5"/>
        <v>-1.8559999999999999</v>
      </c>
      <c r="Y31" s="3">
        <f t="shared" si="5"/>
        <v>7.7040000000000006</v>
      </c>
      <c r="Z31" s="3">
        <f t="shared" si="5"/>
        <v>60.775999999999996</v>
      </c>
      <c r="AA31" s="3">
        <f t="shared" si="5"/>
        <v>-2.0680000000000001</v>
      </c>
      <c r="AB31" s="3">
        <f t="shared" si="5"/>
        <v>19.466000000000001</v>
      </c>
      <c r="AC31" s="3">
        <f t="shared" si="5"/>
        <v>58.192000000000007</v>
      </c>
      <c r="AD31" s="3">
        <f t="shared" si="5"/>
        <v>-1.4</v>
      </c>
      <c r="AE31" s="3">
        <f t="shared" si="5"/>
        <v>17.071999999999999</v>
      </c>
    </row>
    <row r="35" spans="1:31" x14ac:dyDescent="0.3">
      <c r="A35" t="s">
        <v>14</v>
      </c>
      <c r="B35">
        <v>68.959999999999994</v>
      </c>
      <c r="C35">
        <v>-2.23</v>
      </c>
      <c r="D35">
        <v>17.079999999999998</v>
      </c>
      <c r="E35">
        <v>54.8</v>
      </c>
      <c r="F35">
        <v>-2.13</v>
      </c>
      <c r="G35">
        <v>13.47</v>
      </c>
      <c r="H35">
        <v>71.66</v>
      </c>
      <c r="I35">
        <v>-2.17</v>
      </c>
      <c r="J35">
        <v>9.4</v>
      </c>
      <c r="K35">
        <v>65.69</v>
      </c>
      <c r="L35">
        <v>-1.85</v>
      </c>
      <c r="M35">
        <v>18.25</v>
      </c>
      <c r="N35">
        <v>62.2</v>
      </c>
      <c r="O35">
        <v>-2.19</v>
      </c>
      <c r="P35">
        <v>13.43</v>
      </c>
      <c r="Q35">
        <v>60.32</v>
      </c>
      <c r="R35">
        <v>-1.91</v>
      </c>
      <c r="S35">
        <v>14.69</v>
      </c>
      <c r="T35">
        <v>57.8</v>
      </c>
      <c r="U35">
        <v>-1.91</v>
      </c>
      <c r="V35">
        <v>14.43</v>
      </c>
      <c r="W35">
        <v>72.63</v>
      </c>
      <c r="X35">
        <v>-1.91</v>
      </c>
      <c r="Y35">
        <v>8.14</v>
      </c>
      <c r="Z35">
        <v>64.569999999999993</v>
      </c>
      <c r="AA35">
        <v>-1.85</v>
      </c>
      <c r="AB35">
        <v>18.32</v>
      </c>
      <c r="AC35">
        <v>57.64</v>
      </c>
      <c r="AD35">
        <v>-0.8</v>
      </c>
      <c r="AE35">
        <v>17.59</v>
      </c>
    </row>
    <row r="36" spans="1:31" x14ac:dyDescent="0.3">
      <c r="B36">
        <v>64.11</v>
      </c>
      <c r="C36">
        <v>-1.48</v>
      </c>
      <c r="D36">
        <v>13.62</v>
      </c>
      <c r="E36">
        <v>60.77</v>
      </c>
      <c r="F36">
        <v>-2.12</v>
      </c>
      <c r="G36">
        <v>13.5</v>
      </c>
      <c r="H36">
        <v>67.92</v>
      </c>
      <c r="I36">
        <v>-1.8</v>
      </c>
      <c r="J36">
        <v>7.77</v>
      </c>
      <c r="K36">
        <v>62.21</v>
      </c>
      <c r="L36">
        <v>-1.69</v>
      </c>
      <c r="M36">
        <v>12.68</v>
      </c>
      <c r="N36">
        <v>60.35</v>
      </c>
      <c r="O36">
        <v>-2.2799999999999998</v>
      </c>
      <c r="P36">
        <v>13.66</v>
      </c>
      <c r="Q36">
        <v>64.599999999999994</v>
      </c>
      <c r="R36">
        <v>-1.81</v>
      </c>
      <c r="S36">
        <v>18.7</v>
      </c>
      <c r="T36">
        <v>60.92</v>
      </c>
      <c r="U36">
        <v>-2.23</v>
      </c>
      <c r="V36">
        <v>13.76</v>
      </c>
      <c r="W36">
        <v>68.91</v>
      </c>
      <c r="X36">
        <v>-1.1499999999999999</v>
      </c>
      <c r="Y36">
        <v>5.07</v>
      </c>
      <c r="Z36">
        <v>55.92</v>
      </c>
      <c r="AA36">
        <v>-1.65</v>
      </c>
      <c r="AB36">
        <v>15.62</v>
      </c>
      <c r="AC36">
        <v>52.99</v>
      </c>
      <c r="AD36">
        <v>0.09</v>
      </c>
      <c r="AE36">
        <v>16.940000000000001</v>
      </c>
    </row>
    <row r="37" spans="1:31" x14ac:dyDescent="0.3">
      <c r="B37">
        <v>65.78</v>
      </c>
      <c r="C37">
        <v>-1.61</v>
      </c>
      <c r="D37">
        <v>14.23</v>
      </c>
      <c r="E37">
        <v>64.03</v>
      </c>
      <c r="F37">
        <v>-2.0299999999999998</v>
      </c>
      <c r="G37">
        <v>14.76</v>
      </c>
      <c r="H37">
        <v>69.37</v>
      </c>
      <c r="I37">
        <v>-1.98</v>
      </c>
      <c r="J37">
        <v>8.6999999999999993</v>
      </c>
      <c r="K37">
        <v>59.88</v>
      </c>
      <c r="L37">
        <v>-1.64</v>
      </c>
      <c r="M37">
        <v>13.42</v>
      </c>
      <c r="N37">
        <v>58.66</v>
      </c>
      <c r="O37">
        <v>-1.71</v>
      </c>
      <c r="P37">
        <v>13.16</v>
      </c>
      <c r="Q37">
        <v>64.790000000000006</v>
      </c>
      <c r="R37">
        <v>-2.08</v>
      </c>
      <c r="S37">
        <v>15.17</v>
      </c>
      <c r="T37">
        <v>67.41</v>
      </c>
      <c r="U37">
        <v>-3.19</v>
      </c>
      <c r="V37">
        <v>16.37</v>
      </c>
      <c r="W37">
        <v>73.180000000000007</v>
      </c>
      <c r="X37">
        <v>-1.85</v>
      </c>
      <c r="Y37">
        <v>7.99</v>
      </c>
      <c r="Z37">
        <v>59.19</v>
      </c>
      <c r="AA37">
        <v>-2.2599999999999998</v>
      </c>
      <c r="AB37">
        <v>16.760000000000002</v>
      </c>
      <c r="AC37">
        <v>58.73</v>
      </c>
      <c r="AD37">
        <v>-1.49</v>
      </c>
      <c r="AE37">
        <v>17.149999999999999</v>
      </c>
    </row>
    <row r="38" spans="1:31" x14ac:dyDescent="0.3">
      <c r="B38">
        <v>66.209999999999994</v>
      </c>
      <c r="C38">
        <v>-1.92</v>
      </c>
      <c r="D38">
        <v>13.84</v>
      </c>
      <c r="E38">
        <v>63.15</v>
      </c>
      <c r="F38">
        <v>-2.38</v>
      </c>
      <c r="G38">
        <v>15.75</v>
      </c>
      <c r="H38">
        <v>71.23</v>
      </c>
      <c r="I38">
        <v>-1.69</v>
      </c>
      <c r="J38">
        <v>6.85</v>
      </c>
      <c r="K38">
        <v>66.17</v>
      </c>
      <c r="L38">
        <v>-1.97</v>
      </c>
      <c r="M38">
        <v>17.14</v>
      </c>
      <c r="N38">
        <v>62.96</v>
      </c>
      <c r="O38">
        <v>-1.96</v>
      </c>
      <c r="P38">
        <v>13.23</v>
      </c>
      <c r="Q38">
        <v>60.82</v>
      </c>
      <c r="R38">
        <v>-1.2</v>
      </c>
      <c r="S38">
        <v>15.61</v>
      </c>
      <c r="T38">
        <v>63.68</v>
      </c>
      <c r="U38">
        <v>-3.82</v>
      </c>
      <c r="V38">
        <v>19.59</v>
      </c>
      <c r="W38">
        <v>66.2</v>
      </c>
      <c r="X38">
        <v>-0.94</v>
      </c>
      <c r="Y38">
        <v>4.43</v>
      </c>
      <c r="Z38">
        <v>62.61</v>
      </c>
      <c r="AA38">
        <v>-1.6</v>
      </c>
      <c r="AB38">
        <v>18.920000000000002</v>
      </c>
      <c r="AC38">
        <v>56.86</v>
      </c>
      <c r="AD38">
        <v>0.82</v>
      </c>
      <c r="AE38">
        <v>19.55</v>
      </c>
    </row>
    <row r="39" spans="1:31" x14ac:dyDescent="0.3">
      <c r="B39">
        <v>64.69</v>
      </c>
      <c r="C39">
        <v>-2.15</v>
      </c>
      <c r="D39">
        <v>14.85</v>
      </c>
      <c r="E39">
        <v>62.14</v>
      </c>
      <c r="F39">
        <v>-1.92</v>
      </c>
      <c r="G39">
        <v>13.91</v>
      </c>
      <c r="H39">
        <v>65.98</v>
      </c>
      <c r="I39">
        <v>-1.07</v>
      </c>
      <c r="J39">
        <v>5.2</v>
      </c>
      <c r="N39">
        <v>59.19</v>
      </c>
      <c r="O39">
        <v>-1.54</v>
      </c>
      <c r="P39">
        <v>13.54</v>
      </c>
      <c r="Q39">
        <v>64.819999999999993</v>
      </c>
      <c r="R39">
        <v>-2.7</v>
      </c>
      <c r="S39">
        <v>16.850000000000001</v>
      </c>
      <c r="T39">
        <v>60.67</v>
      </c>
      <c r="U39">
        <v>-2.15</v>
      </c>
      <c r="V39">
        <v>16.2</v>
      </c>
      <c r="W39">
        <v>73.56</v>
      </c>
      <c r="X39">
        <v>-1.92</v>
      </c>
      <c r="Y39">
        <v>7.94</v>
      </c>
      <c r="Z39">
        <v>61.33</v>
      </c>
      <c r="AA39">
        <v>-1.1000000000000001</v>
      </c>
      <c r="AB39">
        <v>17.05</v>
      </c>
      <c r="AC39">
        <v>62.67</v>
      </c>
      <c r="AD39">
        <v>-1.65</v>
      </c>
      <c r="AE39">
        <v>18.18</v>
      </c>
    </row>
    <row r="40" spans="1:31" x14ac:dyDescent="0.3">
      <c r="A40" s="3" t="s">
        <v>16</v>
      </c>
      <c r="B40" s="3">
        <f>AVERAGE(B35:B39)</f>
        <v>65.95</v>
      </c>
      <c r="C40" s="3">
        <f t="shared" ref="C40:J40" si="6">AVERAGE(C35:C39)</f>
        <v>-1.8780000000000001</v>
      </c>
      <c r="D40" s="3">
        <f t="shared" si="6"/>
        <v>14.723999999999998</v>
      </c>
      <c r="E40" s="3">
        <f t="shared" si="6"/>
        <v>60.977999999999994</v>
      </c>
      <c r="F40" s="3">
        <f t="shared" si="6"/>
        <v>-2.1160000000000001</v>
      </c>
      <c r="G40" s="3">
        <f t="shared" si="6"/>
        <v>14.278</v>
      </c>
      <c r="H40" s="3">
        <f t="shared" si="6"/>
        <v>69.231999999999999</v>
      </c>
      <c r="I40" s="3">
        <f t="shared" si="6"/>
        <v>-1.7419999999999998</v>
      </c>
      <c r="J40" s="3">
        <f t="shared" si="6"/>
        <v>7.5840000000000005</v>
      </c>
      <c r="K40" s="3">
        <f>AVERAGE(K35:K38)</f>
        <v>63.487499999999997</v>
      </c>
      <c r="L40" s="3">
        <f t="shared" ref="L40:M40" si="7">AVERAGE(L35:L38)</f>
        <v>-1.7874999999999999</v>
      </c>
      <c r="M40" s="3">
        <f t="shared" si="7"/>
        <v>15.3725</v>
      </c>
      <c r="N40" s="3">
        <f>AVERAGE(N35:N39)</f>
        <v>60.672000000000004</v>
      </c>
      <c r="O40" s="3">
        <f t="shared" ref="O40:AE40" si="8">AVERAGE(O35:O39)</f>
        <v>-1.9359999999999999</v>
      </c>
      <c r="P40" s="3">
        <f t="shared" si="8"/>
        <v>13.404000000000002</v>
      </c>
      <c r="Q40" s="3">
        <f t="shared" si="8"/>
        <v>63.069999999999993</v>
      </c>
      <c r="R40" s="3">
        <f t="shared" si="8"/>
        <v>-1.94</v>
      </c>
      <c r="S40" s="3">
        <f t="shared" si="8"/>
        <v>16.204000000000001</v>
      </c>
      <c r="T40" s="3">
        <f t="shared" si="8"/>
        <v>62.096000000000004</v>
      </c>
      <c r="U40" s="3">
        <f t="shared" si="8"/>
        <v>-2.66</v>
      </c>
      <c r="V40" s="3">
        <f t="shared" si="8"/>
        <v>16.07</v>
      </c>
      <c r="W40" s="3">
        <f t="shared" si="8"/>
        <v>70.896000000000001</v>
      </c>
      <c r="X40" s="3">
        <f t="shared" si="8"/>
        <v>-1.5539999999999998</v>
      </c>
      <c r="Y40" s="3">
        <f t="shared" si="8"/>
        <v>6.7140000000000004</v>
      </c>
      <c r="Z40" s="3">
        <f t="shared" si="8"/>
        <v>60.724000000000004</v>
      </c>
      <c r="AA40" s="3">
        <f t="shared" si="8"/>
        <v>-1.6919999999999997</v>
      </c>
      <c r="AB40" s="3">
        <f t="shared" si="8"/>
        <v>17.334</v>
      </c>
      <c r="AC40" s="3">
        <f t="shared" si="8"/>
        <v>57.777999999999999</v>
      </c>
      <c r="AD40" s="3">
        <f t="shared" si="8"/>
        <v>-0.60600000000000009</v>
      </c>
      <c r="AE40" s="3">
        <f t="shared" si="8"/>
        <v>17.881999999999998</v>
      </c>
    </row>
    <row r="44" spans="1:31" x14ac:dyDescent="0.3">
      <c r="A44" t="s">
        <v>15</v>
      </c>
      <c r="B44">
        <v>63.39</v>
      </c>
      <c r="C44">
        <v>-1.63</v>
      </c>
      <c r="D44">
        <v>17.28</v>
      </c>
      <c r="E44">
        <v>60.8</v>
      </c>
      <c r="F44">
        <v>-1.82</v>
      </c>
      <c r="G44">
        <v>14.39</v>
      </c>
      <c r="H44">
        <v>62.73</v>
      </c>
      <c r="I44">
        <v>-1.93</v>
      </c>
      <c r="J44">
        <v>7.66</v>
      </c>
      <c r="K44">
        <v>61.27</v>
      </c>
      <c r="L44">
        <v>-1.67</v>
      </c>
      <c r="M44">
        <v>16.96</v>
      </c>
      <c r="N44">
        <v>58.42</v>
      </c>
      <c r="O44">
        <v>-1.05</v>
      </c>
      <c r="P44">
        <v>16.72</v>
      </c>
      <c r="Q44">
        <v>60.04</v>
      </c>
      <c r="R44">
        <v>-1.94</v>
      </c>
      <c r="S44">
        <v>16.63</v>
      </c>
      <c r="T44">
        <v>62.14</v>
      </c>
      <c r="U44">
        <v>-2.15</v>
      </c>
      <c r="V44">
        <v>15.86</v>
      </c>
      <c r="W44">
        <v>71.55</v>
      </c>
      <c r="X44">
        <v>-1.39</v>
      </c>
      <c r="Y44">
        <v>5.71</v>
      </c>
      <c r="Z44">
        <v>60.47</v>
      </c>
      <c r="AA44">
        <v>-2.34</v>
      </c>
      <c r="AB44">
        <v>18.96</v>
      </c>
      <c r="AC44">
        <v>57.12</v>
      </c>
      <c r="AD44">
        <v>-0.5</v>
      </c>
      <c r="AE44">
        <v>16.89</v>
      </c>
    </row>
    <row r="45" spans="1:31" x14ac:dyDescent="0.3">
      <c r="B45">
        <v>63.54</v>
      </c>
      <c r="C45">
        <v>-1.95</v>
      </c>
      <c r="D45">
        <v>14.45</v>
      </c>
      <c r="E45">
        <v>55.38</v>
      </c>
      <c r="F45">
        <v>-2.17</v>
      </c>
      <c r="G45">
        <v>12.88</v>
      </c>
      <c r="H45">
        <v>71.150000000000006</v>
      </c>
      <c r="I45">
        <v>-2.2200000000000002</v>
      </c>
      <c r="J45">
        <v>8.73</v>
      </c>
      <c r="K45">
        <v>61.99</v>
      </c>
      <c r="L45">
        <v>-2.21</v>
      </c>
      <c r="M45">
        <v>18.22</v>
      </c>
      <c r="N45">
        <v>56.73</v>
      </c>
      <c r="O45">
        <v>-0.67</v>
      </c>
      <c r="P45">
        <v>14.71</v>
      </c>
      <c r="Q45">
        <v>61.33</v>
      </c>
      <c r="R45">
        <v>-2.23</v>
      </c>
      <c r="S45">
        <v>16.41</v>
      </c>
      <c r="T45">
        <v>61.04</v>
      </c>
      <c r="U45">
        <v>-2.5299999999999998</v>
      </c>
      <c r="V45">
        <v>20.420000000000002</v>
      </c>
      <c r="W45">
        <v>67.77</v>
      </c>
      <c r="X45">
        <v>-1.49</v>
      </c>
      <c r="Y45">
        <v>6.38</v>
      </c>
      <c r="Z45">
        <v>61.15</v>
      </c>
      <c r="AA45">
        <v>-2.44</v>
      </c>
      <c r="AB45">
        <v>21.83</v>
      </c>
      <c r="AC45">
        <v>62.33</v>
      </c>
      <c r="AD45">
        <v>-2.72</v>
      </c>
      <c r="AE45">
        <v>18.77</v>
      </c>
    </row>
    <row r="46" spans="1:31" x14ac:dyDescent="0.3">
      <c r="B46">
        <v>65.260000000000005</v>
      </c>
      <c r="C46">
        <v>-1.94</v>
      </c>
      <c r="D46">
        <v>16.600000000000001</v>
      </c>
      <c r="E46">
        <v>62.16</v>
      </c>
      <c r="F46">
        <v>-2.4900000000000002</v>
      </c>
      <c r="G46">
        <v>13.84</v>
      </c>
      <c r="H46">
        <v>74.66</v>
      </c>
      <c r="I46">
        <v>-1.81</v>
      </c>
      <c r="J46">
        <v>8.81</v>
      </c>
      <c r="K46">
        <v>62.95</v>
      </c>
      <c r="L46">
        <v>-2.71</v>
      </c>
      <c r="M46">
        <v>17.559999999999999</v>
      </c>
      <c r="N46">
        <v>62.37</v>
      </c>
      <c r="O46">
        <v>-0.18</v>
      </c>
      <c r="P46">
        <v>16.11</v>
      </c>
      <c r="Q46">
        <v>64.58</v>
      </c>
      <c r="R46">
        <v>-1.76</v>
      </c>
      <c r="S46">
        <v>16</v>
      </c>
      <c r="T46">
        <v>62.58</v>
      </c>
      <c r="U46">
        <v>-3.56</v>
      </c>
      <c r="V46">
        <v>18.059999999999999</v>
      </c>
      <c r="W46">
        <v>74.53</v>
      </c>
      <c r="X46">
        <v>-1.95</v>
      </c>
      <c r="Y46">
        <v>8.77</v>
      </c>
      <c r="Z46">
        <v>62.81</v>
      </c>
      <c r="AA46">
        <v>-1.38</v>
      </c>
      <c r="AB46">
        <v>21.15</v>
      </c>
      <c r="AC46">
        <v>59.47</v>
      </c>
      <c r="AD46">
        <v>-2.35</v>
      </c>
      <c r="AE46">
        <v>18.07</v>
      </c>
    </row>
    <row r="47" spans="1:31" x14ac:dyDescent="0.3">
      <c r="B47">
        <v>66.17</v>
      </c>
      <c r="C47">
        <v>-2.0499999999999998</v>
      </c>
      <c r="D47">
        <v>15.24</v>
      </c>
      <c r="E47">
        <v>61.94</v>
      </c>
      <c r="F47">
        <v>-1.3</v>
      </c>
      <c r="G47">
        <v>14.29</v>
      </c>
      <c r="H47">
        <v>66.709999999999994</v>
      </c>
      <c r="I47">
        <v>-1.89</v>
      </c>
      <c r="J47">
        <v>7.68</v>
      </c>
      <c r="K47">
        <v>61.55</v>
      </c>
      <c r="L47">
        <v>-2.04</v>
      </c>
      <c r="M47">
        <v>16.41</v>
      </c>
      <c r="N47">
        <v>59.02</v>
      </c>
      <c r="O47">
        <v>-0.86</v>
      </c>
      <c r="P47">
        <v>15.6</v>
      </c>
      <c r="Q47">
        <v>65.63</v>
      </c>
      <c r="R47">
        <v>-3.45</v>
      </c>
      <c r="S47">
        <v>19.96</v>
      </c>
      <c r="T47">
        <v>60.24</v>
      </c>
      <c r="U47">
        <v>-2.81</v>
      </c>
      <c r="V47">
        <v>17.149999999999999</v>
      </c>
      <c r="W47">
        <v>70.56</v>
      </c>
      <c r="X47">
        <v>-1.34</v>
      </c>
      <c r="Y47">
        <v>5.7</v>
      </c>
      <c r="Z47">
        <v>57.43</v>
      </c>
      <c r="AA47">
        <v>-1.17</v>
      </c>
      <c r="AB47">
        <v>16.34</v>
      </c>
      <c r="AC47">
        <v>55.4</v>
      </c>
      <c r="AD47">
        <v>0.56999999999999995</v>
      </c>
      <c r="AE47">
        <v>20.3</v>
      </c>
    </row>
    <row r="48" spans="1:31" x14ac:dyDescent="0.3">
      <c r="B48">
        <v>69.900000000000006</v>
      </c>
      <c r="C48">
        <v>-2.0299999999999998</v>
      </c>
      <c r="D48">
        <v>16.53</v>
      </c>
      <c r="E48">
        <v>62.09</v>
      </c>
      <c r="F48">
        <v>-3.37</v>
      </c>
      <c r="G48">
        <v>20.03</v>
      </c>
      <c r="H48">
        <v>71.42</v>
      </c>
      <c r="I48">
        <v>-1.68</v>
      </c>
      <c r="J48">
        <v>7.88</v>
      </c>
      <c r="K48">
        <v>62.17</v>
      </c>
      <c r="L48">
        <v>-2.2400000000000002</v>
      </c>
      <c r="M48">
        <v>17.73</v>
      </c>
      <c r="N48">
        <v>57.61</v>
      </c>
      <c r="O48">
        <v>-1.1200000000000001</v>
      </c>
      <c r="P48">
        <v>14.3</v>
      </c>
      <c r="Q48">
        <v>66.28</v>
      </c>
      <c r="R48">
        <v>-3.15</v>
      </c>
      <c r="S48">
        <v>17.21</v>
      </c>
      <c r="T48">
        <v>63.1</v>
      </c>
      <c r="U48">
        <v>-2.73</v>
      </c>
      <c r="V48">
        <v>15.73</v>
      </c>
      <c r="W48">
        <v>70.02</v>
      </c>
      <c r="X48">
        <v>-1.1299999999999999</v>
      </c>
      <c r="Y48">
        <v>6.02</v>
      </c>
      <c r="Z48">
        <v>58.58</v>
      </c>
      <c r="AA48">
        <v>-2.5499999999999998</v>
      </c>
      <c r="AB48">
        <v>20.079999999999998</v>
      </c>
      <c r="AC48">
        <v>55.16</v>
      </c>
      <c r="AD48">
        <v>0.38</v>
      </c>
      <c r="AE48">
        <v>17.34</v>
      </c>
    </row>
    <row r="49" spans="1:31" x14ac:dyDescent="0.3">
      <c r="A49" s="3" t="s">
        <v>16</v>
      </c>
      <c r="B49" s="3">
        <f>AVERAGE(B44:B48)</f>
        <v>65.652000000000001</v>
      </c>
      <c r="C49" s="3">
        <f t="shared" ref="C49:AE49" si="9">AVERAGE(C44:C48)</f>
        <v>-1.92</v>
      </c>
      <c r="D49" s="3">
        <f t="shared" si="9"/>
        <v>16.02</v>
      </c>
      <c r="E49" s="3">
        <f t="shared" si="9"/>
        <v>60.474000000000004</v>
      </c>
      <c r="F49" s="3">
        <f t="shared" si="9"/>
        <v>-2.23</v>
      </c>
      <c r="G49" s="3">
        <f t="shared" si="9"/>
        <v>15.086000000000002</v>
      </c>
      <c r="H49" s="3">
        <f t="shared" si="9"/>
        <v>69.334000000000003</v>
      </c>
      <c r="I49" s="3">
        <f t="shared" si="9"/>
        <v>-1.9060000000000001</v>
      </c>
      <c r="J49" s="3">
        <f t="shared" si="9"/>
        <v>8.152000000000001</v>
      </c>
      <c r="K49" s="3">
        <f t="shared" si="9"/>
        <v>61.986000000000004</v>
      </c>
      <c r="L49" s="3">
        <f t="shared" si="9"/>
        <v>-2.1739999999999999</v>
      </c>
      <c r="M49" s="3">
        <f t="shared" si="9"/>
        <v>17.375999999999998</v>
      </c>
      <c r="N49" s="3">
        <f t="shared" si="9"/>
        <v>58.830000000000005</v>
      </c>
      <c r="O49" s="3">
        <f t="shared" si="9"/>
        <v>-0.77600000000000002</v>
      </c>
      <c r="P49" s="3">
        <f t="shared" si="9"/>
        <v>15.488</v>
      </c>
      <c r="Q49" s="3">
        <f t="shared" si="9"/>
        <v>63.572000000000003</v>
      </c>
      <c r="R49" s="3">
        <f t="shared" si="9"/>
        <v>-2.5059999999999998</v>
      </c>
      <c r="S49" s="3">
        <f t="shared" si="9"/>
        <v>17.242000000000001</v>
      </c>
      <c r="T49" s="3">
        <f t="shared" si="9"/>
        <v>61.820000000000007</v>
      </c>
      <c r="U49" s="3">
        <f t="shared" si="9"/>
        <v>-2.7560000000000002</v>
      </c>
      <c r="V49" s="3">
        <f t="shared" si="9"/>
        <v>17.444000000000003</v>
      </c>
      <c r="W49" s="3">
        <f t="shared" si="9"/>
        <v>70.885999999999996</v>
      </c>
      <c r="X49" s="3">
        <f t="shared" si="9"/>
        <v>-1.46</v>
      </c>
      <c r="Y49" s="3">
        <f t="shared" si="9"/>
        <v>6.516</v>
      </c>
      <c r="Z49" s="3">
        <f t="shared" si="9"/>
        <v>60.088000000000001</v>
      </c>
      <c r="AA49" s="3">
        <f t="shared" si="9"/>
        <v>-1.9759999999999998</v>
      </c>
      <c r="AB49" s="3">
        <f t="shared" si="9"/>
        <v>19.672000000000001</v>
      </c>
      <c r="AC49" s="3">
        <f t="shared" si="9"/>
        <v>57.896000000000001</v>
      </c>
      <c r="AD49" s="3">
        <f t="shared" si="9"/>
        <v>-0.92400000000000004</v>
      </c>
      <c r="AE49" s="3">
        <f t="shared" si="9"/>
        <v>18.274000000000001</v>
      </c>
    </row>
  </sheetData>
  <mergeCells count="7">
    <mergeCell ref="Q1:AE1"/>
    <mergeCell ref="C1:P1"/>
    <mergeCell ref="B2:D2"/>
    <mergeCell ref="E2:G2"/>
    <mergeCell ref="H2:J2"/>
    <mergeCell ref="K2:M2"/>
    <mergeCell ref="N2:P2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1E5D26-94E9-49D9-8069-7672FF977869}">
  <dimension ref="A3:AJ100"/>
  <sheetViews>
    <sheetView topLeftCell="A52" workbookViewId="0">
      <selection activeCell="Z32" sqref="Z32"/>
    </sheetView>
  </sheetViews>
  <sheetFormatPr defaultRowHeight="14.4" x14ac:dyDescent="0.3"/>
  <cols>
    <col min="3" max="3" width="21" customWidth="1"/>
  </cols>
  <sheetData>
    <row r="3" spans="3:18" x14ac:dyDescent="0.3">
      <c r="D3" s="13" t="s">
        <v>18</v>
      </c>
      <c r="E3" s="13"/>
      <c r="F3" s="13"/>
      <c r="G3" s="13" t="s">
        <v>19</v>
      </c>
      <c r="H3" s="13"/>
      <c r="I3" s="13"/>
      <c r="J3" s="13" t="s">
        <v>20</v>
      </c>
      <c r="K3" s="13"/>
      <c r="L3" s="13"/>
      <c r="M3" s="13" t="s">
        <v>21</v>
      </c>
      <c r="N3" s="13"/>
      <c r="O3" s="13"/>
      <c r="P3" s="13" t="s">
        <v>22</v>
      </c>
      <c r="Q3" s="13"/>
      <c r="R3" s="13"/>
    </row>
    <row r="5" spans="3:18" x14ac:dyDescent="0.3">
      <c r="C5" t="s">
        <v>8</v>
      </c>
      <c r="D5" t="s">
        <v>5</v>
      </c>
      <c r="E5" t="s">
        <v>6</v>
      </c>
      <c r="F5" t="s">
        <v>7</v>
      </c>
      <c r="G5" t="s">
        <v>5</v>
      </c>
      <c r="H5" t="s">
        <v>6</v>
      </c>
      <c r="I5" t="s">
        <v>7</v>
      </c>
      <c r="J5" t="s">
        <v>5</v>
      </c>
      <c r="K5" t="s">
        <v>6</v>
      </c>
      <c r="L5" t="s">
        <v>7</v>
      </c>
      <c r="M5" t="s">
        <v>5</v>
      </c>
      <c r="N5" t="s">
        <v>6</v>
      </c>
      <c r="O5" t="s">
        <v>7</v>
      </c>
      <c r="P5" t="s">
        <v>5</v>
      </c>
      <c r="Q5" t="s">
        <v>6</v>
      </c>
      <c r="R5" t="s">
        <v>7</v>
      </c>
    </row>
    <row r="6" spans="3:18" x14ac:dyDescent="0.3">
      <c r="C6" t="s">
        <v>17</v>
      </c>
      <c r="D6">
        <v>65.625</v>
      </c>
      <c r="E6">
        <v>-2.39</v>
      </c>
      <c r="F6">
        <v>12.215</v>
      </c>
      <c r="G6">
        <v>64.567999999999998</v>
      </c>
      <c r="H6">
        <v>-2.6549999999999998</v>
      </c>
      <c r="I6">
        <v>12.355</v>
      </c>
      <c r="J6">
        <v>65.435000000000002</v>
      </c>
      <c r="K6">
        <v>-2.9350000000000001</v>
      </c>
      <c r="L6">
        <v>12.815000000000001</v>
      </c>
      <c r="M6">
        <v>64.150000000000006</v>
      </c>
      <c r="N6">
        <v>-2.3449999999999998</v>
      </c>
      <c r="O6">
        <v>13.625</v>
      </c>
      <c r="P6">
        <v>65.635999999999996</v>
      </c>
      <c r="Q6">
        <v>-2.5249999999999999</v>
      </c>
      <c r="R6">
        <v>12</v>
      </c>
    </row>
    <row r="8" spans="3:18" x14ac:dyDescent="0.3">
      <c r="C8" s="1" t="s">
        <v>24</v>
      </c>
    </row>
    <row r="9" spans="3:18" x14ac:dyDescent="0.3">
      <c r="C9" t="s">
        <v>23</v>
      </c>
    </row>
    <row r="11" spans="3:18" x14ac:dyDescent="0.3">
      <c r="C11">
        <v>1</v>
      </c>
      <c r="D11">
        <v>63.844000000000001</v>
      </c>
      <c r="E11">
        <v>-1.6240000000000001</v>
      </c>
      <c r="F11">
        <v>13.096</v>
      </c>
      <c r="G11">
        <v>63.794000000000004</v>
      </c>
      <c r="H11">
        <v>-2.6919999999999997</v>
      </c>
      <c r="I11">
        <v>13.746</v>
      </c>
      <c r="J11">
        <v>69.268000000000001</v>
      </c>
      <c r="K11">
        <v>-2.5859999999999999</v>
      </c>
      <c r="L11">
        <v>11.166</v>
      </c>
      <c r="M11">
        <v>64.22</v>
      </c>
      <c r="N11">
        <v>-2.9099999999999997</v>
      </c>
      <c r="O11">
        <v>15.219999999999999</v>
      </c>
      <c r="P11">
        <v>62.247999999999998</v>
      </c>
      <c r="Q11">
        <v>-2.786</v>
      </c>
      <c r="R11">
        <v>13.330000000000002</v>
      </c>
    </row>
    <row r="12" spans="3:18" x14ac:dyDescent="0.3">
      <c r="C12" t="s">
        <v>25</v>
      </c>
      <c r="D12">
        <f>D11-D6</f>
        <v>-1.7809999999999988</v>
      </c>
      <c r="E12">
        <f>E11-E6</f>
        <v>0.76600000000000001</v>
      </c>
      <c r="F12">
        <f>F11-F6</f>
        <v>0.88100000000000023</v>
      </c>
      <c r="G12">
        <f>G11-G6</f>
        <v>-0.7739999999999938</v>
      </c>
    </row>
    <row r="13" spans="3:18" x14ac:dyDescent="0.3">
      <c r="C13">
        <v>2</v>
      </c>
      <c r="D13">
        <v>62.11</v>
      </c>
      <c r="E13">
        <v>-1.8940000000000001</v>
      </c>
      <c r="F13">
        <v>14.040000000000001</v>
      </c>
      <c r="G13">
        <v>61.984000000000002</v>
      </c>
      <c r="H13">
        <v>-2.2079999999999997</v>
      </c>
      <c r="I13">
        <v>12.788</v>
      </c>
      <c r="J13">
        <v>69.462000000000003</v>
      </c>
      <c r="K13">
        <v>-2.1100000000000003</v>
      </c>
      <c r="L13">
        <v>9.1879999999999988</v>
      </c>
      <c r="M13">
        <v>63.91</v>
      </c>
      <c r="N13">
        <v>-2.508</v>
      </c>
      <c r="O13">
        <v>14.556000000000001</v>
      </c>
      <c r="P13">
        <v>61.744999999999997</v>
      </c>
      <c r="Q13">
        <v>-2.1225000000000001</v>
      </c>
      <c r="R13">
        <v>11.979999999999999</v>
      </c>
    </row>
    <row r="14" spans="3:18" x14ac:dyDescent="0.3">
      <c r="C14" t="s">
        <v>25</v>
      </c>
      <c r="D14">
        <f>D13-D6</f>
        <v>-3.5150000000000006</v>
      </c>
      <c r="E14">
        <f>E13-E6</f>
        <v>0.496</v>
      </c>
      <c r="F14">
        <f>F13-F6</f>
        <v>1.8250000000000011</v>
      </c>
      <c r="G14">
        <f>G13-G6</f>
        <v>-2.5839999999999961</v>
      </c>
    </row>
    <row r="15" spans="3:18" x14ac:dyDescent="0.3">
      <c r="C15">
        <v>3</v>
      </c>
      <c r="D15">
        <v>60.61</v>
      </c>
      <c r="E15">
        <v>-1.9599999999999997</v>
      </c>
      <c r="F15">
        <v>14.206</v>
      </c>
      <c r="G15">
        <v>61.555</v>
      </c>
      <c r="H15">
        <v>-1.9759999999999998</v>
      </c>
      <c r="I15">
        <v>13.091999999999999</v>
      </c>
      <c r="J15">
        <v>69.430000000000007</v>
      </c>
      <c r="K15">
        <v>-2.06</v>
      </c>
      <c r="L15">
        <v>8.8159999999999989</v>
      </c>
      <c r="M15">
        <v>63.487499999999997</v>
      </c>
      <c r="N15">
        <v>-2.5100000000000002</v>
      </c>
      <c r="O15">
        <v>16.706</v>
      </c>
      <c r="P15">
        <v>60.954999999999998</v>
      </c>
      <c r="Q15">
        <v>-2.1419999999999999</v>
      </c>
      <c r="R15">
        <v>14.069999999999999</v>
      </c>
    </row>
    <row r="16" spans="3:18" x14ac:dyDescent="0.3">
      <c r="C16" t="s">
        <v>25</v>
      </c>
      <c r="D16">
        <f>D15-D6</f>
        <v>-5.0150000000000006</v>
      </c>
      <c r="E16">
        <f>E15-E6</f>
        <v>0.43000000000000038</v>
      </c>
      <c r="F16">
        <f>F15-F6</f>
        <v>1.9909999999999997</v>
      </c>
      <c r="G16">
        <f>G15-G6</f>
        <v>-3.0129999999999981</v>
      </c>
    </row>
    <row r="17" spans="2:36" x14ac:dyDescent="0.3">
      <c r="C17">
        <v>4</v>
      </c>
      <c r="D17">
        <v>60.21</v>
      </c>
      <c r="E17">
        <v>-1.8780000000000001</v>
      </c>
      <c r="F17">
        <v>14.723999999999998</v>
      </c>
      <c r="G17">
        <v>60.977999999999994</v>
      </c>
      <c r="H17">
        <v>-2.1160000000000001</v>
      </c>
      <c r="I17">
        <v>14.278</v>
      </c>
      <c r="J17">
        <v>69.231999999999999</v>
      </c>
      <c r="K17">
        <v>-1.7419999999999998</v>
      </c>
      <c r="L17">
        <v>7.5840000000000005</v>
      </c>
      <c r="M17">
        <v>63.44</v>
      </c>
      <c r="N17">
        <v>-2.1739999999999999</v>
      </c>
      <c r="O17">
        <v>15.3725</v>
      </c>
      <c r="P17">
        <v>60.672000000000004</v>
      </c>
      <c r="Q17">
        <v>-1.9359999999999999</v>
      </c>
      <c r="R17">
        <v>13.404000000000002</v>
      </c>
    </row>
    <row r="18" spans="2:36" x14ac:dyDescent="0.3">
      <c r="C18" t="s">
        <v>25</v>
      </c>
      <c r="D18">
        <f>D17-D6</f>
        <v>-5.4149999999999991</v>
      </c>
      <c r="E18">
        <f>E17-E6</f>
        <v>0.51200000000000001</v>
      </c>
      <c r="F18">
        <f>F17-F6</f>
        <v>2.5089999999999986</v>
      </c>
      <c r="G18">
        <f>G17-G6</f>
        <v>-3.5900000000000034</v>
      </c>
    </row>
    <row r="19" spans="2:36" x14ac:dyDescent="0.3">
      <c r="C19">
        <v>5</v>
      </c>
      <c r="D19">
        <v>57.53</v>
      </c>
      <c r="E19">
        <v>-1.92</v>
      </c>
      <c r="F19">
        <v>16.02</v>
      </c>
      <c r="G19">
        <v>60.474000000000004</v>
      </c>
      <c r="H19">
        <v>-2.23</v>
      </c>
      <c r="I19">
        <v>15.086000000000002</v>
      </c>
      <c r="J19">
        <v>69.334000000000003</v>
      </c>
      <c r="K19">
        <v>-1.9060000000000001</v>
      </c>
      <c r="L19">
        <v>8.152000000000001</v>
      </c>
      <c r="M19">
        <v>61.986000000000004</v>
      </c>
      <c r="N19">
        <v>-1.7875000000000001</v>
      </c>
      <c r="O19">
        <v>17.375999999999998</v>
      </c>
      <c r="P19">
        <v>58.830000000000005</v>
      </c>
      <c r="Q19">
        <v>-0.77600000000000002</v>
      </c>
      <c r="R19">
        <v>15.488</v>
      </c>
    </row>
    <row r="20" spans="2:36" x14ac:dyDescent="0.3">
      <c r="C20" t="s">
        <v>25</v>
      </c>
      <c r="D20">
        <f>D19-D6</f>
        <v>-8.0949999999999989</v>
      </c>
      <c r="E20">
        <f>E19-E6</f>
        <v>0.4700000000000002</v>
      </c>
      <c r="F20">
        <f>F19-F6</f>
        <v>3.8049999999999997</v>
      </c>
      <c r="G20">
        <f>G19-G6</f>
        <v>-4.0939999999999941</v>
      </c>
    </row>
    <row r="22" spans="2:36" x14ac:dyDescent="0.3">
      <c r="B22" t="s">
        <v>23</v>
      </c>
      <c r="C22" s="5" t="s">
        <v>26</v>
      </c>
      <c r="D22" s="5"/>
      <c r="E22" s="5"/>
      <c r="F22" s="5"/>
      <c r="G22" s="5"/>
      <c r="I22" t="s">
        <v>23</v>
      </c>
      <c r="J22" t="s">
        <v>6</v>
      </c>
      <c r="P22" t="s">
        <v>23</v>
      </c>
      <c r="Q22" t="s">
        <v>7</v>
      </c>
    </row>
    <row r="23" spans="2:36" x14ac:dyDescent="0.3">
      <c r="C23" s="2" t="s">
        <v>18</v>
      </c>
      <c r="D23" s="2" t="s">
        <v>19</v>
      </c>
      <c r="E23" s="2" t="s">
        <v>20</v>
      </c>
      <c r="F23" s="2" t="s">
        <v>21</v>
      </c>
      <c r="G23" s="2" t="s">
        <v>22</v>
      </c>
      <c r="J23" s="6" t="s">
        <v>18</v>
      </c>
      <c r="K23" s="6" t="s">
        <v>19</v>
      </c>
      <c r="L23" s="6" t="s">
        <v>20</v>
      </c>
      <c r="M23" s="6" t="s">
        <v>21</v>
      </c>
      <c r="N23" s="6" t="s">
        <v>22</v>
      </c>
      <c r="Q23" s="6" t="s">
        <v>18</v>
      </c>
      <c r="R23" s="6" t="s">
        <v>19</v>
      </c>
      <c r="S23" s="6" t="s">
        <v>20</v>
      </c>
      <c r="T23" s="6" t="s">
        <v>21</v>
      </c>
      <c r="U23" s="6" t="s">
        <v>22</v>
      </c>
      <c r="W23" s="12" t="s">
        <v>44</v>
      </c>
      <c r="X23" s="12" t="s">
        <v>18</v>
      </c>
      <c r="Y23" s="12" t="s">
        <v>19</v>
      </c>
      <c r="Z23" s="12" t="s">
        <v>20</v>
      </c>
      <c r="AA23" s="12" t="s">
        <v>21</v>
      </c>
      <c r="AB23" s="12" t="s">
        <v>22</v>
      </c>
      <c r="AE23" s="10" t="s">
        <v>46</v>
      </c>
      <c r="AF23" s="10" t="s">
        <v>18</v>
      </c>
      <c r="AG23" s="10" t="s">
        <v>19</v>
      </c>
      <c r="AH23" s="10" t="s">
        <v>20</v>
      </c>
      <c r="AI23" s="10" t="s">
        <v>21</v>
      </c>
      <c r="AJ23" s="10" t="s">
        <v>22</v>
      </c>
    </row>
    <row r="24" spans="2:36" x14ac:dyDescent="0.3">
      <c r="B24">
        <v>0</v>
      </c>
      <c r="C24">
        <f>D6</f>
        <v>65.625</v>
      </c>
      <c r="D24">
        <f>G6</f>
        <v>64.567999999999998</v>
      </c>
      <c r="E24">
        <f>J6</f>
        <v>65.435000000000002</v>
      </c>
      <c r="F24">
        <f>M6</f>
        <v>64.150000000000006</v>
      </c>
      <c r="G24">
        <f>P6</f>
        <v>65.635999999999996</v>
      </c>
      <c r="I24">
        <v>0</v>
      </c>
      <c r="J24">
        <f>E6</f>
        <v>-2.39</v>
      </c>
      <c r="K24">
        <f>H6</f>
        <v>-2.6549999999999998</v>
      </c>
      <c r="L24">
        <f>K6</f>
        <v>-2.9350000000000001</v>
      </c>
      <c r="M24">
        <f>N6</f>
        <v>-2.3449999999999998</v>
      </c>
      <c r="N24">
        <f>Q6</f>
        <v>-2.5249999999999999</v>
      </c>
      <c r="P24">
        <v>0</v>
      </c>
      <c r="Q24">
        <f>F6</f>
        <v>12.215</v>
      </c>
      <c r="R24">
        <f>I6</f>
        <v>12.355</v>
      </c>
      <c r="S24">
        <f>L6</f>
        <v>12.815000000000001</v>
      </c>
      <c r="T24">
        <f>O6</f>
        <v>13.625</v>
      </c>
      <c r="U24">
        <f>R6</f>
        <v>12</v>
      </c>
      <c r="W24" s="7">
        <v>0</v>
      </c>
      <c r="X24" s="7">
        <f>(100*(AF24-0.31))/0.17</f>
        <v>-0.81568735464603426</v>
      </c>
      <c r="Y24" s="7">
        <f t="shared" ref="Y24:AB29" si="0">(100*(AG24-0.31))/0.17</f>
        <v>-1.1089436467977194</v>
      </c>
      <c r="Z24" s="7">
        <f t="shared" si="0"/>
        <v>-1.3389387534954704</v>
      </c>
      <c r="AA24" s="7">
        <f t="shared" si="0"/>
        <v>-0.56668754312287384</v>
      </c>
      <c r="AB24" s="7">
        <f t="shared" si="0"/>
        <v>-0.99849106343004546</v>
      </c>
      <c r="AE24">
        <v>0</v>
      </c>
      <c r="AF24">
        <f>((J24+1.75*C24)/(5.645*C24+J24-0.3012*Q24))</f>
        <v>0.30861333149710174</v>
      </c>
      <c r="AG24">
        <f>((K24+1.75*D24)/(5.645*D24+K24-0.3012*R24))</f>
        <v>0.30811479580044387</v>
      </c>
      <c r="AH24">
        <f>((L24+1.75*E24)/(5.645*E24+L24-0.3012*S24))</f>
        <v>0.3077238041190577</v>
      </c>
      <c r="AI24">
        <f>((M24+1.75*F24)/(5.645*F24+M24-0.3012*T24))</f>
        <v>0.30903663117669111</v>
      </c>
      <c r="AJ24">
        <f>((N24+1.75*G24)/(5.645*G24+N24-0.3012*U24))</f>
        <v>0.30830256519216892</v>
      </c>
    </row>
    <row r="25" spans="2:36" x14ac:dyDescent="0.3">
      <c r="B25">
        <v>1</v>
      </c>
      <c r="C25">
        <f>D11</f>
        <v>63.844000000000001</v>
      </c>
      <c r="D25">
        <f>G11</f>
        <v>63.794000000000004</v>
      </c>
      <c r="E25">
        <f>J11</f>
        <v>69.268000000000001</v>
      </c>
      <c r="F25">
        <f>M11</f>
        <v>64.22</v>
      </c>
      <c r="G25">
        <f>P11</f>
        <v>62.247999999999998</v>
      </c>
      <c r="I25">
        <v>1</v>
      </c>
      <c r="J25">
        <f>E11</f>
        <v>-1.6240000000000001</v>
      </c>
      <c r="K25">
        <f>H11</f>
        <v>-2.6919999999999997</v>
      </c>
      <c r="L25">
        <f>K11</f>
        <v>-2.5859999999999999</v>
      </c>
      <c r="M25">
        <f>N11</f>
        <v>-2.9099999999999997</v>
      </c>
      <c r="N25">
        <f>Q11</f>
        <v>-2.786</v>
      </c>
      <c r="P25">
        <v>1</v>
      </c>
      <c r="Q25">
        <f>F11</f>
        <v>13.096</v>
      </c>
      <c r="R25">
        <f>I11</f>
        <v>13.746</v>
      </c>
      <c r="S25">
        <f>L11</f>
        <v>11.166</v>
      </c>
      <c r="T25">
        <f>O11</f>
        <v>15.219999999999999</v>
      </c>
      <c r="U25">
        <f>R11</f>
        <v>13.330000000000002</v>
      </c>
      <c r="W25" s="7">
        <v>1</v>
      </c>
      <c r="X25" s="7">
        <f t="shared" ref="X25:X29" si="1">(100*(AF25-0.31))/0.17</f>
        <v>0.17478403914968973</v>
      </c>
      <c r="Y25" s="7">
        <f t="shared" si="0"/>
        <v>-0.95040590443469108</v>
      </c>
      <c r="Z25" s="7">
        <f t="shared" si="0"/>
        <v>-1.1278123849487713</v>
      </c>
      <c r="AA25" s="7">
        <f t="shared" si="0"/>
        <v>-0.96689599679498339</v>
      </c>
      <c r="AB25" s="7">
        <f t="shared" si="0"/>
        <v>-1.1515490158092723</v>
      </c>
      <c r="AE25">
        <v>1</v>
      </c>
      <c r="AF25">
        <f t="shared" ref="AF25:AF29" si="2">((J25+1.75*C25)/(5.645*C25+J25-0.3012*Q25))</f>
        <v>0.31029713286655447</v>
      </c>
      <c r="AG25">
        <f t="shared" ref="AG25:AG29" si="3">((K25+1.75*D25)/(5.645*D25+K25-0.3012*R25))</f>
        <v>0.30838430996246102</v>
      </c>
      <c r="AH25">
        <f t="shared" ref="AH25:AH29" si="4">((L25+1.75*E25)/(5.645*E25+L25-0.3012*S25))</f>
        <v>0.30808271894558709</v>
      </c>
      <c r="AI25">
        <f t="shared" ref="AI25:AI29" si="5">((M25+1.75*F25)/(5.645*F25+M25-0.3012*T25))</f>
        <v>0.30835627680544853</v>
      </c>
      <c r="AJ25">
        <f t="shared" ref="AJ25:AJ29" si="6">((N25+1.75*G25)/(5.645*G25+N25-0.3012*U25))</f>
        <v>0.30804236667312423</v>
      </c>
    </row>
    <row r="26" spans="2:36" x14ac:dyDescent="0.3">
      <c r="B26">
        <v>2</v>
      </c>
      <c r="C26">
        <f>D13</f>
        <v>62.11</v>
      </c>
      <c r="D26">
        <f>G13</f>
        <v>61.984000000000002</v>
      </c>
      <c r="E26">
        <f>J13</f>
        <v>69.462000000000003</v>
      </c>
      <c r="F26">
        <f>M13</f>
        <v>63.91</v>
      </c>
      <c r="G26">
        <f>P13</f>
        <v>61.744999999999997</v>
      </c>
      <c r="I26">
        <v>2</v>
      </c>
      <c r="J26">
        <f>E13</f>
        <v>-1.8940000000000001</v>
      </c>
      <c r="K26">
        <f>H13</f>
        <v>-2.2079999999999997</v>
      </c>
      <c r="L26">
        <f>K13</f>
        <v>-2.1100000000000003</v>
      </c>
      <c r="M26">
        <f>N13</f>
        <v>-2.508</v>
      </c>
      <c r="N26">
        <f>Q13</f>
        <v>-2.1225000000000001</v>
      </c>
      <c r="P26">
        <v>2</v>
      </c>
      <c r="Q26">
        <f>F13</f>
        <v>14.040000000000001</v>
      </c>
      <c r="R26">
        <f>I13</f>
        <v>12.788</v>
      </c>
      <c r="S26">
        <f>L13</f>
        <v>9.1879999999999988</v>
      </c>
      <c r="T26">
        <f>O13</f>
        <v>14.556000000000001</v>
      </c>
      <c r="U26">
        <f>R13</f>
        <v>11.979999999999999</v>
      </c>
      <c r="W26" s="7">
        <v>2</v>
      </c>
      <c r="X26" s="7">
        <f t="shared" si="1"/>
        <v>1.2274614998276187E-2</v>
      </c>
      <c r="Y26" s="7">
        <f t="shared" si="0"/>
        <v>-0.55836457153258334</v>
      </c>
      <c r="Z26" s="7">
        <f t="shared" si="0"/>
        <v>-0.90312099200051021</v>
      </c>
      <c r="AA26" s="7">
        <f t="shared" si="0"/>
        <v>-0.61204196510197972</v>
      </c>
      <c r="AB26" s="7">
        <f t="shared" si="0"/>
        <v>-0.58827225575767073</v>
      </c>
      <c r="AE26">
        <v>2</v>
      </c>
      <c r="AF26">
        <f t="shared" si="2"/>
        <v>0.31002086684549707</v>
      </c>
      <c r="AG26">
        <f t="shared" si="3"/>
        <v>0.30905078022839461</v>
      </c>
      <c r="AH26">
        <f t="shared" si="4"/>
        <v>0.30846469431359913</v>
      </c>
      <c r="AI26">
        <f t="shared" si="5"/>
        <v>0.30895952865932663</v>
      </c>
      <c r="AJ26">
        <f t="shared" si="6"/>
        <v>0.30899993716521196</v>
      </c>
    </row>
    <row r="27" spans="2:36" x14ac:dyDescent="0.3">
      <c r="B27">
        <v>3</v>
      </c>
      <c r="C27">
        <f>D15</f>
        <v>60.61</v>
      </c>
      <c r="D27">
        <f>G15</f>
        <v>61.555</v>
      </c>
      <c r="E27">
        <f>J15</f>
        <v>69.430000000000007</v>
      </c>
      <c r="F27">
        <f>M15</f>
        <v>63.487499999999997</v>
      </c>
      <c r="G27">
        <f>P15</f>
        <v>60.954999999999998</v>
      </c>
      <c r="I27">
        <v>3</v>
      </c>
      <c r="J27">
        <f>E15</f>
        <v>-1.9599999999999997</v>
      </c>
      <c r="K27">
        <f>H15</f>
        <v>-1.9759999999999998</v>
      </c>
      <c r="L27">
        <f>K15</f>
        <v>-2.06</v>
      </c>
      <c r="M27">
        <f>N15</f>
        <v>-2.5100000000000002</v>
      </c>
      <c r="N27">
        <f>Q15</f>
        <v>-2.1419999999999999</v>
      </c>
      <c r="P27">
        <v>3</v>
      </c>
      <c r="Q27">
        <f>F15</f>
        <v>14.206</v>
      </c>
      <c r="R27">
        <f>I15</f>
        <v>13.091999999999999</v>
      </c>
      <c r="S27">
        <f>L15</f>
        <v>8.8159999999999989</v>
      </c>
      <c r="T27">
        <v>15.3725</v>
      </c>
      <c r="U27">
        <f>R15</f>
        <v>14.069999999999999</v>
      </c>
      <c r="W27" s="7">
        <v>3</v>
      </c>
      <c r="X27" s="7">
        <f t="shared" si="1"/>
        <v>-4.0149473477752863E-2</v>
      </c>
      <c r="Y27" s="7">
        <f t="shared" si="0"/>
        <v>-0.23755462013693129</v>
      </c>
      <c r="Z27" s="7">
        <f t="shared" si="0"/>
        <v>-0.90352285038962443</v>
      </c>
      <c r="AA27" s="7">
        <f t="shared" si="0"/>
        <v>-0.49129960622115226</v>
      </c>
      <c r="AB27" s="7">
        <f t="shared" si="0"/>
        <v>-0.28076245241716885</v>
      </c>
      <c r="AE27">
        <v>3</v>
      </c>
      <c r="AF27">
        <f t="shared" si="2"/>
        <v>0.30993174589508782</v>
      </c>
      <c r="AG27">
        <f t="shared" si="3"/>
        <v>0.30959615714576721</v>
      </c>
      <c r="AH27">
        <f t="shared" si="4"/>
        <v>0.30846401115433764</v>
      </c>
      <c r="AI27">
        <f t="shared" si="5"/>
        <v>0.30916479066942404</v>
      </c>
      <c r="AJ27">
        <f t="shared" si="6"/>
        <v>0.30952270383089081</v>
      </c>
    </row>
    <row r="28" spans="2:36" x14ac:dyDescent="0.3">
      <c r="B28">
        <v>4</v>
      </c>
      <c r="C28">
        <f>D17</f>
        <v>60.21</v>
      </c>
      <c r="D28">
        <f>G17</f>
        <v>60.977999999999994</v>
      </c>
      <c r="E28">
        <f>J17</f>
        <v>69.231999999999999</v>
      </c>
      <c r="F28">
        <f>M17</f>
        <v>63.44</v>
      </c>
      <c r="G28">
        <f>P17</f>
        <v>60.672000000000004</v>
      </c>
      <c r="I28">
        <v>4</v>
      </c>
      <c r="J28">
        <f>E17</f>
        <v>-1.8780000000000001</v>
      </c>
      <c r="K28">
        <f>H17</f>
        <v>-2.1160000000000001</v>
      </c>
      <c r="L28">
        <f>K17</f>
        <v>-1.7419999999999998</v>
      </c>
      <c r="M28">
        <f>N17</f>
        <v>-2.1739999999999999</v>
      </c>
      <c r="N28">
        <f>Q17</f>
        <v>-1.9359999999999999</v>
      </c>
      <c r="P28">
        <v>4</v>
      </c>
      <c r="Q28">
        <f>F17</f>
        <v>14.723999999999998</v>
      </c>
      <c r="R28">
        <f>I17</f>
        <v>14.278</v>
      </c>
      <c r="S28">
        <f>L17</f>
        <v>7.5840000000000005</v>
      </c>
      <c r="T28">
        <v>16.706</v>
      </c>
      <c r="U28">
        <f>R17</f>
        <v>13.404000000000002</v>
      </c>
      <c r="W28" s="7">
        <v>4</v>
      </c>
      <c r="X28" s="7">
        <f t="shared" si="1"/>
        <v>0.14460179181291172</v>
      </c>
      <c r="Y28" s="7">
        <f t="shared" si="0"/>
        <v>-0.21562378790258441</v>
      </c>
      <c r="Z28" s="7">
        <f t="shared" si="0"/>
        <v>-0.74578735934560003</v>
      </c>
      <c r="AA28" s="7">
        <f t="shared" si="0"/>
        <v>0.10558112270800879</v>
      </c>
      <c r="AB28" s="7">
        <f t="shared" si="0"/>
        <v>-0.14202123207276821</v>
      </c>
      <c r="AE28">
        <v>4</v>
      </c>
      <c r="AF28">
        <f t="shared" si="2"/>
        <v>0.31024582304608195</v>
      </c>
      <c r="AG28">
        <f t="shared" si="3"/>
        <v>0.3096334395605656</v>
      </c>
      <c r="AH28">
        <f t="shared" si="4"/>
        <v>0.30873216148911248</v>
      </c>
      <c r="AI28">
        <f t="shared" si="5"/>
        <v>0.31017948790860361</v>
      </c>
      <c r="AJ28">
        <f t="shared" si="6"/>
        <v>0.30975856390547629</v>
      </c>
    </row>
    <row r="29" spans="2:36" x14ac:dyDescent="0.3">
      <c r="B29">
        <v>5</v>
      </c>
      <c r="C29">
        <f>D19</f>
        <v>57.53</v>
      </c>
      <c r="D29">
        <f>G29</f>
        <v>60.474000000000004</v>
      </c>
      <c r="E29">
        <f>J19</f>
        <v>69.334000000000003</v>
      </c>
      <c r="F29">
        <f>M19</f>
        <v>61.986000000000004</v>
      </c>
      <c r="G29">
        <f>G19</f>
        <v>60.474000000000004</v>
      </c>
      <c r="I29">
        <v>5</v>
      </c>
      <c r="J29">
        <f>E19</f>
        <v>-1.92</v>
      </c>
      <c r="K29">
        <f>H19</f>
        <v>-2.23</v>
      </c>
      <c r="L29">
        <f>K19</f>
        <v>-1.9060000000000001</v>
      </c>
      <c r="M29">
        <f>N19</f>
        <v>-1.7875000000000001</v>
      </c>
      <c r="N29">
        <f>Q19</f>
        <v>-0.77600000000000002</v>
      </c>
      <c r="P29">
        <v>5</v>
      </c>
      <c r="Q29">
        <f>F19</f>
        <v>16.02</v>
      </c>
      <c r="R29">
        <f>I19</f>
        <v>15.086000000000002</v>
      </c>
      <c r="S29">
        <f>L19</f>
        <v>8.152000000000001</v>
      </c>
      <c r="T29">
        <f>O19</f>
        <v>17.375999999999998</v>
      </c>
      <c r="U29">
        <f>R19</f>
        <v>15.488</v>
      </c>
      <c r="W29" s="7">
        <v>5</v>
      </c>
      <c r="X29" s="7">
        <f t="shared" si="1"/>
        <v>0.32166034524716558</v>
      </c>
      <c r="Y29" s="7">
        <f t="shared" si="0"/>
        <v>-0.22338457555252686</v>
      </c>
      <c r="Z29" s="7">
        <f t="shared" si="0"/>
        <v>-0.83669773384423762</v>
      </c>
      <c r="AA29" s="7">
        <f t="shared" si="0"/>
        <v>0.67275284516695144</v>
      </c>
      <c r="AB29" s="7">
        <f t="shared" si="0"/>
        <v>1.5999767658518325</v>
      </c>
      <c r="AE29">
        <v>5</v>
      </c>
      <c r="AF29">
        <f t="shared" si="2"/>
        <v>0.31054682258692018</v>
      </c>
      <c r="AG29">
        <f t="shared" si="3"/>
        <v>0.3096202462215607</v>
      </c>
      <c r="AH29">
        <f t="shared" si="4"/>
        <v>0.30857761385246479</v>
      </c>
      <c r="AI29">
        <f t="shared" si="5"/>
        <v>0.31114367983678382</v>
      </c>
      <c r="AJ29">
        <f t="shared" si="6"/>
        <v>0.31271996050194811</v>
      </c>
    </row>
    <row r="30" spans="2:36" x14ac:dyDescent="0.3">
      <c r="J30" t="s">
        <v>30</v>
      </c>
      <c r="Q30" t="s">
        <v>31</v>
      </c>
    </row>
    <row r="31" spans="2:36" x14ac:dyDescent="0.3">
      <c r="B31" t="s">
        <v>23</v>
      </c>
      <c r="C31" t="s">
        <v>29</v>
      </c>
      <c r="J31">
        <v>1</v>
      </c>
      <c r="K31">
        <f>$K$24-K25</f>
        <v>3.6999999999999922E-2</v>
      </c>
      <c r="L31" s="7">
        <f>$L$24-L25</f>
        <v>-0.3490000000000002</v>
      </c>
      <c r="M31" s="3">
        <f>$M$24-M25</f>
        <v>0.56499999999999995</v>
      </c>
      <c r="N31">
        <f>$N$24-N25</f>
        <v>0.26100000000000012</v>
      </c>
      <c r="Q31">
        <v>1</v>
      </c>
      <c r="R31">
        <f>$R$24-R25</f>
        <v>-1.391</v>
      </c>
      <c r="S31" s="7">
        <f>$S$24-S25</f>
        <v>1.6490000000000009</v>
      </c>
      <c r="T31" s="3">
        <f>$T$24-T25</f>
        <v>-1.5949999999999989</v>
      </c>
      <c r="U31">
        <f>$U$24-U25</f>
        <v>-1.3300000000000018</v>
      </c>
    </row>
    <row r="32" spans="2:36" x14ac:dyDescent="0.3">
      <c r="C32" t="s">
        <v>18</v>
      </c>
      <c r="D32" t="s">
        <v>19</v>
      </c>
      <c r="E32" t="s">
        <v>20</v>
      </c>
      <c r="F32" t="s">
        <v>21</v>
      </c>
      <c r="G32" t="s">
        <v>22</v>
      </c>
      <c r="J32">
        <v>2</v>
      </c>
      <c r="K32">
        <f>$K$24-K26</f>
        <v>-0.44700000000000006</v>
      </c>
      <c r="L32" s="7">
        <f t="shared" ref="L32:L35" si="7">$L$24-L26</f>
        <v>-0.82499999999999973</v>
      </c>
      <c r="M32" s="3">
        <f t="shared" ref="M32:M35" si="8">$M$24-M26</f>
        <v>0.16300000000000026</v>
      </c>
      <c r="N32">
        <f t="shared" ref="N32:N35" si="9">$N$24-N26</f>
        <v>-0.40249999999999986</v>
      </c>
      <c r="Q32">
        <v>2</v>
      </c>
      <c r="R32">
        <f t="shared" ref="R32:R35" si="10">$R$24-R26</f>
        <v>-0.43299999999999983</v>
      </c>
      <c r="S32" s="7">
        <f t="shared" ref="S32:S35" si="11">$S$24-S26</f>
        <v>3.6270000000000024</v>
      </c>
      <c r="T32" s="3">
        <f t="shared" ref="T32:T35" si="12">$T$24-T26</f>
        <v>-0.93100000000000094</v>
      </c>
      <c r="U32">
        <f t="shared" ref="U32:U35" si="13">$U$24-U26</f>
        <v>2.000000000000135E-2</v>
      </c>
    </row>
    <row r="33" spans="2:21" x14ac:dyDescent="0.3"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J33">
        <v>3</v>
      </c>
      <c r="K33">
        <f t="shared" ref="K33:K35" si="14">$K$24-K27</f>
        <v>-0.67900000000000005</v>
      </c>
      <c r="L33" s="7">
        <f t="shared" si="7"/>
        <v>-0.875</v>
      </c>
      <c r="M33" s="3">
        <f t="shared" si="8"/>
        <v>0.16500000000000048</v>
      </c>
      <c r="N33">
        <f t="shared" si="9"/>
        <v>-0.38300000000000001</v>
      </c>
      <c r="Q33">
        <v>3</v>
      </c>
      <c r="R33">
        <f t="shared" si="10"/>
        <v>-0.73699999999999832</v>
      </c>
      <c r="S33" s="7">
        <f t="shared" si="11"/>
        <v>3.9990000000000023</v>
      </c>
      <c r="T33" s="3">
        <f t="shared" si="12"/>
        <v>-1.7475000000000005</v>
      </c>
      <c r="U33">
        <f t="shared" si="13"/>
        <v>-2.0699999999999985</v>
      </c>
    </row>
    <row r="34" spans="2:21" x14ac:dyDescent="0.3">
      <c r="B34">
        <v>1</v>
      </c>
      <c r="C34">
        <v>2.1295000000000002</v>
      </c>
      <c r="D34">
        <v>1.5922000000000001</v>
      </c>
      <c r="E34">
        <v>4.1871999999999998</v>
      </c>
      <c r="F34">
        <v>1.69356</v>
      </c>
      <c r="G34">
        <v>3.649</v>
      </c>
      <c r="J34">
        <v>4</v>
      </c>
      <c r="K34">
        <f t="shared" si="14"/>
        <v>-0.5389999999999997</v>
      </c>
      <c r="L34" s="7">
        <f t="shared" si="7"/>
        <v>-1.1930000000000003</v>
      </c>
      <c r="M34" s="3">
        <f t="shared" si="8"/>
        <v>-0.17099999999999982</v>
      </c>
      <c r="N34">
        <f t="shared" si="9"/>
        <v>-0.58899999999999997</v>
      </c>
      <c r="Q34">
        <v>4</v>
      </c>
      <c r="R34">
        <f t="shared" si="10"/>
        <v>-1.923</v>
      </c>
      <c r="S34" s="7">
        <f t="shared" si="11"/>
        <v>5.2310000000000008</v>
      </c>
      <c r="T34" s="3">
        <f t="shared" si="12"/>
        <v>-3.0809999999999995</v>
      </c>
      <c r="U34">
        <f t="shared" si="13"/>
        <v>-1.4040000000000017</v>
      </c>
    </row>
    <row r="35" spans="2:21" x14ac:dyDescent="0.3">
      <c r="B35">
        <v>2</v>
      </c>
      <c r="C35">
        <v>3.9910000000000001</v>
      </c>
      <c r="D35">
        <v>2.8420000000000001</v>
      </c>
      <c r="E35">
        <v>5.4820000000000002</v>
      </c>
      <c r="F35">
        <v>0.97499999999999998</v>
      </c>
      <c r="G35">
        <v>3.9117999999999999</v>
      </c>
      <c r="J35">
        <v>5</v>
      </c>
      <c r="K35">
        <f t="shared" si="14"/>
        <v>-0.42499999999999982</v>
      </c>
      <c r="L35" s="7">
        <f t="shared" si="7"/>
        <v>-1.0289999999999999</v>
      </c>
      <c r="M35" s="3">
        <f t="shared" si="8"/>
        <v>-0.55749999999999966</v>
      </c>
      <c r="N35">
        <f t="shared" si="9"/>
        <v>-1.7489999999999999</v>
      </c>
      <c r="Q35">
        <v>5</v>
      </c>
      <c r="R35">
        <f t="shared" si="10"/>
        <v>-2.7310000000000016</v>
      </c>
      <c r="S35" s="7">
        <f t="shared" si="11"/>
        <v>4.6630000000000003</v>
      </c>
      <c r="T35" s="3">
        <f t="shared" si="12"/>
        <v>-3.7509999999999977</v>
      </c>
      <c r="U35">
        <f t="shared" si="13"/>
        <v>-3.4879999999999995</v>
      </c>
    </row>
    <row r="36" spans="2:21" x14ac:dyDescent="0.3">
      <c r="B36">
        <v>3</v>
      </c>
      <c r="C36">
        <v>5.4127999999999998</v>
      </c>
      <c r="D36">
        <v>3.1751999999999998</v>
      </c>
      <c r="E36">
        <v>5.7199</v>
      </c>
      <c r="F36">
        <v>1.8939999999999999</v>
      </c>
      <c r="G36">
        <v>5.1326000000000001</v>
      </c>
    </row>
    <row r="37" spans="2:21" x14ac:dyDescent="0.3">
      <c r="B37">
        <v>4</v>
      </c>
      <c r="C37">
        <v>5.9898999999999996</v>
      </c>
      <c r="D37">
        <v>4.1081000000000003</v>
      </c>
      <c r="E37">
        <v>6.5729600000000001</v>
      </c>
      <c r="F37">
        <v>3.1556999999999999</v>
      </c>
      <c r="G37">
        <v>5.1921999999999997</v>
      </c>
    </row>
    <row r="38" spans="2:21" x14ac:dyDescent="0.3">
      <c r="B38">
        <v>5</v>
      </c>
      <c r="C38">
        <v>8.9570000000000007</v>
      </c>
      <c r="D38">
        <v>4.9396000000000004</v>
      </c>
      <c r="E38">
        <v>6.16479</v>
      </c>
      <c r="F38">
        <v>4.3662000000000001</v>
      </c>
      <c r="G38">
        <v>6.4707999999999997</v>
      </c>
    </row>
    <row r="40" spans="2:21" x14ac:dyDescent="0.3">
      <c r="C40" s="1" t="s">
        <v>27</v>
      </c>
    </row>
    <row r="41" spans="2:21" x14ac:dyDescent="0.3">
      <c r="D41" s="13" t="s">
        <v>18</v>
      </c>
      <c r="E41" s="13"/>
      <c r="F41" s="13"/>
      <c r="G41" s="13" t="s">
        <v>19</v>
      </c>
      <c r="H41" s="13"/>
      <c r="I41" s="13"/>
      <c r="J41" s="13" t="s">
        <v>20</v>
      </c>
      <c r="K41" s="13"/>
      <c r="L41" s="13"/>
      <c r="M41" s="13" t="s">
        <v>21</v>
      </c>
      <c r="N41" s="13"/>
      <c r="O41" s="13"/>
      <c r="P41" s="13" t="s">
        <v>22</v>
      </c>
      <c r="Q41" s="13"/>
      <c r="R41" s="13"/>
    </row>
    <row r="43" spans="2:21" x14ac:dyDescent="0.3">
      <c r="D43" t="s">
        <v>5</v>
      </c>
      <c r="E43" t="s">
        <v>6</v>
      </c>
      <c r="F43" t="s">
        <v>7</v>
      </c>
      <c r="G43" t="s">
        <v>5</v>
      </c>
      <c r="H43" t="s">
        <v>6</v>
      </c>
      <c r="I43" t="s">
        <v>7</v>
      </c>
      <c r="J43" t="s">
        <v>5</v>
      </c>
      <c r="K43" t="s">
        <v>6</v>
      </c>
      <c r="L43" t="s">
        <v>7</v>
      </c>
      <c r="M43" t="s">
        <v>5</v>
      </c>
      <c r="N43" t="s">
        <v>6</v>
      </c>
      <c r="O43" t="s">
        <v>7</v>
      </c>
      <c r="P43" t="s">
        <v>5</v>
      </c>
      <c r="Q43" t="s">
        <v>6</v>
      </c>
      <c r="R43" t="s">
        <v>7</v>
      </c>
    </row>
    <row r="44" spans="2:21" x14ac:dyDescent="0.3">
      <c r="C44" t="s">
        <v>8</v>
      </c>
      <c r="D44">
        <v>65.625</v>
      </c>
      <c r="E44">
        <v>-2.39</v>
      </c>
      <c r="F44">
        <v>12.215</v>
      </c>
      <c r="G44">
        <v>64.567999999999998</v>
      </c>
      <c r="H44">
        <v>-2.6549999999999998</v>
      </c>
      <c r="I44">
        <v>12.355</v>
      </c>
      <c r="J44">
        <v>65.435000000000002</v>
      </c>
      <c r="K44">
        <v>-2.9350000000000001</v>
      </c>
      <c r="L44">
        <v>12.815000000000001</v>
      </c>
      <c r="M44">
        <v>64.150000000000006</v>
      </c>
      <c r="N44">
        <v>-2.3449999999999998</v>
      </c>
      <c r="O44">
        <v>13.625</v>
      </c>
      <c r="P44">
        <v>65.635999999999996</v>
      </c>
      <c r="Q44">
        <v>-2.5249999999999999</v>
      </c>
      <c r="R44">
        <v>12</v>
      </c>
    </row>
    <row r="45" spans="2:21" x14ac:dyDescent="0.3">
      <c r="C45" t="s">
        <v>28</v>
      </c>
    </row>
    <row r="49" spans="2:23" x14ac:dyDescent="0.3">
      <c r="C49" t="s">
        <v>23</v>
      </c>
      <c r="D49">
        <v>62.724000000000004</v>
      </c>
      <c r="E49">
        <v>-1.476</v>
      </c>
      <c r="F49">
        <v>12.970000000000002</v>
      </c>
      <c r="G49">
        <v>61.570000000000007</v>
      </c>
      <c r="H49">
        <v>-2.17</v>
      </c>
      <c r="I49">
        <v>13.868</v>
      </c>
      <c r="J49">
        <v>68.116</v>
      </c>
      <c r="K49">
        <v>-2.3239999999999998</v>
      </c>
      <c r="L49">
        <v>9.9480000000000004</v>
      </c>
      <c r="M49">
        <v>60.274000000000001</v>
      </c>
      <c r="N49">
        <v>-2.226</v>
      </c>
      <c r="O49">
        <v>14.033999999999997</v>
      </c>
      <c r="P49">
        <v>60.815999999999995</v>
      </c>
      <c r="Q49">
        <v>-1.9079999999999999</v>
      </c>
      <c r="R49">
        <v>13.193999999999999</v>
      </c>
    </row>
    <row r="50" spans="2:23" x14ac:dyDescent="0.3">
      <c r="C50">
        <v>1</v>
      </c>
      <c r="D50">
        <v>65.171999999999997</v>
      </c>
      <c r="E50">
        <v>-1.972</v>
      </c>
      <c r="F50">
        <v>16.100000000000001</v>
      </c>
      <c r="G50">
        <v>60.498000000000005</v>
      </c>
      <c r="H50">
        <v>-2.4799999999999995</v>
      </c>
      <c r="I50">
        <v>15.533999999999997</v>
      </c>
      <c r="J50">
        <v>68.98599999999999</v>
      </c>
      <c r="K50">
        <v>-2.33</v>
      </c>
      <c r="L50">
        <v>9.9319999999999986</v>
      </c>
      <c r="M50">
        <v>62.131999999999991</v>
      </c>
      <c r="N50">
        <v>-2.1020000000000003</v>
      </c>
      <c r="O50">
        <v>17.468</v>
      </c>
      <c r="P50">
        <v>58.998000000000005</v>
      </c>
      <c r="Q50">
        <v>-1.1659999999999999</v>
      </c>
      <c r="R50">
        <v>16.528000000000002</v>
      </c>
    </row>
    <row r="51" spans="2:23" x14ac:dyDescent="0.3">
      <c r="C51">
        <v>2</v>
      </c>
      <c r="D51">
        <v>64.335000000000008</v>
      </c>
      <c r="E51">
        <v>-2.4725000000000001</v>
      </c>
      <c r="F51">
        <v>17.28</v>
      </c>
      <c r="G51">
        <v>63.641999999999996</v>
      </c>
      <c r="H51">
        <v>-2.6160000000000001</v>
      </c>
      <c r="I51">
        <v>16.026</v>
      </c>
      <c r="J51">
        <v>71.282000000000011</v>
      </c>
      <c r="K51">
        <v>-1.8559999999999999</v>
      </c>
      <c r="L51">
        <v>7.7040000000000006</v>
      </c>
      <c r="M51">
        <v>60.775999999999996</v>
      </c>
      <c r="N51">
        <v>-2.0680000000000001</v>
      </c>
      <c r="O51">
        <v>19.466000000000001</v>
      </c>
      <c r="P51">
        <v>58.192000000000007</v>
      </c>
      <c r="Q51">
        <v>-1.4</v>
      </c>
      <c r="R51">
        <v>17.071999999999999</v>
      </c>
    </row>
    <row r="52" spans="2:23" x14ac:dyDescent="0.3">
      <c r="C52">
        <v>3</v>
      </c>
      <c r="D52">
        <v>63.069999999999993</v>
      </c>
      <c r="E52">
        <v>-1.94</v>
      </c>
      <c r="F52">
        <v>16.204000000000001</v>
      </c>
      <c r="G52">
        <v>62.096000000000004</v>
      </c>
      <c r="H52">
        <v>-2.66</v>
      </c>
      <c r="I52">
        <v>16.07</v>
      </c>
      <c r="J52">
        <v>70.896000000000001</v>
      </c>
      <c r="K52">
        <v>-1.5539999999999998</v>
      </c>
      <c r="L52">
        <v>6.7140000000000004</v>
      </c>
      <c r="M52">
        <v>60.724000000000004</v>
      </c>
      <c r="N52">
        <v>-1.6919999999999997</v>
      </c>
      <c r="O52">
        <v>17.334</v>
      </c>
      <c r="P52">
        <v>57.777999999999999</v>
      </c>
      <c r="Q52">
        <v>-0.60600000000000009</v>
      </c>
      <c r="R52">
        <v>17.881999999999998</v>
      </c>
    </row>
    <row r="53" spans="2:23" x14ac:dyDescent="0.3">
      <c r="C53">
        <v>4</v>
      </c>
      <c r="D53">
        <v>63.572000000000003</v>
      </c>
      <c r="E53">
        <v>-2.5059999999999998</v>
      </c>
      <c r="F53">
        <v>17.242000000000001</v>
      </c>
      <c r="G53">
        <v>61.820000000000007</v>
      </c>
      <c r="H53">
        <v>-2.7560000000000002</v>
      </c>
      <c r="I53">
        <v>17.444000000000003</v>
      </c>
      <c r="J53">
        <v>70.885999999999996</v>
      </c>
      <c r="K53">
        <v>-1.46</v>
      </c>
      <c r="L53">
        <v>6.516</v>
      </c>
      <c r="M53">
        <v>60.088000000000001</v>
      </c>
      <c r="N53">
        <v>-1.9759999999999998</v>
      </c>
      <c r="O53">
        <v>19.672000000000001</v>
      </c>
      <c r="P53">
        <v>57.896000000000001</v>
      </c>
      <c r="Q53">
        <v>-0.92400000000000004</v>
      </c>
      <c r="R53">
        <v>18.274000000000001</v>
      </c>
    </row>
    <row r="54" spans="2:23" x14ac:dyDescent="0.3">
      <c r="C54">
        <v>5</v>
      </c>
    </row>
    <row r="55" spans="2:23" x14ac:dyDescent="0.3">
      <c r="B55" t="s">
        <v>23</v>
      </c>
      <c r="J55" t="s">
        <v>23</v>
      </c>
      <c r="K55" t="s">
        <v>6</v>
      </c>
      <c r="R55" t="s">
        <v>23</v>
      </c>
      <c r="S55" t="s">
        <v>7</v>
      </c>
    </row>
    <row r="56" spans="2:23" x14ac:dyDescent="0.3">
      <c r="C56" t="s">
        <v>5</v>
      </c>
      <c r="D56" t="s">
        <v>19</v>
      </c>
      <c r="E56" t="s">
        <v>20</v>
      </c>
      <c r="F56" t="s">
        <v>21</v>
      </c>
      <c r="G56" t="s">
        <v>22</v>
      </c>
      <c r="K56" t="s">
        <v>18</v>
      </c>
      <c r="L56" t="s">
        <v>19</v>
      </c>
      <c r="M56" t="s">
        <v>20</v>
      </c>
      <c r="N56" t="s">
        <v>21</v>
      </c>
      <c r="O56" t="s">
        <v>22</v>
      </c>
      <c r="S56" t="s">
        <v>18</v>
      </c>
      <c r="T56" t="s">
        <v>19</v>
      </c>
      <c r="U56" t="s">
        <v>20</v>
      </c>
      <c r="V56" t="s">
        <v>21</v>
      </c>
      <c r="W56" t="s">
        <v>22</v>
      </c>
    </row>
    <row r="57" spans="2:23" x14ac:dyDescent="0.3">
      <c r="B57">
        <v>0</v>
      </c>
      <c r="C57" t="s">
        <v>18</v>
      </c>
      <c r="D57">
        <f>G44</f>
        <v>64.567999999999998</v>
      </c>
      <c r="E57">
        <f>J44</f>
        <v>65.435000000000002</v>
      </c>
      <c r="F57">
        <f>M44</f>
        <v>64.150000000000006</v>
      </c>
      <c r="G57">
        <f>P44</f>
        <v>65.635999999999996</v>
      </c>
      <c r="J57">
        <v>0</v>
      </c>
      <c r="K57">
        <f>E44</f>
        <v>-2.39</v>
      </c>
      <c r="L57">
        <f>H44</f>
        <v>-2.6549999999999998</v>
      </c>
      <c r="M57">
        <f>K44</f>
        <v>-2.9350000000000001</v>
      </c>
      <c r="N57">
        <f>N44</f>
        <v>-2.3449999999999998</v>
      </c>
      <c r="O57">
        <f>Q44</f>
        <v>-2.5249999999999999</v>
      </c>
      <c r="R57">
        <v>0</v>
      </c>
      <c r="S57">
        <f>F44</f>
        <v>12.215</v>
      </c>
      <c r="T57">
        <f>I44</f>
        <v>12.355</v>
      </c>
      <c r="U57">
        <f>L44</f>
        <v>12.815000000000001</v>
      </c>
      <c r="V57">
        <f>O44</f>
        <v>13.625</v>
      </c>
      <c r="W57">
        <f>R44</f>
        <v>12</v>
      </c>
    </row>
    <row r="58" spans="2:23" x14ac:dyDescent="0.3">
      <c r="B58">
        <v>1</v>
      </c>
      <c r="C58">
        <f>D44</f>
        <v>65.625</v>
      </c>
      <c r="D58">
        <v>60.274000000000001</v>
      </c>
      <c r="E58">
        <v>68.116</v>
      </c>
      <c r="F58">
        <f>G51</f>
        <v>63.641999999999996</v>
      </c>
      <c r="G58">
        <f>D50</f>
        <v>65.171999999999997</v>
      </c>
      <c r="J58">
        <v>1</v>
      </c>
      <c r="K58">
        <v>-1.9079999999999999</v>
      </c>
      <c r="L58">
        <v>-2.226</v>
      </c>
      <c r="M58">
        <v>-2.3239999999999998</v>
      </c>
      <c r="N58">
        <v>-2.17</v>
      </c>
      <c r="O58">
        <f>E53</f>
        <v>-2.5059999999999998</v>
      </c>
      <c r="R58">
        <v>1</v>
      </c>
      <c r="S58">
        <v>13.193999999999999</v>
      </c>
      <c r="T58">
        <v>14.033999999999997</v>
      </c>
      <c r="U58">
        <v>9.9480000000000004</v>
      </c>
      <c r="V58">
        <v>13.868</v>
      </c>
      <c r="W58">
        <v>12.970000000000002</v>
      </c>
    </row>
    <row r="59" spans="2:23" x14ac:dyDescent="0.3">
      <c r="B59">
        <v>2</v>
      </c>
      <c r="C59">
        <v>60.815999999999995</v>
      </c>
      <c r="D59">
        <v>62.131999999999991</v>
      </c>
      <c r="E59">
        <v>68.98599999999999</v>
      </c>
      <c r="F59">
        <f>G52</f>
        <v>62.096000000000004</v>
      </c>
      <c r="G59">
        <f>D51</f>
        <v>64.335000000000008</v>
      </c>
      <c r="J59">
        <v>2</v>
      </c>
      <c r="K59">
        <v>-1.1659999999999999</v>
      </c>
      <c r="L59">
        <v>-2.1020000000000003</v>
      </c>
      <c r="M59">
        <v>-2.33</v>
      </c>
      <c r="N59">
        <v>-2.4799999999999995</v>
      </c>
      <c r="O59">
        <f>E51</f>
        <v>-2.4725000000000001</v>
      </c>
      <c r="R59">
        <v>2</v>
      </c>
      <c r="S59">
        <v>16.528000000000002</v>
      </c>
      <c r="T59">
        <v>17.468</v>
      </c>
      <c r="U59">
        <v>9.9319999999999986</v>
      </c>
      <c r="V59">
        <v>15.533999999999997</v>
      </c>
      <c r="W59">
        <v>16.100000000000001</v>
      </c>
    </row>
    <row r="60" spans="2:23" x14ac:dyDescent="0.3">
      <c r="B60">
        <v>3</v>
      </c>
      <c r="C60">
        <v>58.998000000000005</v>
      </c>
      <c r="D60">
        <v>60.775999999999996</v>
      </c>
      <c r="E60">
        <v>71.282000000000011</v>
      </c>
      <c r="F60">
        <f>G53</f>
        <v>61.820000000000007</v>
      </c>
      <c r="G60">
        <f>D53</f>
        <v>63.572000000000003</v>
      </c>
      <c r="J60">
        <v>3</v>
      </c>
      <c r="K60">
        <v>-1.4</v>
      </c>
      <c r="L60">
        <v>-2.0680000000000001</v>
      </c>
      <c r="M60">
        <v>-1.8559999999999999</v>
      </c>
      <c r="N60">
        <v>-2.6160000000000001</v>
      </c>
      <c r="O60">
        <f>E50</f>
        <v>-1.972</v>
      </c>
      <c r="R60">
        <v>3</v>
      </c>
      <c r="S60">
        <v>17.071999999999999</v>
      </c>
      <c r="T60">
        <v>19.466000000000001</v>
      </c>
      <c r="U60">
        <v>7.7040000000000006</v>
      </c>
      <c r="V60">
        <v>16.026</v>
      </c>
      <c r="W60">
        <v>17.28</v>
      </c>
    </row>
    <row r="61" spans="2:23" x14ac:dyDescent="0.3">
      <c r="B61">
        <v>4</v>
      </c>
      <c r="C61">
        <v>58.192000000000007</v>
      </c>
      <c r="D61">
        <v>60.724000000000004</v>
      </c>
      <c r="E61">
        <v>70.896000000000001</v>
      </c>
      <c r="F61">
        <f>G49</f>
        <v>61.570000000000007</v>
      </c>
      <c r="G61">
        <f>D52</f>
        <v>63.069999999999993</v>
      </c>
      <c r="J61">
        <v>4</v>
      </c>
      <c r="K61">
        <v>-0.60600000000000009</v>
      </c>
      <c r="L61">
        <v>-1.6919999999999997</v>
      </c>
      <c r="M61">
        <v>-1.5539999999999998</v>
      </c>
      <c r="N61">
        <v>-2.66</v>
      </c>
      <c r="O61">
        <f>E52</f>
        <v>-1.94</v>
      </c>
      <c r="R61">
        <v>4</v>
      </c>
      <c r="S61">
        <v>17.881999999999998</v>
      </c>
      <c r="T61">
        <v>17.334</v>
      </c>
      <c r="U61">
        <v>6.7140000000000004</v>
      </c>
      <c r="V61">
        <v>16.07</v>
      </c>
      <c r="W61">
        <v>16.204000000000001</v>
      </c>
    </row>
    <row r="62" spans="2:23" x14ac:dyDescent="0.3">
      <c r="B62">
        <v>5</v>
      </c>
      <c r="C62">
        <v>57.777999999999999</v>
      </c>
      <c r="D62">
        <v>60.088000000000001</v>
      </c>
      <c r="E62">
        <v>70.885999999999996</v>
      </c>
      <c r="F62">
        <f>G50</f>
        <v>60.498000000000005</v>
      </c>
      <c r="G62">
        <f>D49</f>
        <v>62.724000000000004</v>
      </c>
      <c r="J62">
        <v>5</v>
      </c>
      <c r="K62">
        <v>-0.92400000000000004</v>
      </c>
      <c r="L62">
        <v>-1.9759999999999998</v>
      </c>
      <c r="M62">
        <v>-1.46</v>
      </c>
      <c r="N62">
        <v>-2.7560000000000002</v>
      </c>
      <c r="O62">
        <f>E49</f>
        <v>-1.476</v>
      </c>
      <c r="R62">
        <v>5</v>
      </c>
      <c r="S62">
        <v>18.274000000000001</v>
      </c>
      <c r="T62">
        <v>19.672000000000001</v>
      </c>
      <c r="U62">
        <v>6.516</v>
      </c>
      <c r="V62">
        <v>17.444000000000003</v>
      </c>
      <c r="W62">
        <v>17.242000000000001</v>
      </c>
    </row>
    <row r="63" spans="2:23" x14ac:dyDescent="0.3">
      <c r="C63">
        <v>57.896000000000001</v>
      </c>
    </row>
    <row r="65" spans="1:23" x14ac:dyDescent="0.3">
      <c r="B65" s="11" t="s">
        <v>44</v>
      </c>
      <c r="C65" s="7" t="s">
        <v>18</v>
      </c>
      <c r="D65" s="7" t="s">
        <v>19</v>
      </c>
      <c r="E65" s="7" t="s">
        <v>20</v>
      </c>
      <c r="F65" s="7" t="s">
        <v>21</v>
      </c>
      <c r="G65" s="7" t="s">
        <v>22</v>
      </c>
      <c r="H65" s="1" t="s">
        <v>45</v>
      </c>
      <c r="I65" t="s">
        <v>18</v>
      </c>
      <c r="J65" t="s">
        <v>19</v>
      </c>
      <c r="K65" t="s">
        <v>20</v>
      </c>
      <c r="L65" t="s">
        <v>21</v>
      </c>
      <c r="M65" t="s">
        <v>22</v>
      </c>
    </row>
    <row r="66" spans="1:23" x14ac:dyDescent="0.3">
      <c r="B66" s="11">
        <v>0</v>
      </c>
      <c r="C66" s="7">
        <f>(100*(I66-0.31))/0.17</f>
        <v>-0.81568735464603426</v>
      </c>
      <c r="D66" s="7">
        <f t="shared" ref="D66:G71" si="15">(100*(J66-0.31))/0.17</f>
        <v>-1.1089436467977194</v>
      </c>
      <c r="E66" s="7">
        <f t="shared" si="15"/>
        <v>-1.3389387534954704</v>
      </c>
      <c r="F66" s="7">
        <f t="shared" si="15"/>
        <v>-0.56668754312287384</v>
      </c>
      <c r="G66" s="7">
        <f t="shared" si="15"/>
        <v>-0.99849106343004546</v>
      </c>
      <c r="H66">
        <v>0</v>
      </c>
      <c r="I66">
        <f>((K57+1.75*C58)/(5.645*C58+K57-0.3012*S57))</f>
        <v>0.30861333149710174</v>
      </c>
      <c r="J66">
        <f>((L57+1.75*D57)/(5.645*D57+L57-0.3012*T57))</f>
        <v>0.30811479580044387</v>
      </c>
      <c r="K66">
        <f>((M57+1.75*E57)/(5.645*E57+M57-0.3012*U57))</f>
        <v>0.3077238041190577</v>
      </c>
      <c r="L66">
        <f>((N57+1.75*F57)/(5.645*F57+N57-0.3012*V57))</f>
        <v>0.30903663117669111</v>
      </c>
      <c r="M66">
        <f>((O57+1.75*G57)/(5.645*G57+O57-0.3012*W57))</f>
        <v>0.30830256519216892</v>
      </c>
    </row>
    <row r="67" spans="1:23" x14ac:dyDescent="0.3">
      <c r="B67" s="11">
        <v>1</v>
      </c>
      <c r="C67" s="7">
        <f t="shared" ref="C67:C71" si="16">(100*(I67-0.31))/0.17</f>
        <v>-0.14213041543515206</v>
      </c>
      <c r="D67" s="7">
        <f t="shared" si="15"/>
        <v>-0.39218246127413559</v>
      </c>
      <c r="E67" s="7">
        <f t="shared" si="15"/>
        <v>-1.0413553484578071</v>
      </c>
      <c r="F67" s="7">
        <f t="shared" si="15"/>
        <v>-0.33208574688169856</v>
      </c>
      <c r="G67" s="7">
        <f t="shared" si="15"/>
        <v>-0.83780040177300008</v>
      </c>
      <c r="H67">
        <v>1</v>
      </c>
      <c r="I67">
        <f t="shared" ref="I67:I71" si="17">((K58+1.75*C59)/(5.645*C59+K58-0.3012*S58))</f>
        <v>0.30975837829376024</v>
      </c>
      <c r="J67">
        <f t="shared" ref="J67:J71" si="18">((L58+1.75*D58)/(5.645*D58+L58-0.3012*T58))</f>
        <v>0.30933328981583397</v>
      </c>
      <c r="K67">
        <f t="shared" ref="K67:K71" si="19">((M58+1.75*E58)/(5.645*E58+M58-0.3012*U58))</f>
        <v>0.30822969590762173</v>
      </c>
      <c r="L67">
        <f t="shared" ref="L67:L71" si="20">((N58+1.75*F58)/(5.645*F58+N58-0.3012*V58))</f>
        <v>0.30943545423030111</v>
      </c>
      <c r="M67">
        <f t="shared" ref="M67:M71" si="21">((O58+1.75*G58)/(5.645*G58+O58-0.3012*W58))</f>
        <v>0.3085757393169859</v>
      </c>
    </row>
    <row r="68" spans="1:23" x14ac:dyDescent="0.3">
      <c r="B68" s="11">
        <v>2</v>
      </c>
      <c r="C68" s="7">
        <f t="shared" si="16"/>
        <v>1.3345752504492279</v>
      </c>
      <c r="D68" s="7">
        <f t="shared" si="15"/>
        <v>0.31478262057218875</v>
      </c>
      <c r="E68" s="7">
        <f t="shared" si="15"/>
        <v>-1.0366052824194907</v>
      </c>
      <c r="F68" s="7">
        <f t="shared" si="15"/>
        <v>-0.44139016817970445</v>
      </c>
      <c r="G68" s="7">
        <f t="shared" si="15"/>
        <v>-0.32981422725985488</v>
      </c>
      <c r="H68">
        <v>2</v>
      </c>
      <c r="I68">
        <f t="shared" si="17"/>
        <v>0.31226877792576369</v>
      </c>
      <c r="J68">
        <f t="shared" si="18"/>
        <v>0.31053513045497272</v>
      </c>
      <c r="K68">
        <f t="shared" si="19"/>
        <v>0.30823777101988686</v>
      </c>
      <c r="L68">
        <f t="shared" si="20"/>
        <v>0.3092496367140945</v>
      </c>
      <c r="M68">
        <f t="shared" si="21"/>
        <v>0.30943931581365824</v>
      </c>
    </row>
    <row r="69" spans="1:23" x14ac:dyDescent="0.3">
      <c r="B69" s="11">
        <v>3</v>
      </c>
      <c r="C69" s="7">
        <f t="shared" si="16"/>
        <v>1.1528150102228223</v>
      </c>
      <c r="D69" s="7">
        <f t="shared" si="15"/>
        <v>0.69099683699976289</v>
      </c>
      <c r="E69" s="7">
        <f t="shared" si="15"/>
        <v>-0.82388894486339803</v>
      </c>
      <c r="F69" s="7">
        <f t="shared" si="15"/>
        <v>-0.5262969762029498</v>
      </c>
      <c r="G69" s="7">
        <f t="shared" si="15"/>
        <v>0.42813238764564693</v>
      </c>
      <c r="H69">
        <v>3</v>
      </c>
      <c r="I69">
        <f t="shared" si="17"/>
        <v>0.3119597855173788</v>
      </c>
      <c r="J69">
        <f t="shared" si="18"/>
        <v>0.31117469462289959</v>
      </c>
      <c r="K69">
        <f t="shared" si="19"/>
        <v>0.30859938879373222</v>
      </c>
      <c r="L69">
        <f t="shared" si="20"/>
        <v>0.30910529514045498</v>
      </c>
      <c r="M69">
        <f t="shared" si="21"/>
        <v>0.3107278250589976</v>
      </c>
    </row>
    <row r="70" spans="1:23" x14ac:dyDescent="0.3">
      <c r="B70" s="11">
        <v>4</v>
      </c>
      <c r="C70" s="7">
        <f t="shared" si="16"/>
        <v>2.304745397360207</v>
      </c>
      <c r="D70" s="7">
        <f t="shared" si="15"/>
        <v>0.79523251912650506</v>
      </c>
      <c r="E70" s="7">
        <f t="shared" si="15"/>
        <v>-0.65524653934360721</v>
      </c>
      <c r="F70" s="7">
        <f t="shared" si="15"/>
        <v>-0.57400104350614678</v>
      </c>
      <c r="G70" s="7">
        <f t="shared" si="15"/>
        <v>0.29908455484898222</v>
      </c>
      <c r="H70">
        <v>4</v>
      </c>
      <c r="I70">
        <f t="shared" si="17"/>
        <v>0.31391806717551235</v>
      </c>
      <c r="J70">
        <f t="shared" si="18"/>
        <v>0.31135189528251506</v>
      </c>
      <c r="K70">
        <f t="shared" si="19"/>
        <v>0.30888608088311587</v>
      </c>
      <c r="L70">
        <f t="shared" si="20"/>
        <v>0.30902419822603955</v>
      </c>
      <c r="M70">
        <f t="shared" si="21"/>
        <v>0.31050844374324327</v>
      </c>
    </row>
    <row r="71" spans="1:23" x14ac:dyDescent="0.3">
      <c r="B71" s="11">
        <v>5</v>
      </c>
      <c r="C71" s="7">
        <f t="shared" si="16"/>
        <v>1.9674527240125657</v>
      </c>
      <c r="D71" s="7">
        <f t="shared" si="15"/>
        <v>0.84583863495452427</v>
      </c>
      <c r="E71" s="7">
        <f t="shared" si="15"/>
        <v>-0.58632985461656362</v>
      </c>
      <c r="F71" s="7">
        <f t="shared" si="15"/>
        <v>-0.47593802000752755</v>
      </c>
      <c r="G71" s="7">
        <f t="shared" si="15"/>
        <v>1.006812053626398</v>
      </c>
      <c r="H71">
        <v>5</v>
      </c>
      <c r="I71">
        <f t="shared" si="17"/>
        <v>0.31334466963082136</v>
      </c>
      <c r="J71">
        <f t="shared" si="18"/>
        <v>0.31143792567942269</v>
      </c>
      <c r="K71">
        <f t="shared" si="19"/>
        <v>0.30900323924715184</v>
      </c>
      <c r="L71">
        <f t="shared" si="20"/>
        <v>0.3091909053659872</v>
      </c>
      <c r="M71">
        <f t="shared" si="21"/>
        <v>0.31171158049116487</v>
      </c>
    </row>
    <row r="73" spans="1:23" x14ac:dyDescent="0.3">
      <c r="B73" t="s">
        <v>23</v>
      </c>
      <c r="C73" s="8" t="s">
        <v>32</v>
      </c>
      <c r="K73" s="9" t="s">
        <v>34</v>
      </c>
      <c r="S73" s="9" t="s">
        <v>33</v>
      </c>
    </row>
    <row r="74" spans="1:23" x14ac:dyDescent="0.3">
      <c r="B74">
        <v>0</v>
      </c>
      <c r="C74">
        <f t="shared" ref="C74:C79" si="22">$C$58-C58</f>
        <v>0</v>
      </c>
      <c r="D74">
        <f t="shared" ref="D74:D79" si="23">$D$57-D57</f>
        <v>0</v>
      </c>
      <c r="E74">
        <f t="shared" ref="E74:E79" si="24">$E$57-E57</f>
        <v>0</v>
      </c>
      <c r="F74">
        <f t="shared" ref="F74:F79" si="25">$F$57-F57</f>
        <v>0</v>
      </c>
      <c r="G74">
        <f t="shared" ref="G74:G79" si="26">$G$57-G57</f>
        <v>0</v>
      </c>
      <c r="K74">
        <f t="shared" ref="K74:K79" si="27">$K$57-K57</f>
        <v>0</v>
      </c>
      <c r="L74">
        <f t="shared" ref="L74:L79" si="28">$L$57-L57</f>
        <v>0</v>
      </c>
      <c r="M74">
        <f t="shared" ref="M74:M79" si="29">$M$57-M57</f>
        <v>0</v>
      </c>
      <c r="N74">
        <f t="shared" ref="N74:N79" si="30">$N$57-N57</f>
        <v>0</v>
      </c>
      <c r="O74">
        <f t="shared" ref="O74:O79" si="31">$O$57-O57</f>
        <v>0</v>
      </c>
      <c r="S74">
        <f t="shared" ref="S74:S79" si="32">$S$57-S57</f>
        <v>0</v>
      </c>
      <c r="T74">
        <f t="shared" ref="T74:T79" si="33">$T$57-T57</f>
        <v>0</v>
      </c>
      <c r="U74">
        <f t="shared" ref="U74:U79" si="34">$U$57-U57</f>
        <v>0</v>
      </c>
      <c r="V74">
        <f t="shared" ref="V74:V79" si="35">$V$57-V57</f>
        <v>0</v>
      </c>
      <c r="W74">
        <f t="shared" ref="W74:W79" si="36">$W$57-W57</f>
        <v>0</v>
      </c>
    </row>
    <row r="75" spans="1:23" x14ac:dyDescent="0.3">
      <c r="B75">
        <v>1</v>
      </c>
      <c r="C75">
        <f t="shared" si="22"/>
        <v>4.8090000000000046</v>
      </c>
      <c r="D75">
        <f t="shared" si="23"/>
        <v>4.2939999999999969</v>
      </c>
      <c r="E75">
        <f t="shared" si="24"/>
        <v>-2.6809999999999974</v>
      </c>
      <c r="F75">
        <f t="shared" si="25"/>
        <v>0.50800000000000978</v>
      </c>
      <c r="G75">
        <f t="shared" si="26"/>
        <v>0.46399999999999864</v>
      </c>
      <c r="K75">
        <f t="shared" si="27"/>
        <v>-0.48200000000000021</v>
      </c>
      <c r="L75">
        <f t="shared" si="28"/>
        <v>-0.42899999999999983</v>
      </c>
      <c r="M75">
        <f t="shared" si="29"/>
        <v>-0.61100000000000021</v>
      </c>
      <c r="N75">
        <f t="shared" si="30"/>
        <v>-0.17499999999999982</v>
      </c>
      <c r="O75">
        <f t="shared" si="31"/>
        <v>-1.9000000000000128E-2</v>
      </c>
      <c r="S75">
        <f t="shared" si="32"/>
        <v>-0.9789999999999992</v>
      </c>
      <c r="T75">
        <f t="shared" si="33"/>
        <v>-1.6789999999999967</v>
      </c>
      <c r="U75">
        <f t="shared" si="34"/>
        <v>2.8670000000000009</v>
      </c>
      <c r="V75">
        <f t="shared" si="35"/>
        <v>-0.24300000000000033</v>
      </c>
      <c r="W75">
        <f t="shared" si="36"/>
        <v>-0.97000000000000242</v>
      </c>
    </row>
    <row r="76" spans="1:23" x14ac:dyDescent="0.3">
      <c r="B76">
        <v>2</v>
      </c>
      <c r="C76">
        <f t="shared" si="22"/>
        <v>6.6269999999999953</v>
      </c>
      <c r="D76">
        <f t="shared" si="23"/>
        <v>2.436000000000007</v>
      </c>
      <c r="E76">
        <f t="shared" si="24"/>
        <v>-3.5509999999999877</v>
      </c>
      <c r="F76">
        <f t="shared" si="25"/>
        <v>2.054000000000002</v>
      </c>
      <c r="G76">
        <f t="shared" si="26"/>
        <v>1.3009999999999877</v>
      </c>
      <c r="K76">
        <f t="shared" si="27"/>
        <v>-1.2240000000000002</v>
      </c>
      <c r="L76">
        <f t="shared" si="28"/>
        <v>-0.55299999999999949</v>
      </c>
      <c r="M76">
        <f t="shared" si="29"/>
        <v>-0.60499999999999998</v>
      </c>
      <c r="N76">
        <f t="shared" si="30"/>
        <v>0.13499999999999979</v>
      </c>
      <c r="O76">
        <f t="shared" si="31"/>
        <v>-5.2499999999999769E-2</v>
      </c>
      <c r="S76">
        <f t="shared" si="32"/>
        <v>-4.3130000000000024</v>
      </c>
      <c r="T76">
        <f t="shared" si="33"/>
        <v>-5.1129999999999995</v>
      </c>
      <c r="U76">
        <f t="shared" si="34"/>
        <v>2.8830000000000027</v>
      </c>
      <c r="V76">
        <f t="shared" si="35"/>
        <v>-1.9089999999999971</v>
      </c>
      <c r="W76">
        <f t="shared" si="36"/>
        <v>-4.1000000000000014</v>
      </c>
    </row>
    <row r="77" spans="1:23" x14ac:dyDescent="0.3">
      <c r="B77">
        <v>3</v>
      </c>
      <c r="C77">
        <f t="shared" si="22"/>
        <v>7.4329999999999927</v>
      </c>
      <c r="D77">
        <f t="shared" si="23"/>
        <v>3.7920000000000016</v>
      </c>
      <c r="E77">
        <f t="shared" si="24"/>
        <v>-5.8470000000000084</v>
      </c>
      <c r="F77">
        <f t="shared" si="25"/>
        <v>2.3299999999999983</v>
      </c>
      <c r="G77">
        <f t="shared" si="26"/>
        <v>2.063999999999993</v>
      </c>
      <c r="K77">
        <f t="shared" si="27"/>
        <v>-0.99000000000000021</v>
      </c>
      <c r="L77">
        <f t="shared" si="28"/>
        <v>-0.58699999999999974</v>
      </c>
      <c r="M77">
        <f t="shared" si="29"/>
        <v>-1.0790000000000002</v>
      </c>
      <c r="N77">
        <f t="shared" si="30"/>
        <v>0.27100000000000035</v>
      </c>
      <c r="O77">
        <f t="shared" si="31"/>
        <v>-0.55299999999999994</v>
      </c>
      <c r="S77">
        <f t="shared" si="32"/>
        <v>-4.8569999999999993</v>
      </c>
      <c r="T77">
        <f t="shared" si="33"/>
        <v>-7.1110000000000007</v>
      </c>
      <c r="U77">
        <f t="shared" si="34"/>
        <v>5.1110000000000007</v>
      </c>
      <c r="V77">
        <f t="shared" si="35"/>
        <v>-2.4009999999999998</v>
      </c>
      <c r="W77">
        <f t="shared" si="36"/>
        <v>-5.2800000000000011</v>
      </c>
    </row>
    <row r="78" spans="1:23" x14ac:dyDescent="0.3">
      <c r="B78">
        <v>4</v>
      </c>
      <c r="C78">
        <f t="shared" si="22"/>
        <v>7.8470000000000013</v>
      </c>
      <c r="D78">
        <f t="shared" si="23"/>
        <v>3.8439999999999941</v>
      </c>
      <c r="E78">
        <f t="shared" si="24"/>
        <v>-5.4609999999999985</v>
      </c>
      <c r="F78">
        <f t="shared" si="25"/>
        <v>2.5799999999999983</v>
      </c>
      <c r="G78">
        <f t="shared" si="26"/>
        <v>2.5660000000000025</v>
      </c>
      <c r="K78">
        <f t="shared" si="27"/>
        <v>-1.784</v>
      </c>
      <c r="L78">
        <f t="shared" si="28"/>
        <v>-0.96300000000000008</v>
      </c>
      <c r="M78">
        <f t="shared" si="29"/>
        <v>-1.3810000000000002</v>
      </c>
      <c r="N78">
        <f t="shared" si="30"/>
        <v>0.31500000000000039</v>
      </c>
      <c r="O78">
        <f t="shared" si="31"/>
        <v>-0.58499999999999996</v>
      </c>
      <c r="S78">
        <f t="shared" si="32"/>
        <v>-5.666999999999998</v>
      </c>
      <c r="T78">
        <f t="shared" si="33"/>
        <v>-4.9789999999999992</v>
      </c>
      <c r="U78">
        <f t="shared" si="34"/>
        <v>6.1010000000000009</v>
      </c>
      <c r="V78">
        <f t="shared" si="35"/>
        <v>-2.4450000000000003</v>
      </c>
      <c r="W78">
        <f t="shared" si="36"/>
        <v>-4.2040000000000006</v>
      </c>
    </row>
    <row r="79" spans="1:23" x14ac:dyDescent="0.3">
      <c r="B79">
        <v>5</v>
      </c>
      <c r="C79">
        <f t="shared" si="22"/>
        <v>7.7289999999999992</v>
      </c>
      <c r="D79">
        <f t="shared" si="23"/>
        <v>4.4799999999999969</v>
      </c>
      <c r="E79">
        <f t="shared" si="24"/>
        <v>-5.4509999999999934</v>
      </c>
      <c r="F79">
        <f t="shared" si="25"/>
        <v>3.652000000000001</v>
      </c>
      <c r="G79">
        <f t="shared" si="26"/>
        <v>2.9119999999999919</v>
      </c>
      <c r="K79">
        <f t="shared" si="27"/>
        <v>-1.4660000000000002</v>
      </c>
      <c r="L79">
        <f t="shared" si="28"/>
        <v>-0.67900000000000005</v>
      </c>
      <c r="M79">
        <f t="shared" si="29"/>
        <v>-1.4750000000000001</v>
      </c>
      <c r="N79">
        <f t="shared" si="30"/>
        <v>0.41100000000000048</v>
      </c>
      <c r="O79">
        <f t="shared" si="31"/>
        <v>-1.0489999999999999</v>
      </c>
      <c r="S79">
        <f t="shared" si="32"/>
        <v>-6.0590000000000011</v>
      </c>
      <c r="T79">
        <f t="shared" si="33"/>
        <v>-7.3170000000000002</v>
      </c>
      <c r="U79">
        <f t="shared" si="34"/>
        <v>6.2990000000000013</v>
      </c>
      <c r="V79">
        <f t="shared" si="35"/>
        <v>-3.8190000000000026</v>
      </c>
      <c r="W79">
        <f t="shared" si="36"/>
        <v>-5.2420000000000009</v>
      </c>
    </row>
    <row r="80" spans="1:23" x14ac:dyDescent="0.3">
      <c r="A80" t="s">
        <v>35</v>
      </c>
    </row>
    <row r="81" spans="1:23" x14ac:dyDescent="0.3">
      <c r="B81">
        <v>0</v>
      </c>
      <c r="C81">
        <f>C74*C74</f>
        <v>0</v>
      </c>
      <c r="D81">
        <f t="shared" ref="D81:G81" si="37">D74*D74</f>
        <v>0</v>
      </c>
      <c r="E81">
        <f t="shared" si="37"/>
        <v>0</v>
      </c>
      <c r="F81">
        <f t="shared" si="37"/>
        <v>0</v>
      </c>
      <c r="G81">
        <f t="shared" si="37"/>
        <v>0</v>
      </c>
      <c r="K81">
        <f>K74*K74</f>
        <v>0</v>
      </c>
      <c r="L81">
        <f t="shared" ref="L81:O81" si="38">L74*L74</f>
        <v>0</v>
      </c>
      <c r="M81">
        <f t="shared" si="38"/>
        <v>0</v>
      </c>
      <c r="N81">
        <f t="shared" si="38"/>
        <v>0</v>
      </c>
      <c r="O81">
        <f t="shared" si="38"/>
        <v>0</v>
      </c>
      <c r="S81">
        <f>S74*S74</f>
        <v>0</v>
      </c>
      <c r="T81">
        <f t="shared" ref="T81:W81" si="39">T74*T74</f>
        <v>0</v>
      </c>
      <c r="U81">
        <f t="shared" si="39"/>
        <v>0</v>
      </c>
      <c r="V81">
        <f t="shared" si="39"/>
        <v>0</v>
      </c>
      <c r="W81">
        <f t="shared" si="39"/>
        <v>0</v>
      </c>
    </row>
    <row r="82" spans="1:23" x14ac:dyDescent="0.3">
      <c r="B82">
        <v>1</v>
      </c>
      <c r="C82">
        <f>C75*C75</f>
        <v>23.126481000000044</v>
      </c>
      <c r="D82">
        <f t="shared" ref="D82:G82" si="40">D75*D75</f>
        <v>18.438435999999975</v>
      </c>
      <c r="E82">
        <f t="shared" si="40"/>
        <v>7.1877609999999859</v>
      </c>
      <c r="F82">
        <f t="shared" si="40"/>
        <v>0.25806400000000995</v>
      </c>
      <c r="G82">
        <f t="shared" si="40"/>
        <v>0.21529599999999874</v>
      </c>
      <c r="K82">
        <f t="shared" ref="K82:O86" si="41">K75*K75</f>
        <v>0.2323240000000002</v>
      </c>
      <c r="L82">
        <f t="shared" si="41"/>
        <v>0.18404099999999984</v>
      </c>
      <c r="M82">
        <f t="shared" si="41"/>
        <v>0.37332100000000024</v>
      </c>
      <c r="N82">
        <f t="shared" si="41"/>
        <v>3.0624999999999937E-2</v>
      </c>
      <c r="O82">
        <f t="shared" si="41"/>
        <v>3.6100000000000487E-4</v>
      </c>
      <c r="S82">
        <f t="shared" ref="S82:W86" si="42">S75*S75</f>
        <v>0.95844099999999843</v>
      </c>
      <c r="T82">
        <f t="shared" si="42"/>
        <v>2.8190409999999888</v>
      </c>
      <c r="U82">
        <f t="shared" si="42"/>
        <v>8.2196890000000042</v>
      </c>
      <c r="V82">
        <f t="shared" si="42"/>
        <v>5.9049000000000157E-2</v>
      </c>
      <c r="W82">
        <f t="shared" si="42"/>
        <v>0.94090000000000473</v>
      </c>
    </row>
    <row r="83" spans="1:23" x14ac:dyDescent="0.3">
      <c r="B83">
        <v>2</v>
      </c>
      <c r="C83">
        <f t="shared" ref="C83:G86" si="43">C76*C76</f>
        <v>43.917128999999939</v>
      </c>
      <c r="D83">
        <f t="shared" si="43"/>
        <v>5.934096000000034</v>
      </c>
      <c r="E83">
        <f t="shared" si="43"/>
        <v>12.609600999999913</v>
      </c>
      <c r="F83">
        <f t="shared" si="43"/>
        <v>4.2189160000000081</v>
      </c>
      <c r="G83">
        <f t="shared" si="43"/>
        <v>1.692600999999968</v>
      </c>
      <c r="K83">
        <f t="shared" si="41"/>
        <v>1.4981760000000004</v>
      </c>
      <c r="L83">
        <f t="shared" si="41"/>
        <v>0.30580899999999944</v>
      </c>
      <c r="M83">
        <f t="shared" si="41"/>
        <v>0.36602499999999999</v>
      </c>
      <c r="N83">
        <f t="shared" si="41"/>
        <v>1.8224999999999943E-2</v>
      </c>
      <c r="O83">
        <f t="shared" si="41"/>
        <v>2.7562499999999757E-3</v>
      </c>
      <c r="S83">
        <f t="shared" si="42"/>
        <v>18.601969000000022</v>
      </c>
      <c r="T83">
        <f t="shared" si="42"/>
        <v>26.142768999999994</v>
      </c>
      <c r="U83">
        <f t="shared" si="42"/>
        <v>8.3116890000000154</v>
      </c>
      <c r="V83">
        <f t="shared" si="42"/>
        <v>3.6442809999999892</v>
      </c>
      <c r="W83">
        <f t="shared" si="42"/>
        <v>16.810000000000013</v>
      </c>
    </row>
    <row r="84" spans="1:23" x14ac:dyDescent="0.3">
      <c r="B84">
        <v>3</v>
      </c>
      <c r="C84">
        <f t="shared" si="43"/>
        <v>55.24948899999989</v>
      </c>
      <c r="D84">
        <f t="shared" si="43"/>
        <v>14.379264000000012</v>
      </c>
      <c r="E84">
        <f t="shared" si="43"/>
        <v>34.187409000000102</v>
      </c>
      <c r="F84">
        <f t="shared" si="43"/>
        <v>5.4288999999999916</v>
      </c>
      <c r="G84">
        <f t="shared" si="43"/>
        <v>4.2600959999999706</v>
      </c>
      <c r="K84">
        <f t="shared" si="41"/>
        <v>0.98010000000000042</v>
      </c>
      <c r="L84">
        <f t="shared" si="41"/>
        <v>0.34456899999999968</v>
      </c>
      <c r="M84">
        <f t="shared" si="41"/>
        <v>1.1642410000000003</v>
      </c>
      <c r="N84">
        <f t="shared" si="41"/>
        <v>7.3441000000000187E-2</v>
      </c>
      <c r="O84">
        <f t="shared" si="41"/>
        <v>0.30580899999999994</v>
      </c>
      <c r="S84">
        <f t="shared" si="42"/>
        <v>23.590448999999992</v>
      </c>
      <c r="T84">
        <f t="shared" si="42"/>
        <v>50.566321000000009</v>
      </c>
      <c r="U84">
        <f t="shared" si="42"/>
        <v>26.122321000000007</v>
      </c>
      <c r="V84">
        <f t="shared" si="42"/>
        <v>5.7648009999999994</v>
      </c>
      <c r="W84">
        <f t="shared" si="42"/>
        <v>27.878400000000013</v>
      </c>
    </row>
    <row r="85" spans="1:23" x14ac:dyDescent="0.3">
      <c r="B85">
        <v>4</v>
      </c>
      <c r="C85">
        <f t="shared" si="43"/>
        <v>61.575409000000022</v>
      </c>
      <c r="D85">
        <f t="shared" si="43"/>
        <v>14.776335999999954</v>
      </c>
      <c r="E85">
        <f t="shared" si="43"/>
        <v>29.822520999999984</v>
      </c>
      <c r="F85">
        <f t="shared" si="43"/>
        <v>6.6563999999999908</v>
      </c>
      <c r="G85">
        <f t="shared" si="43"/>
        <v>6.584356000000013</v>
      </c>
      <c r="K85">
        <f t="shared" si="41"/>
        <v>3.1826560000000002</v>
      </c>
      <c r="L85">
        <f t="shared" si="41"/>
        <v>0.92736900000000011</v>
      </c>
      <c r="M85">
        <f t="shared" si="41"/>
        <v>1.9071610000000006</v>
      </c>
      <c r="N85">
        <f t="shared" si="41"/>
        <v>9.9225000000000244E-2</v>
      </c>
      <c r="O85">
        <f t="shared" si="41"/>
        <v>0.34222499999999995</v>
      </c>
      <c r="S85">
        <f t="shared" si="42"/>
        <v>32.114888999999977</v>
      </c>
      <c r="T85">
        <f t="shared" si="42"/>
        <v>24.790440999999991</v>
      </c>
      <c r="U85">
        <f t="shared" si="42"/>
        <v>37.222201000000013</v>
      </c>
      <c r="V85">
        <f t="shared" si="42"/>
        <v>5.9780250000000015</v>
      </c>
      <c r="W85">
        <f t="shared" si="42"/>
        <v>17.673616000000006</v>
      </c>
    </row>
    <row r="86" spans="1:23" x14ac:dyDescent="0.3">
      <c r="B86">
        <v>5</v>
      </c>
      <c r="C86">
        <f t="shared" si="43"/>
        <v>59.73744099999999</v>
      </c>
      <c r="D86">
        <f t="shared" si="43"/>
        <v>20.070399999999971</v>
      </c>
      <c r="E86">
        <f t="shared" si="43"/>
        <v>29.713400999999926</v>
      </c>
      <c r="F86">
        <f t="shared" si="43"/>
        <v>13.337104000000007</v>
      </c>
      <c r="G86">
        <f t="shared" si="43"/>
        <v>8.4797439999999522</v>
      </c>
      <c r="K86">
        <f t="shared" si="41"/>
        <v>2.1491560000000005</v>
      </c>
      <c r="L86">
        <f t="shared" si="41"/>
        <v>0.46104100000000009</v>
      </c>
      <c r="M86">
        <f t="shared" si="41"/>
        <v>2.1756250000000001</v>
      </c>
      <c r="N86">
        <f t="shared" si="41"/>
        <v>0.1689210000000004</v>
      </c>
      <c r="O86">
        <f t="shared" si="41"/>
        <v>1.100401</v>
      </c>
      <c r="S86">
        <f t="shared" si="42"/>
        <v>36.711481000000013</v>
      </c>
      <c r="T86">
        <f t="shared" si="42"/>
        <v>53.538489000000006</v>
      </c>
      <c r="U86">
        <f t="shared" si="42"/>
        <v>39.677401000000017</v>
      </c>
      <c r="V86">
        <f t="shared" si="42"/>
        <v>14.58476100000002</v>
      </c>
      <c r="W86">
        <f t="shared" si="42"/>
        <v>27.478564000000009</v>
      </c>
    </row>
    <row r="88" spans="1:23" x14ac:dyDescent="0.3">
      <c r="A88" s="8" t="s">
        <v>37</v>
      </c>
      <c r="B88">
        <v>0</v>
      </c>
      <c r="C88">
        <f>C81+K81+S81</f>
        <v>0</v>
      </c>
      <c r="D88">
        <f>D81+L81+T81</f>
        <v>0</v>
      </c>
      <c r="E88">
        <f>E81+M81+U81</f>
        <v>0</v>
      </c>
      <c r="F88">
        <f>F81+N81+V81</f>
        <v>0</v>
      </c>
      <c r="G88">
        <f>G81+O81+W81</f>
        <v>0</v>
      </c>
    </row>
    <row r="89" spans="1:23" x14ac:dyDescent="0.3">
      <c r="B89">
        <v>1</v>
      </c>
      <c r="C89">
        <f t="shared" ref="C89:C93" si="44">C82+K82+S82</f>
        <v>24.317246000000043</v>
      </c>
      <c r="D89">
        <f t="shared" ref="D89:D93" si="45">D82+L82+T82</f>
        <v>21.441517999999963</v>
      </c>
      <c r="E89">
        <f t="shared" ref="E89:E93" si="46">E82+M82+U82</f>
        <v>15.780770999999991</v>
      </c>
      <c r="F89">
        <f t="shared" ref="F89:F93" si="47">F82+N82+V82</f>
        <v>0.34773800000001009</v>
      </c>
      <c r="G89">
        <f t="shared" ref="G89:G93" si="48">G82+O82+W82</f>
        <v>1.1565570000000034</v>
      </c>
    </row>
    <row r="90" spans="1:23" x14ac:dyDescent="0.3">
      <c r="B90">
        <v>2</v>
      </c>
      <c r="C90">
        <f t="shared" si="44"/>
        <v>64.017273999999958</v>
      </c>
      <c r="D90">
        <f t="shared" si="45"/>
        <v>32.38267400000003</v>
      </c>
      <c r="E90">
        <f t="shared" si="46"/>
        <v>21.287314999999928</v>
      </c>
      <c r="F90">
        <f t="shared" si="47"/>
        <v>7.881421999999997</v>
      </c>
      <c r="G90">
        <f t="shared" si="48"/>
        <v>18.505357249999982</v>
      </c>
    </row>
    <row r="91" spans="1:23" x14ac:dyDescent="0.3">
      <c r="B91">
        <v>3</v>
      </c>
      <c r="C91">
        <f t="shared" si="44"/>
        <v>79.820037999999883</v>
      </c>
      <c r="D91">
        <f t="shared" si="45"/>
        <v>65.290154000000015</v>
      </c>
      <c r="E91">
        <f t="shared" si="46"/>
        <v>61.473971000000105</v>
      </c>
      <c r="F91">
        <f t="shared" si="47"/>
        <v>11.267141999999991</v>
      </c>
      <c r="G91">
        <f t="shared" si="48"/>
        <v>32.444304999999986</v>
      </c>
    </row>
    <row r="92" spans="1:23" x14ac:dyDescent="0.3">
      <c r="B92">
        <v>4</v>
      </c>
      <c r="C92">
        <f t="shared" si="44"/>
        <v>96.872953999999993</v>
      </c>
      <c r="D92">
        <f t="shared" si="45"/>
        <v>40.494145999999944</v>
      </c>
      <c r="E92">
        <f t="shared" si="46"/>
        <v>68.951882999999995</v>
      </c>
      <c r="F92">
        <f t="shared" si="47"/>
        <v>12.733649999999994</v>
      </c>
      <c r="G92">
        <f t="shared" si="48"/>
        <v>24.600197000000019</v>
      </c>
    </row>
    <row r="93" spans="1:23" x14ac:dyDescent="0.3">
      <c r="B93">
        <v>5</v>
      </c>
      <c r="C93">
        <f t="shared" si="44"/>
        <v>98.598078000000001</v>
      </c>
      <c r="D93">
        <f t="shared" si="45"/>
        <v>74.069929999999971</v>
      </c>
      <c r="E93">
        <f t="shared" si="46"/>
        <v>71.566426999999948</v>
      </c>
      <c r="F93">
        <f t="shared" si="47"/>
        <v>28.09078600000003</v>
      </c>
      <c r="G93">
        <f t="shared" si="48"/>
        <v>37.058708999999965</v>
      </c>
    </row>
    <row r="94" spans="1:23" x14ac:dyDescent="0.3">
      <c r="C94" t="s">
        <v>18</v>
      </c>
    </row>
    <row r="95" spans="1:23" x14ac:dyDescent="0.3">
      <c r="A95" s="8" t="s">
        <v>36</v>
      </c>
      <c r="B95">
        <v>0</v>
      </c>
      <c r="C95">
        <f>SQRT(C88)</f>
        <v>0</v>
      </c>
      <c r="D95">
        <f t="shared" ref="D95:G95" si="49">SQRT(D88)</f>
        <v>0</v>
      </c>
      <c r="E95">
        <f t="shared" si="49"/>
        <v>0</v>
      </c>
      <c r="F95">
        <f t="shared" si="49"/>
        <v>0</v>
      </c>
      <c r="G95">
        <f t="shared" si="49"/>
        <v>0</v>
      </c>
    </row>
    <row r="96" spans="1:23" x14ac:dyDescent="0.3">
      <c r="B96">
        <v>1</v>
      </c>
      <c r="C96">
        <f t="shared" ref="C96:G100" si="50">SQRT(C89)</f>
        <v>4.9312519708487867</v>
      </c>
      <c r="D96">
        <f t="shared" si="50"/>
        <v>4.6304986772484842</v>
      </c>
      <c r="E96">
        <f t="shared" si="50"/>
        <v>3.9725018565130954</v>
      </c>
      <c r="F96">
        <f t="shared" si="50"/>
        <v>0.58969314054006949</v>
      </c>
      <c r="G96">
        <f t="shared" si="50"/>
        <v>1.0754334010063122</v>
      </c>
    </row>
    <row r="97" spans="2:7" x14ac:dyDescent="0.3">
      <c r="B97">
        <v>2</v>
      </c>
      <c r="C97">
        <f t="shared" si="50"/>
        <v>8.0010795521604425</v>
      </c>
      <c r="D97">
        <f t="shared" si="50"/>
        <v>5.6905776508189421</v>
      </c>
      <c r="E97">
        <f t="shared" si="50"/>
        <v>4.6138178334216802</v>
      </c>
      <c r="F97">
        <f t="shared" si="50"/>
        <v>2.8073870413607023</v>
      </c>
      <c r="G97">
        <f t="shared" si="50"/>
        <v>4.3017853561050652</v>
      </c>
    </row>
    <row r="98" spans="2:7" x14ac:dyDescent="0.3">
      <c r="B98">
        <v>3</v>
      </c>
      <c r="C98">
        <f t="shared" si="50"/>
        <v>8.9342060643349779</v>
      </c>
      <c r="D98">
        <f t="shared" si="50"/>
        <v>8.0802322986409258</v>
      </c>
      <c r="E98">
        <f t="shared" si="50"/>
        <v>7.8405338466204011</v>
      </c>
      <c r="F98">
        <f t="shared" si="50"/>
        <v>3.3566563720464435</v>
      </c>
      <c r="G98">
        <f t="shared" si="50"/>
        <v>5.6959902563118892</v>
      </c>
    </row>
    <row r="99" spans="2:7" x14ac:dyDescent="0.3">
      <c r="B99">
        <v>4</v>
      </c>
      <c r="C99">
        <f t="shared" si="50"/>
        <v>9.8424059050620336</v>
      </c>
      <c r="D99">
        <f t="shared" si="50"/>
        <v>6.3635010803801979</v>
      </c>
      <c r="E99">
        <f t="shared" si="50"/>
        <v>8.3037270547628186</v>
      </c>
      <c r="F99">
        <f t="shared" si="50"/>
        <v>3.5684240218897747</v>
      </c>
      <c r="G99">
        <f t="shared" si="50"/>
        <v>4.9598585665319144</v>
      </c>
    </row>
    <row r="100" spans="2:7" x14ac:dyDescent="0.3">
      <c r="B100">
        <v>5</v>
      </c>
      <c r="C100">
        <f t="shared" si="50"/>
        <v>9.9296564895267156</v>
      </c>
      <c r="D100">
        <f t="shared" si="50"/>
        <v>8.6063889059233176</v>
      </c>
      <c r="E100">
        <f t="shared" si="50"/>
        <v>8.4596942616148922</v>
      </c>
      <c r="F100">
        <f t="shared" si="50"/>
        <v>5.3000741504246927</v>
      </c>
      <c r="G100">
        <f t="shared" si="50"/>
        <v>6.087586467558384</v>
      </c>
    </row>
  </sheetData>
  <mergeCells count="10">
    <mergeCell ref="D3:F3"/>
    <mergeCell ref="G3:I3"/>
    <mergeCell ref="J3:L3"/>
    <mergeCell ref="M3:O3"/>
    <mergeCell ref="P3:R3"/>
    <mergeCell ref="D41:F41"/>
    <mergeCell ref="G41:I41"/>
    <mergeCell ref="J41:L41"/>
    <mergeCell ref="M41:O41"/>
    <mergeCell ref="P41:R4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F2BCEC-3456-4D5B-9856-49BCA2ECA5B8}">
  <dimension ref="A1:AE42"/>
  <sheetViews>
    <sheetView topLeftCell="N6" workbookViewId="0">
      <selection activeCell="Q14" sqref="Q14:AE14"/>
    </sheetView>
  </sheetViews>
  <sheetFormatPr defaultRowHeight="14.4" x14ac:dyDescent="0.3"/>
  <cols>
    <col min="1" max="1" width="12.44140625" customWidth="1"/>
  </cols>
  <sheetData>
    <row r="1" spans="1:31" x14ac:dyDescent="0.3">
      <c r="C1" s="13" t="s">
        <v>10</v>
      </c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 t="s">
        <v>11</v>
      </c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</row>
    <row r="2" spans="1:31" x14ac:dyDescent="0.3">
      <c r="B2" s="13" t="s">
        <v>0</v>
      </c>
      <c r="C2" s="13"/>
      <c r="D2" s="13"/>
      <c r="E2" s="13" t="s">
        <v>1</v>
      </c>
      <c r="F2" s="13"/>
      <c r="G2" s="13"/>
      <c r="H2" s="13" t="s">
        <v>2</v>
      </c>
      <c r="I2" s="13"/>
      <c r="J2" s="13"/>
      <c r="K2" s="13" t="s">
        <v>3</v>
      </c>
      <c r="L2" s="13"/>
      <c r="M2" s="13"/>
      <c r="N2" s="13" t="s">
        <v>4</v>
      </c>
      <c r="O2" s="13"/>
      <c r="P2" s="13"/>
      <c r="Q2" t="s">
        <v>0</v>
      </c>
      <c r="T2" t="s">
        <v>1</v>
      </c>
      <c r="W2" t="s">
        <v>2</v>
      </c>
      <c r="Z2" t="s">
        <v>3</v>
      </c>
      <c r="AC2" t="s">
        <v>4</v>
      </c>
    </row>
    <row r="3" spans="1:31" x14ac:dyDescent="0.3">
      <c r="B3" t="s">
        <v>5</v>
      </c>
      <c r="C3" t="s">
        <v>6</v>
      </c>
      <c r="D3" t="s">
        <v>7</v>
      </c>
      <c r="E3" t="s">
        <v>5</v>
      </c>
      <c r="F3" t="s">
        <v>6</v>
      </c>
      <c r="G3" t="s">
        <v>7</v>
      </c>
      <c r="H3" t="s">
        <v>5</v>
      </c>
      <c r="I3" t="s">
        <v>6</v>
      </c>
      <c r="J3" t="s">
        <v>7</v>
      </c>
      <c r="K3" t="s">
        <v>5</v>
      </c>
      <c r="L3" t="s">
        <v>6</v>
      </c>
      <c r="M3" t="s">
        <v>7</v>
      </c>
      <c r="N3" t="s">
        <v>5</v>
      </c>
      <c r="O3" t="s">
        <v>6</v>
      </c>
      <c r="P3" t="s">
        <v>7</v>
      </c>
      <c r="Q3" t="s">
        <v>5</v>
      </c>
      <c r="R3" t="s">
        <v>6</v>
      </c>
      <c r="S3" t="s">
        <v>7</v>
      </c>
      <c r="T3" t="s">
        <v>5</v>
      </c>
      <c r="U3" t="s">
        <v>6</v>
      </c>
      <c r="V3" t="s">
        <v>7</v>
      </c>
      <c r="W3" t="s">
        <v>5</v>
      </c>
      <c r="X3" t="s">
        <v>6</v>
      </c>
      <c r="Y3" t="s">
        <v>7</v>
      </c>
      <c r="Z3" t="s">
        <v>5</v>
      </c>
      <c r="AA3" t="s">
        <v>6</v>
      </c>
      <c r="AB3" t="s">
        <v>7</v>
      </c>
      <c r="AC3" t="s">
        <v>5</v>
      </c>
      <c r="AD3" t="s">
        <v>6</v>
      </c>
      <c r="AE3" t="s">
        <v>7</v>
      </c>
    </row>
    <row r="4" spans="1:31" x14ac:dyDescent="0.3">
      <c r="A4" s="1" t="s">
        <v>8</v>
      </c>
      <c r="B4" s="1">
        <v>63.63</v>
      </c>
      <c r="C4" s="1">
        <v>-4.05</v>
      </c>
      <c r="D4" s="1">
        <v>24.24</v>
      </c>
      <c r="E4" s="1">
        <v>71.11</v>
      </c>
      <c r="F4" s="1">
        <v>-4.2</v>
      </c>
      <c r="G4" s="1">
        <v>11.9</v>
      </c>
      <c r="H4" s="1">
        <v>72.319999999999993</v>
      </c>
      <c r="I4" s="1">
        <v>-4.21</v>
      </c>
      <c r="J4" s="1">
        <v>13.07</v>
      </c>
      <c r="K4" s="1">
        <v>69.17</v>
      </c>
      <c r="L4" s="1">
        <v>-3.82</v>
      </c>
      <c r="M4" s="1">
        <v>13.12</v>
      </c>
      <c r="N4" s="1">
        <v>70.61</v>
      </c>
      <c r="O4" s="1">
        <v>-4.4800000000000004</v>
      </c>
      <c r="P4" s="1">
        <v>12.75</v>
      </c>
    </row>
    <row r="5" spans="1:31" x14ac:dyDescent="0.3">
      <c r="B5" s="1">
        <v>67.22</v>
      </c>
      <c r="C5" s="1">
        <v>-4.29</v>
      </c>
      <c r="D5" s="1">
        <v>17.57</v>
      </c>
      <c r="E5" s="1">
        <v>69.3</v>
      </c>
      <c r="F5" s="1">
        <v>-6.18</v>
      </c>
      <c r="G5" s="1">
        <v>16.440000000000001</v>
      </c>
      <c r="H5" s="1">
        <v>72.61</v>
      </c>
      <c r="I5" s="1">
        <v>-2.73</v>
      </c>
      <c r="J5" s="1">
        <v>9.9600000000000009</v>
      </c>
      <c r="K5" s="1">
        <v>66.849999999999994</v>
      </c>
      <c r="L5" s="1">
        <v>-6.39</v>
      </c>
      <c r="M5" s="1">
        <v>19.36</v>
      </c>
      <c r="N5" s="1">
        <v>70.28</v>
      </c>
      <c r="O5" s="1">
        <v>-4.41</v>
      </c>
      <c r="P5" s="1">
        <v>13.84</v>
      </c>
    </row>
    <row r="6" spans="1:31" x14ac:dyDescent="0.3">
      <c r="A6" t="s">
        <v>38</v>
      </c>
      <c r="B6" s="1">
        <f>AVERAGE(B4:B5)</f>
        <v>65.424999999999997</v>
      </c>
      <c r="C6" s="1">
        <f>AVERAGE(C4:C5)</f>
        <v>-4.17</v>
      </c>
      <c r="D6" s="1">
        <f t="shared" ref="D6:P6" si="0">AVERAGE(D4:D5)</f>
        <v>20.905000000000001</v>
      </c>
      <c r="E6" s="1">
        <f t="shared" si="0"/>
        <v>70.204999999999998</v>
      </c>
      <c r="F6" s="1">
        <f t="shared" si="0"/>
        <v>-5.1899999999999995</v>
      </c>
      <c r="G6" s="1">
        <f t="shared" si="0"/>
        <v>14.170000000000002</v>
      </c>
      <c r="H6" s="1">
        <f t="shared" si="0"/>
        <v>72.465000000000003</v>
      </c>
      <c r="I6" s="1">
        <f t="shared" si="0"/>
        <v>-3.4699999999999998</v>
      </c>
      <c r="J6" s="1">
        <f t="shared" si="0"/>
        <v>11.515000000000001</v>
      </c>
      <c r="K6" s="1">
        <f t="shared" si="0"/>
        <v>68.009999999999991</v>
      </c>
      <c r="L6" s="1">
        <f t="shared" si="0"/>
        <v>-5.1049999999999995</v>
      </c>
      <c r="M6" s="1">
        <f t="shared" si="0"/>
        <v>16.239999999999998</v>
      </c>
      <c r="N6" s="1">
        <f t="shared" si="0"/>
        <v>70.444999999999993</v>
      </c>
      <c r="O6" s="1">
        <f t="shared" si="0"/>
        <v>-4.4450000000000003</v>
      </c>
      <c r="P6" s="1">
        <f t="shared" si="0"/>
        <v>13.295</v>
      </c>
    </row>
    <row r="7" spans="1:31" x14ac:dyDescent="0.3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9" spans="1:31" x14ac:dyDescent="0.3">
      <c r="A9" t="s">
        <v>9</v>
      </c>
      <c r="B9">
        <v>70.91</v>
      </c>
      <c r="C9">
        <v>-2.56</v>
      </c>
      <c r="D9">
        <v>13.46</v>
      </c>
      <c r="E9">
        <v>68.33</v>
      </c>
      <c r="F9">
        <v>-2.66</v>
      </c>
      <c r="G9">
        <v>13.93</v>
      </c>
      <c r="H9">
        <v>59.66</v>
      </c>
      <c r="I9">
        <v>-3.34</v>
      </c>
      <c r="J9">
        <v>10.51</v>
      </c>
      <c r="K9">
        <v>67.02</v>
      </c>
      <c r="L9">
        <v>-2.58</v>
      </c>
      <c r="M9">
        <v>13.6</v>
      </c>
      <c r="N9">
        <v>63.02</v>
      </c>
      <c r="O9">
        <v>-4.5999999999999996</v>
      </c>
      <c r="P9">
        <v>14.98</v>
      </c>
      <c r="Q9">
        <v>65.010000000000005</v>
      </c>
      <c r="R9">
        <v>-3.91</v>
      </c>
      <c r="S9">
        <v>20.91</v>
      </c>
      <c r="T9">
        <v>64.25</v>
      </c>
      <c r="U9">
        <v>-2.2599999999999998</v>
      </c>
      <c r="V9">
        <v>15.29</v>
      </c>
      <c r="W9">
        <v>59.36</v>
      </c>
      <c r="X9">
        <v>-3.34</v>
      </c>
      <c r="Y9">
        <v>9.57</v>
      </c>
      <c r="Z9">
        <v>63.15</v>
      </c>
      <c r="AA9">
        <v>-4.12</v>
      </c>
      <c r="AB9">
        <v>18.28</v>
      </c>
      <c r="AC9">
        <v>59.5</v>
      </c>
      <c r="AD9">
        <v>-4.5199999999999996</v>
      </c>
      <c r="AE9">
        <v>18.53</v>
      </c>
    </row>
    <row r="10" spans="1:31" x14ac:dyDescent="0.3">
      <c r="B10">
        <v>60.15</v>
      </c>
      <c r="C10">
        <v>-2.41</v>
      </c>
      <c r="D10">
        <v>19.78</v>
      </c>
      <c r="E10">
        <v>69.77</v>
      </c>
      <c r="F10">
        <v>-5.03</v>
      </c>
      <c r="G10">
        <v>15.55</v>
      </c>
      <c r="H10">
        <v>63</v>
      </c>
      <c r="I10">
        <v>-3.18</v>
      </c>
      <c r="J10">
        <v>9.33</v>
      </c>
      <c r="K10">
        <v>67.61</v>
      </c>
      <c r="L10">
        <v>-3.82</v>
      </c>
      <c r="M10">
        <v>17.850000000000001</v>
      </c>
      <c r="N10">
        <v>62.95</v>
      </c>
      <c r="O10">
        <v>-4.6500000000000004</v>
      </c>
      <c r="P10">
        <v>15.09</v>
      </c>
      <c r="Q10">
        <v>67.27</v>
      </c>
      <c r="R10">
        <v>-1.9</v>
      </c>
      <c r="S10">
        <v>18.86</v>
      </c>
      <c r="T10">
        <v>67.53</v>
      </c>
      <c r="U10">
        <v>-3.11</v>
      </c>
      <c r="V10">
        <v>13.03</v>
      </c>
      <c r="W10">
        <v>56.04</v>
      </c>
      <c r="X10">
        <v>-3.6</v>
      </c>
      <c r="Y10">
        <v>11.13</v>
      </c>
      <c r="Z10">
        <v>63.72</v>
      </c>
      <c r="AA10">
        <v>-3.95</v>
      </c>
      <c r="AB10">
        <v>18.73</v>
      </c>
      <c r="AC10">
        <v>64.28</v>
      </c>
      <c r="AD10">
        <v>-3.46</v>
      </c>
      <c r="AE10">
        <v>13.1</v>
      </c>
    </row>
    <row r="11" spans="1:31" x14ac:dyDescent="0.3">
      <c r="B11">
        <v>69</v>
      </c>
      <c r="C11">
        <v>-2.5499999999999998</v>
      </c>
      <c r="D11">
        <v>15.7</v>
      </c>
      <c r="E11">
        <v>66.83</v>
      </c>
      <c r="F11">
        <v>-3.77</v>
      </c>
      <c r="G11">
        <v>14.58</v>
      </c>
      <c r="H11">
        <v>62.81</v>
      </c>
      <c r="I11">
        <v>-3.97</v>
      </c>
      <c r="J11">
        <v>10.9</v>
      </c>
      <c r="K11">
        <v>58.58</v>
      </c>
      <c r="L11">
        <v>-3.38</v>
      </c>
      <c r="M11">
        <v>18.510000000000002</v>
      </c>
      <c r="N11">
        <v>63.69</v>
      </c>
      <c r="O11">
        <v>-3.22</v>
      </c>
      <c r="P11">
        <v>9.7899999999999991</v>
      </c>
      <c r="Q11">
        <v>63.15</v>
      </c>
      <c r="R11">
        <v>-3.67</v>
      </c>
      <c r="S11">
        <v>20.49</v>
      </c>
      <c r="T11">
        <v>68.37</v>
      </c>
      <c r="U11">
        <v>-2.19</v>
      </c>
      <c r="V11">
        <v>12.09</v>
      </c>
      <c r="W11">
        <v>53.37</v>
      </c>
      <c r="X11">
        <v>-5.09</v>
      </c>
      <c r="Y11">
        <v>14.46</v>
      </c>
      <c r="Z11">
        <v>54.19</v>
      </c>
      <c r="AA11">
        <v>-3.24</v>
      </c>
      <c r="AB11">
        <v>19.329999999999998</v>
      </c>
      <c r="AC11">
        <v>63.95</v>
      </c>
      <c r="AD11">
        <v>-2.71</v>
      </c>
      <c r="AE11">
        <v>12.1</v>
      </c>
    </row>
    <row r="12" spans="1:31" x14ac:dyDescent="0.3">
      <c r="B12">
        <v>68.72</v>
      </c>
      <c r="C12">
        <v>-3.62</v>
      </c>
      <c r="D12">
        <v>17.38</v>
      </c>
      <c r="E12">
        <v>66.75</v>
      </c>
      <c r="F12">
        <v>-5.16</v>
      </c>
      <c r="G12">
        <v>15.8</v>
      </c>
      <c r="H12">
        <v>59.61</v>
      </c>
      <c r="I12">
        <v>-3.66</v>
      </c>
      <c r="J12">
        <v>11.92</v>
      </c>
      <c r="K12">
        <v>60.95</v>
      </c>
      <c r="L12">
        <v>-2.54</v>
      </c>
      <c r="M12">
        <v>13.6</v>
      </c>
      <c r="N12">
        <v>65.08</v>
      </c>
      <c r="O12">
        <v>-2.62</v>
      </c>
      <c r="P12">
        <v>9.39</v>
      </c>
      <c r="Q12">
        <v>70.87</v>
      </c>
      <c r="R12">
        <v>-2.7</v>
      </c>
      <c r="S12">
        <v>14.58</v>
      </c>
      <c r="T12">
        <v>62.98</v>
      </c>
      <c r="U12">
        <v>-4.75</v>
      </c>
      <c r="V12">
        <v>21.5</v>
      </c>
      <c r="W12">
        <v>59.84</v>
      </c>
      <c r="X12">
        <v>-3.99</v>
      </c>
      <c r="Y12">
        <v>10.37</v>
      </c>
      <c r="Z12">
        <v>61.31</v>
      </c>
      <c r="AA12">
        <v>-2.62</v>
      </c>
      <c r="AB12">
        <v>20.56</v>
      </c>
      <c r="AC12">
        <v>65.7</v>
      </c>
      <c r="AD12">
        <v>-2.35</v>
      </c>
      <c r="AE12">
        <v>14.41</v>
      </c>
    </row>
    <row r="13" spans="1:31" x14ac:dyDescent="0.3">
      <c r="B13">
        <v>69.48</v>
      </c>
      <c r="C13">
        <v>-3.3</v>
      </c>
      <c r="D13">
        <v>15.93</v>
      </c>
      <c r="E13">
        <v>69.819999999999993</v>
      </c>
      <c r="F13">
        <v>-2.41</v>
      </c>
      <c r="G13">
        <v>12.07</v>
      </c>
      <c r="H13">
        <v>58.58</v>
      </c>
      <c r="I13">
        <v>-4.17</v>
      </c>
      <c r="J13">
        <v>12.92</v>
      </c>
      <c r="K13">
        <v>59.87</v>
      </c>
      <c r="L13">
        <v>-3.26</v>
      </c>
      <c r="M13">
        <v>15.06</v>
      </c>
      <c r="N13">
        <v>65.95</v>
      </c>
      <c r="O13">
        <v>-2.99</v>
      </c>
      <c r="P13">
        <v>13.06</v>
      </c>
      <c r="Q13">
        <v>63.62</v>
      </c>
      <c r="R13">
        <v>-2.96</v>
      </c>
      <c r="S13">
        <v>17.91</v>
      </c>
      <c r="T13">
        <v>65.2</v>
      </c>
      <c r="U13">
        <v>-4.0599999999999996</v>
      </c>
      <c r="V13">
        <v>20.57</v>
      </c>
      <c r="W13">
        <v>57.75</v>
      </c>
      <c r="X13">
        <v>-4.87</v>
      </c>
      <c r="Y13">
        <v>17.82</v>
      </c>
      <c r="Z13">
        <v>61.34</v>
      </c>
      <c r="AA13">
        <v>-2.5299999999999998</v>
      </c>
      <c r="AB13">
        <v>16.29</v>
      </c>
      <c r="AC13">
        <v>69.11</v>
      </c>
      <c r="AD13">
        <v>-3.25</v>
      </c>
      <c r="AE13">
        <v>16.239999999999998</v>
      </c>
    </row>
    <row r="14" spans="1:31" x14ac:dyDescent="0.3">
      <c r="A14" s="3"/>
      <c r="B14" s="3">
        <f>B10</f>
        <v>60.15</v>
      </c>
      <c r="C14" s="3">
        <f>AVERAGE(C9:C13)</f>
        <v>-2.8880000000000003</v>
      </c>
      <c r="D14" s="3">
        <f t="shared" ref="D14:AE14" si="1">AVERAGE(D9:D13)</f>
        <v>16.45</v>
      </c>
      <c r="E14" s="3">
        <f t="shared" si="1"/>
        <v>68.3</v>
      </c>
      <c r="F14" s="3">
        <f t="shared" si="1"/>
        <v>-3.806</v>
      </c>
      <c r="G14" s="3">
        <f t="shared" si="1"/>
        <v>14.386000000000001</v>
      </c>
      <c r="H14" s="3">
        <f t="shared" si="1"/>
        <v>60.731999999999992</v>
      </c>
      <c r="I14" s="3">
        <f t="shared" si="1"/>
        <v>-3.6640000000000001</v>
      </c>
      <c r="J14" s="3">
        <f t="shared" si="1"/>
        <v>11.116000000000001</v>
      </c>
      <c r="K14" s="3">
        <f t="shared" si="1"/>
        <v>62.805999999999997</v>
      </c>
      <c r="L14" s="3">
        <f t="shared" si="1"/>
        <v>-3.1160000000000001</v>
      </c>
      <c r="M14" s="3">
        <f t="shared" si="1"/>
        <v>15.724</v>
      </c>
      <c r="N14" s="3">
        <f t="shared" si="1"/>
        <v>64.138000000000005</v>
      </c>
      <c r="O14" s="3">
        <f t="shared" si="1"/>
        <v>-3.6159999999999997</v>
      </c>
      <c r="P14" s="3">
        <f t="shared" si="1"/>
        <v>12.462</v>
      </c>
      <c r="Q14" s="3">
        <f t="shared" si="1"/>
        <v>65.984000000000009</v>
      </c>
      <c r="R14" s="3">
        <f t="shared" si="1"/>
        <v>-3.028</v>
      </c>
      <c r="S14" s="3">
        <f t="shared" si="1"/>
        <v>18.549999999999997</v>
      </c>
      <c r="T14" s="3">
        <f t="shared" si="1"/>
        <v>65.665999999999997</v>
      </c>
      <c r="U14" s="3">
        <f t="shared" si="1"/>
        <v>-3.2739999999999996</v>
      </c>
      <c r="V14" s="3">
        <f t="shared" si="1"/>
        <v>16.495999999999999</v>
      </c>
      <c r="W14" s="3">
        <f t="shared" si="1"/>
        <v>57.272000000000006</v>
      </c>
      <c r="X14" s="3">
        <f t="shared" si="1"/>
        <v>-4.1779999999999999</v>
      </c>
      <c r="Y14" s="3">
        <f t="shared" si="1"/>
        <v>12.67</v>
      </c>
      <c r="Z14" s="3">
        <f t="shared" si="1"/>
        <v>60.742000000000004</v>
      </c>
      <c r="AA14" s="3">
        <f t="shared" si="1"/>
        <v>-3.2920000000000003</v>
      </c>
      <c r="AB14" s="3">
        <f t="shared" si="1"/>
        <v>18.637999999999998</v>
      </c>
      <c r="AC14" s="3">
        <f t="shared" si="1"/>
        <v>64.50800000000001</v>
      </c>
      <c r="AD14" s="3">
        <f t="shared" si="1"/>
        <v>-3.258</v>
      </c>
      <c r="AE14" s="3">
        <f t="shared" si="1"/>
        <v>14.875999999999999</v>
      </c>
    </row>
    <row r="17" spans="1:31" x14ac:dyDescent="0.3">
      <c r="A17" t="s">
        <v>12</v>
      </c>
      <c r="B17">
        <v>66.650000000000006</v>
      </c>
      <c r="C17">
        <v>-3.36</v>
      </c>
      <c r="D17">
        <v>15.94</v>
      </c>
      <c r="E17">
        <v>55.06</v>
      </c>
      <c r="F17">
        <v>0.42</v>
      </c>
      <c r="G17">
        <v>26.64</v>
      </c>
      <c r="H17">
        <v>60.53</v>
      </c>
      <c r="I17">
        <v>-3.56</v>
      </c>
      <c r="J17">
        <v>9.61</v>
      </c>
      <c r="K17">
        <v>67.5</v>
      </c>
      <c r="L17">
        <v>-3.78</v>
      </c>
      <c r="M17">
        <v>17.16</v>
      </c>
      <c r="N17">
        <v>65.53</v>
      </c>
      <c r="O17">
        <v>-2.06</v>
      </c>
      <c r="P17">
        <v>19.170000000000002</v>
      </c>
      <c r="Q17">
        <v>68.88</v>
      </c>
      <c r="R17">
        <v>-4.54</v>
      </c>
      <c r="S17">
        <v>18.559999999999999</v>
      </c>
      <c r="T17">
        <v>63.04</v>
      </c>
      <c r="U17">
        <v>-4.74</v>
      </c>
      <c r="V17">
        <v>23.57</v>
      </c>
      <c r="W17">
        <v>55.26</v>
      </c>
      <c r="X17">
        <v>-4.3600000000000003</v>
      </c>
      <c r="Y17">
        <v>11.27</v>
      </c>
      <c r="Z17">
        <v>64.959999999999994</v>
      </c>
      <c r="AA17">
        <v>-1.76</v>
      </c>
      <c r="AB17">
        <v>14.94</v>
      </c>
      <c r="AC17">
        <v>62.67</v>
      </c>
      <c r="AD17">
        <v>-4.6399999999999997</v>
      </c>
      <c r="AE17">
        <v>12.81</v>
      </c>
    </row>
    <row r="18" spans="1:31" x14ac:dyDescent="0.3">
      <c r="B18">
        <v>68.66</v>
      </c>
      <c r="C18">
        <v>-2.46</v>
      </c>
      <c r="D18">
        <v>15.26</v>
      </c>
      <c r="E18">
        <v>62.03</v>
      </c>
      <c r="F18">
        <v>-2.72</v>
      </c>
      <c r="G18">
        <v>29.84</v>
      </c>
      <c r="H18">
        <v>49.21</v>
      </c>
      <c r="I18">
        <v>-5.46</v>
      </c>
      <c r="J18">
        <v>12.82</v>
      </c>
      <c r="K18">
        <v>69.03</v>
      </c>
      <c r="L18">
        <v>-3.56</v>
      </c>
      <c r="M18">
        <v>15.91</v>
      </c>
      <c r="N18">
        <v>60.43</v>
      </c>
      <c r="O18">
        <v>-0.66</v>
      </c>
      <c r="P18">
        <v>20.61</v>
      </c>
      <c r="Q18">
        <v>62.63</v>
      </c>
      <c r="R18">
        <v>-3.46</v>
      </c>
      <c r="S18">
        <v>20.16</v>
      </c>
      <c r="T18">
        <v>59.2</v>
      </c>
      <c r="U18">
        <v>-2.94</v>
      </c>
      <c r="V18">
        <v>20.23</v>
      </c>
      <c r="W18">
        <v>54.78</v>
      </c>
      <c r="X18">
        <v>-3.71</v>
      </c>
      <c r="Y18">
        <v>8.9700000000000006</v>
      </c>
      <c r="Z18">
        <v>60.05</v>
      </c>
      <c r="AA18">
        <v>-2.02</v>
      </c>
      <c r="AB18">
        <v>17.57</v>
      </c>
      <c r="AC18">
        <v>65.540000000000006</v>
      </c>
      <c r="AD18">
        <v>-3.01</v>
      </c>
      <c r="AE18">
        <v>17.559999999999999</v>
      </c>
    </row>
    <row r="19" spans="1:31" x14ac:dyDescent="0.3">
      <c r="B19">
        <v>61.54</v>
      </c>
      <c r="C19">
        <v>-3.49</v>
      </c>
      <c r="D19">
        <v>19.940000000000001</v>
      </c>
      <c r="E19">
        <v>63.44</v>
      </c>
      <c r="F19">
        <v>-2.17</v>
      </c>
      <c r="G19">
        <v>18.18</v>
      </c>
      <c r="H19">
        <v>57.8</v>
      </c>
      <c r="I19">
        <v>-3.06</v>
      </c>
      <c r="J19">
        <v>8.89</v>
      </c>
      <c r="K19">
        <v>63.82</v>
      </c>
      <c r="L19">
        <v>-2.97</v>
      </c>
      <c r="M19">
        <v>19.86</v>
      </c>
      <c r="N19">
        <v>62.14</v>
      </c>
      <c r="O19">
        <v>-2.95</v>
      </c>
      <c r="P19">
        <v>19.45</v>
      </c>
      <c r="Q19">
        <v>65.180000000000007</v>
      </c>
      <c r="R19">
        <v>-2.4300000000000002</v>
      </c>
      <c r="S19">
        <v>18.41</v>
      </c>
      <c r="T19">
        <v>57.5</v>
      </c>
      <c r="U19">
        <v>-2.11</v>
      </c>
      <c r="V19">
        <v>19.77</v>
      </c>
      <c r="W19">
        <v>63.5</v>
      </c>
      <c r="X19">
        <v>-2.59</v>
      </c>
      <c r="Y19">
        <v>7.68</v>
      </c>
      <c r="Z19">
        <v>57.11</v>
      </c>
      <c r="AA19">
        <v>-1.82</v>
      </c>
      <c r="AB19">
        <v>23.09</v>
      </c>
      <c r="AC19">
        <v>62.81</v>
      </c>
      <c r="AD19">
        <v>-3.35</v>
      </c>
      <c r="AE19">
        <v>11.88</v>
      </c>
    </row>
    <row r="20" spans="1:31" x14ac:dyDescent="0.3">
      <c r="B20">
        <v>59.9</v>
      </c>
      <c r="C20">
        <v>-2.23</v>
      </c>
      <c r="D20">
        <v>15.93</v>
      </c>
      <c r="E20">
        <v>66.25</v>
      </c>
      <c r="F20">
        <v>-3.98</v>
      </c>
      <c r="G20">
        <v>18.36</v>
      </c>
      <c r="H20">
        <v>57.97</v>
      </c>
      <c r="I20">
        <v>-3.45</v>
      </c>
      <c r="J20">
        <v>9.1300000000000008</v>
      </c>
      <c r="K20">
        <v>59.01</v>
      </c>
      <c r="L20">
        <v>-1.7</v>
      </c>
      <c r="M20">
        <v>17.64</v>
      </c>
      <c r="N20">
        <v>65.03</v>
      </c>
      <c r="O20">
        <v>-2.2400000000000002</v>
      </c>
      <c r="P20">
        <v>18.95</v>
      </c>
      <c r="Q20">
        <v>64.650000000000006</v>
      </c>
      <c r="R20">
        <v>-1.98</v>
      </c>
      <c r="S20">
        <v>20.92</v>
      </c>
      <c r="T20">
        <v>66.099999999999994</v>
      </c>
      <c r="U20">
        <v>-2.2599999999999998</v>
      </c>
      <c r="V20">
        <v>19.47</v>
      </c>
      <c r="W20">
        <v>54.51</v>
      </c>
      <c r="X20">
        <v>-3.67</v>
      </c>
      <c r="Y20">
        <v>8.1300000000000008</v>
      </c>
      <c r="Z20">
        <v>55.22</v>
      </c>
      <c r="AA20">
        <v>-1.1200000000000001</v>
      </c>
      <c r="AB20">
        <v>18.5</v>
      </c>
      <c r="AC20">
        <v>63.28</v>
      </c>
      <c r="AD20">
        <v>-4.13</v>
      </c>
      <c r="AE20">
        <v>13.63</v>
      </c>
    </row>
    <row r="21" spans="1:31" x14ac:dyDescent="0.3">
      <c r="B21">
        <v>62.38</v>
      </c>
      <c r="C21">
        <v>-2.94</v>
      </c>
      <c r="D21">
        <v>17.760000000000002</v>
      </c>
      <c r="E21">
        <v>62.55</v>
      </c>
      <c r="F21">
        <v>-2.63</v>
      </c>
      <c r="G21">
        <v>17.37</v>
      </c>
      <c r="H21">
        <v>57.58</v>
      </c>
      <c r="I21">
        <v>-4.1900000000000004</v>
      </c>
      <c r="J21">
        <v>12.04</v>
      </c>
      <c r="K21">
        <v>62.83</v>
      </c>
      <c r="L21">
        <v>-2.68</v>
      </c>
      <c r="M21">
        <v>18.21</v>
      </c>
      <c r="N21">
        <v>66.34</v>
      </c>
      <c r="O21">
        <v>-3.06</v>
      </c>
      <c r="P21">
        <v>15.43</v>
      </c>
      <c r="Q21">
        <v>65.08</v>
      </c>
      <c r="R21">
        <v>-1.88</v>
      </c>
      <c r="S21">
        <v>16.71</v>
      </c>
      <c r="T21">
        <v>65.37</v>
      </c>
      <c r="U21">
        <v>-4.24</v>
      </c>
      <c r="V21">
        <v>20.22</v>
      </c>
      <c r="W21">
        <v>57.33</v>
      </c>
      <c r="X21">
        <v>-3.54</v>
      </c>
      <c r="Y21">
        <v>8.7799999999999994</v>
      </c>
      <c r="Z21">
        <v>63.91</v>
      </c>
      <c r="AA21">
        <v>-3.49</v>
      </c>
      <c r="AB21">
        <v>23.09</v>
      </c>
      <c r="AC21">
        <v>64.349999999999994</v>
      </c>
      <c r="AD21">
        <v>-1.28</v>
      </c>
      <c r="AE21">
        <v>16.68</v>
      </c>
    </row>
    <row r="22" spans="1:31" x14ac:dyDescent="0.3">
      <c r="A22" s="3" t="s">
        <v>38</v>
      </c>
      <c r="B22" s="3">
        <f>B19</f>
        <v>61.54</v>
      </c>
      <c r="C22" s="3">
        <f>AVERAGE(C17:C21)</f>
        <v>-2.8959999999999999</v>
      </c>
      <c r="D22" s="3">
        <f t="shared" ref="D22:AE22" si="2">AVERAGE(D17:D21)</f>
        <v>16.966000000000001</v>
      </c>
      <c r="E22" s="3">
        <f t="shared" si="2"/>
        <v>61.866</v>
      </c>
      <c r="F22" s="3">
        <f t="shared" si="2"/>
        <v>-2.2160000000000002</v>
      </c>
      <c r="G22" s="3">
        <f t="shared" si="2"/>
        <v>22.077999999999999</v>
      </c>
      <c r="H22" s="3">
        <f t="shared" si="2"/>
        <v>56.618000000000009</v>
      </c>
      <c r="I22" s="3">
        <f t="shared" si="2"/>
        <v>-3.9440000000000004</v>
      </c>
      <c r="J22" s="3">
        <f t="shared" si="2"/>
        <v>10.498000000000001</v>
      </c>
      <c r="K22" s="3">
        <f t="shared" si="2"/>
        <v>64.438000000000002</v>
      </c>
      <c r="L22" s="3">
        <f t="shared" si="2"/>
        <v>-2.9379999999999997</v>
      </c>
      <c r="M22" s="3">
        <f t="shared" si="2"/>
        <v>17.756</v>
      </c>
      <c r="N22" s="3">
        <f t="shared" si="2"/>
        <v>63.894000000000005</v>
      </c>
      <c r="O22" s="3">
        <f t="shared" si="2"/>
        <v>-2.194</v>
      </c>
      <c r="P22" s="3">
        <f t="shared" si="2"/>
        <v>18.722000000000001</v>
      </c>
      <c r="Q22" s="3">
        <f t="shared" si="2"/>
        <v>65.284000000000006</v>
      </c>
      <c r="R22" s="3">
        <f t="shared" si="2"/>
        <v>-2.8579999999999997</v>
      </c>
      <c r="S22" s="3">
        <f t="shared" si="2"/>
        <v>18.951999999999998</v>
      </c>
      <c r="T22" s="3">
        <f t="shared" si="2"/>
        <v>62.242000000000004</v>
      </c>
      <c r="U22" s="3">
        <f t="shared" si="2"/>
        <v>-3.258</v>
      </c>
      <c r="V22" s="3">
        <f t="shared" si="2"/>
        <v>20.651999999999997</v>
      </c>
      <c r="W22" s="3">
        <f t="shared" si="2"/>
        <v>57.076000000000001</v>
      </c>
      <c r="X22" s="3">
        <f t="shared" si="2"/>
        <v>-3.5740000000000003</v>
      </c>
      <c r="Y22" s="3">
        <f t="shared" si="2"/>
        <v>8.9660000000000011</v>
      </c>
      <c r="Z22" s="3">
        <f t="shared" si="2"/>
        <v>60.25</v>
      </c>
      <c r="AA22" s="3">
        <f t="shared" si="2"/>
        <v>-2.0420000000000003</v>
      </c>
      <c r="AB22" s="3">
        <f t="shared" si="2"/>
        <v>19.437999999999999</v>
      </c>
      <c r="AC22" s="3">
        <f t="shared" si="2"/>
        <v>63.73</v>
      </c>
      <c r="AD22" s="3">
        <f t="shared" si="2"/>
        <v>-3.282</v>
      </c>
      <c r="AE22" s="3">
        <f t="shared" si="2"/>
        <v>14.512</v>
      </c>
    </row>
    <row r="25" spans="1:31" x14ac:dyDescent="0.3">
      <c r="A25" t="s">
        <v>13</v>
      </c>
      <c r="B25">
        <v>63.88</v>
      </c>
      <c r="C25">
        <v>-1.75</v>
      </c>
      <c r="D25">
        <v>24.71</v>
      </c>
      <c r="E25">
        <v>62.84</v>
      </c>
      <c r="F25">
        <v>-2.72</v>
      </c>
      <c r="G25">
        <v>19.32</v>
      </c>
      <c r="H25">
        <v>56.02</v>
      </c>
      <c r="I25">
        <v>-4.07</v>
      </c>
      <c r="J25">
        <v>10.4</v>
      </c>
      <c r="K25">
        <v>64.040000000000006</v>
      </c>
      <c r="L25">
        <v>-2.85</v>
      </c>
      <c r="M25">
        <v>20.09</v>
      </c>
      <c r="N25">
        <v>67.22</v>
      </c>
      <c r="O25">
        <v>-4.17</v>
      </c>
      <c r="P25">
        <v>20.09</v>
      </c>
      <c r="Q25">
        <v>68.510000000000005</v>
      </c>
      <c r="R25">
        <v>-3.06</v>
      </c>
      <c r="S25">
        <v>20.32</v>
      </c>
      <c r="T25">
        <v>68.88</v>
      </c>
      <c r="U25">
        <v>-3.75</v>
      </c>
      <c r="V25">
        <v>16.010000000000002</v>
      </c>
      <c r="W25">
        <v>54.67</v>
      </c>
      <c r="X25">
        <v>-2.8</v>
      </c>
      <c r="Y25">
        <v>6.2</v>
      </c>
      <c r="Z25">
        <v>59.92</v>
      </c>
      <c r="AA25">
        <v>-0.65</v>
      </c>
      <c r="AB25">
        <v>20.64</v>
      </c>
      <c r="AC25">
        <v>55.44</v>
      </c>
      <c r="AD25">
        <v>-1.65</v>
      </c>
      <c r="AE25">
        <v>27.28</v>
      </c>
    </row>
    <row r="26" spans="1:31" x14ac:dyDescent="0.3">
      <c r="B26">
        <v>63.49</v>
      </c>
      <c r="C26">
        <v>-1.77</v>
      </c>
      <c r="D26">
        <v>24.37</v>
      </c>
      <c r="E26">
        <v>65.81</v>
      </c>
      <c r="F26">
        <v>-5.03</v>
      </c>
      <c r="G26">
        <v>21.31</v>
      </c>
      <c r="H26">
        <v>61.65</v>
      </c>
      <c r="I26">
        <v>-2.87</v>
      </c>
      <c r="J26">
        <v>8.08</v>
      </c>
      <c r="K26">
        <v>60.91</v>
      </c>
      <c r="L26">
        <v>-3.53</v>
      </c>
      <c r="M26">
        <v>23.14</v>
      </c>
      <c r="N26">
        <v>61.45</v>
      </c>
      <c r="O26">
        <v>-1.99</v>
      </c>
      <c r="P26">
        <v>22.65</v>
      </c>
      <c r="Q26">
        <v>66.83</v>
      </c>
      <c r="R26">
        <v>-1.1499999999999999</v>
      </c>
      <c r="S26">
        <v>15.94</v>
      </c>
      <c r="T26">
        <v>61</v>
      </c>
      <c r="U26">
        <v>-2.58</v>
      </c>
      <c r="V26">
        <v>20.170000000000002</v>
      </c>
      <c r="W26">
        <v>58.85</v>
      </c>
      <c r="X26">
        <v>-3.36</v>
      </c>
      <c r="Y26">
        <v>8.6999999999999993</v>
      </c>
      <c r="Z26">
        <v>64.13</v>
      </c>
      <c r="AA26">
        <v>-1.3</v>
      </c>
      <c r="AB26">
        <v>18.78</v>
      </c>
      <c r="AC26">
        <v>58.26</v>
      </c>
      <c r="AD26">
        <v>-3.66</v>
      </c>
      <c r="AE26">
        <v>25.71</v>
      </c>
    </row>
    <row r="27" spans="1:31" x14ac:dyDescent="0.3">
      <c r="B27">
        <v>68.23</v>
      </c>
      <c r="C27">
        <v>-4.5599999999999996</v>
      </c>
      <c r="D27">
        <v>19.350000000000001</v>
      </c>
      <c r="E27">
        <v>64.86</v>
      </c>
      <c r="F27">
        <v>-3.19</v>
      </c>
      <c r="G27">
        <v>16.91</v>
      </c>
      <c r="H27">
        <v>52.08</v>
      </c>
      <c r="I27">
        <v>-4.03</v>
      </c>
      <c r="J27">
        <v>10.71</v>
      </c>
      <c r="K27">
        <v>58.05</v>
      </c>
      <c r="L27">
        <v>-2.91</v>
      </c>
      <c r="M27">
        <v>21.67</v>
      </c>
      <c r="N27">
        <v>60.93</v>
      </c>
      <c r="O27">
        <v>0.27</v>
      </c>
      <c r="P27">
        <v>22.95</v>
      </c>
      <c r="Q27">
        <v>60.11</v>
      </c>
      <c r="R27">
        <v>-1.1399999999999999</v>
      </c>
      <c r="S27">
        <v>24.42</v>
      </c>
      <c r="T27">
        <v>65.02</v>
      </c>
      <c r="U27">
        <v>-3.72</v>
      </c>
      <c r="V27">
        <v>18.8</v>
      </c>
      <c r="W27">
        <v>55.04</v>
      </c>
      <c r="X27">
        <v>-3.9</v>
      </c>
      <c r="Y27">
        <v>9.73</v>
      </c>
      <c r="Z27">
        <v>55.1</v>
      </c>
      <c r="AA27">
        <v>-0.63</v>
      </c>
      <c r="AB27">
        <v>22.57</v>
      </c>
      <c r="AC27">
        <v>62.21</v>
      </c>
      <c r="AD27">
        <v>-2.1800000000000002</v>
      </c>
      <c r="AE27">
        <v>23.82</v>
      </c>
    </row>
    <row r="28" spans="1:31" x14ac:dyDescent="0.3">
      <c r="B28">
        <v>58.66</v>
      </c>
      <c r="C28">
        <v>0</v>
      </c>
      <c r="D28">
        <v>23.23</v>
      </c>
      <c r="E28">
        <v>64.75</v>
      </c>
      <c r="F28">
        <v>-3.13</v>
      </c>
      <c r="G28">
        <v>16.97</v>
      </c>
      <c r="H28">
        <v>56.06</v>
      </c>
      <c r="I28">
        <v>-2.82</v>
      </c>
      <c r="J28">
        <v>7.1</v>
      </c>
      <c r="K28">
        <v>58.82</v>
      </c>
      <c r="L28">
        <v>-1.68</v>
      </c>
      <c r="M28">
        <v>24.4</v>
      </c>
      <c r="N28">
        <v>58.32</v>
      </c>
      <c r="O28">
        <v>-1.72</v>
      </c>
      <c r="P28">
        <v>18.95</v>
      </c>
      <c r="Q28">
        <v>60.65</v>
      </c>
      <c r="R28">
        <v>-1.07</v>
      </c>
      <c r="S28">
        <v>22.86</v>
      </c>
      <c r="T28">
        <v>65.44</v>
      </c>
      <c r="U28">
        <v>-2.04</v>
      </c>
      <c r="V28">
        <v>16.600000000000001</v>
      </c>
      <c r="W28">
        <v>54.64</v>
      </c>
      <c r="X28">
        <v>-2.87</v>
      </c>
      <c r="Y28">
        <v>6.86</v>
      </c>
      <c r="Z28">
        <v>63.47</v>
      </c>
      <c r="AA28">
        <v>-2.81</v>
      </c>
      <c r="AB28">
        <v>21.5</v>
      </c>
      <c r="AC28">
        <v>62.23</v>
      </c>
      <c r="AD28">
        <v>-2.14</v>
      </c>
      <c r="AE28">
        <v>24.14</v>
      </c>
    </row>
    <row r="29" spans="1:31" x14ac:dyDescent="0.3">
      <c r="B29">
        <v>68.38</v>
      </c>
      <c r="C29">
        <v>-4.49</v>
      </c>
      <c r="D29">
        <v>18.350000000000001</v>
      </c>
      <c r="E29">
        <v>61.09</v>
      </c>
      <c r="F29">
        <v>-4.24</v>
      </c>
      <c r="G29">
        <v>23.77</v>
      </c>
      <c r="H29">
        <v>66.13</v>
      </c>
      <c r="I29">
        <v>-2.68</v>
      </c>
      <c r="J29">
        <v>8.6</v>
      </c>
      <c r="K29">
        <v>60.52</v>
      </c>
      <c r="L29">
        <v>-2.42</v>
      </c>
      <c r="M29">
        <v>21.8</v>
      </c>
      <c r="N29">
        <v>67.3</v>
      </c>
      <c r="O29">
        <v>-2.5499999999999998</v>
      </c>
      <c r="P29">
        <v>13.07</v>
      </c>
      <c r="Q29">
        <v>68.400000000000006</v>
      </c>
      <c r="R29">
        <v>-1.89</v>
      </c>
      <c r="S29">
        <v>20.34</v>
      </c>
      <c r="T29">
        <v>61.08</v>
      </c>
      <c r="U29">
        <v>-1.69</v>
      </c>
      <c r="V29">
        <v>19.149999999999999</v>
      </c>
      <c r="W29">
        <v>55.45</v>
      </c>
      <c r="X29">
        <v>-4.7</v>
      </c>
      <c r="Y29">
        <v>12.04</v>
      </c>
      <c r="Z29">
        <v>62.45</v>
      </c>
      <c r="AA29">
        <v>-1.29</v>
      </c>
      <c r="AB29">
        <v>19.48</v>
      </c>
      <c r="AC29">
        <v>60.54</v>
      </c>
      <c r="AD29">
        <v>-1.83</v>
      </c>
      <c r="AE29">
        <v>21.82</v>
      </c>
    </row>
    <row r="30" spans="1:31" x14ac:dyDescent="0.3">
      <c r="A30" s="3" t="s">
        <v>38</v>
      </c>
      <c r="B30" s="3">
        <f>B28</f>
        <v>58.66</v>
      </c>
      <c r="C30" s="3">
        <f>AVERAGE(C25:C29)</f>
        <v>-2.5140000000000002</v>
      </c>
      <c r="D30" s="3">
        <f t="shared" ref="D30:AD30" si="3">AVERAGE(D25:D29)</f>
        <v>22.002000000000002</v>
      </c>
      <c r="E30" s="3">
        <f t="shared" si="3"/>
        <v>63.870000000000005</v>
      </c>
      <c r="F30" s="3">
        <f t="shared" si="3"/>
        <v>-3.6620000000000004</v>
      </c>
      <c r="G30" s="3">
        <f t="shared" si="3"/>
        <v>19.655999999999999</v>
      </c>
      <c r="H30" s="3">
        <f t="shared" si="3"/>
        <v>58.387999999999998</v>
      </c>
      <c r="I30" s="3">
        <f t="shared" si="3"/>
        <v>-3.2940000000000005</v>
      </c>
      <c r="J30" s="3">
        <f t="shared" si="3"/>
        <v>8.9779999999999998</v>
      </c>
      <c r="K30" s="3">
        <f t="shared" si="3"/>
        <v>60.467999999999996</v>
      </c>
      <c r="L30" s="3">
        <f t="shared" si="3"/>
        <v>-2.6779999999999999</v>
      </c>
      <c r="M30" s="3">
        <f t="shared" si="3"/>
        <v>22.220000000000002</v>
      </c>
      <c r="N30" s="3">
        <f t="shared" si="3"/>
        <v>63.044000000000004</v>
      </c>
      <c r="O30" s="3">
        <f t="shared" si="3"/>
        <v>-2.032</v>
      </c>
      <c r="P30" s="3">
        <f t="shared" si="3"/>
        <v>19.542000000000002</v>
      </c>
      <c r="Q30" s="3">
        <f t="shared" si="3"/>
        <v>64.900000000000006</v>
      </c>
      <c r="R30" s="3">
        <f t="shared" si="3"/>
        <v>-1.6620000000000001</v>
      </c>
      <c r="S30" s="3">
        <f t="shared" si="3"/>
        <v>20.776</v>
      </c>
      <c r="T30" s="3">
        <f t="shared" si="3"/>
        <v>64.283999999999992</v>
      </c>
      <c r="U30" s="3">
        <f t="shared" si="3"/>
        <v>-2.7559999999999998</v>
      </c>
      <c r="V30" s="3">
        <f t="shared" si="3"/>
        <v>18.146000000000004</v>
      </c>
      <c r="W30" s="3">
        <f t="shared" si="3"/>
        <v>55.73</v>
      </c>
      <c r="X30" s="3">
        <f t="shared" si="3"/>
        <v>-3.5259999999999998</v>
      </c>
      <c r="Y30" s="3">
        <f t="shared" si="3"/>
        <v>8.7059999999999995</v>
      </c>
      <c r="Z30" s="3">
        <f t="shared" si="3"/>
        <v>61.013999999999996</v>
      </c>
      <c r="AA30" s="3">
        <f t="shared" si="3"/>
        <v>-1.3360000000000001</v>
      </c>
      <c r="AB30" s="3">
        <f t="shared" si="3"/>
        <v>20.594000000000001</v>
      </c>
      <c r="AC30" s="3">
        <f t="shared" si="3"/>
        <v>59.736000000000004</v>
      </c>
      <c r="AD30" s="3">
        <f t="shared" si="3"/>
        <v>-2.2920000000000003</v>
      </c>
      <c r="AE30" s="3">
        <f>AE29</f>
        <v>21.82</v>
      </c>
    </row>
    <row r="31" spans="1:31" x14ac:dyDescent="0.3">
      <c r="A31" t="s">
        <v>14</v>
      </c>
      <c r="B31">
        <v>64.64</v>
      </c>
      <c r="C31">
        <v>-2.38</v>
      </c>
      <c r="D31">
        <v>18.72</v>
      </c>
      <c r="E31">
        <v>67.650000000000006</v>
      </c>
      <c r="F31">
        <v>-2.2400000000000002</v>
      </c>
      <c r="G31">
        <v>16.91</v>
      </c>
      <c r="H31">
        <v>57.24</v>
      </c>
      <c r="I31">
        <v>-3.82</v>
      </c>
      <c r="J31">
        <v>9.8699999999999992</v>
      </c>
      <c r="K31">
        <v>57.21</v>
      </c>
      <c r="L31">
        <v>-1.47</v>
      </c>
      <c r="M31">
        <v>20.37</v>
      </c>
      <c r="N31">
        <v>57.07</v>
      </c>
      <c r="O31">
        <v>0.11</v>
      </c>
      <c r="P31">
        <v>29.62</v>
      </c>
      <c r="Q31">
        <v>60.94</v>
      </c>
      <c r="R31">
        <v>-0.34</v>
      </c>
      <c r="S31">
        <v>24.39</v>
      </c>
      <c r="T31">
        <v>39.369999999999997</v>
      </c>
      <c r="U31">
        <v>4.33</v>
      </c>
      <c r="V31">
        <v>26.32</v>
      </c>
      <c r="W31">
        <v>53.12</v>
      </c>
      <c r="X31">
        <v>-4.6500000000000004</v>
      </c>
      <c r="Y31">
        <v>11.69</v>
      </c>
      <c r="Z31">
        <v>56.71</v>
      </c>
      <c r="AA31">
        <v>-0.56999999999999995</v>
      </c>
      <c r="AB31">
        <v>25.79</v>
      </c>
      <c r="AC31">
        <v>59.07</v>
      </c>
      <c r="AD31">
        <v>-1.1599999999999999</v>
      </c>
      <c r="AE31">
        <v>23.71</v>
      </c>
    </row>
    <row r="32" spans="1:31" x14ac:dyDescent="0.3">
      <c r="B32">
        <v>65.58</v>
      </c>
      <c r="C32">
        <v>-3.73</v>
      </c>
      <c r="D32">
        <v>19.63</v>
      </c>
      <c r="E32">
        <v>64.47</v>
      </c>
      <c r="F32">
        <v>-4.46</v>
      </c>
      <c r="G32">
        <v>20.55</v>
      </c>
      <c r="H32">
        <v>56.83</v>
      </c>
      <c r="I32">
        <v>-3.72</v>
      </c>
      <c r="J32">
        <v>11.03</v>
      </c>
      <c r="K32">
        <v>66.400000000000006</v>
      </c>
      <c r="L32">
        <v>-2.2799999999999998</v>
      </c>
      <c r="M32">
        <v>18.32</v>
      </c>
      <c r="N32">
        <v>63.29</v>
      </c>
      <c r="O32">
        <v>-1.04</v>
      </c>
      <c r="P32">
        <v>23.43</v>
      </c>
      <c r="Q32">
        <v>65.680000000000007</v>
      </c>
      <c r="R32">
        <v>-0.86</v>
      </c>
      <c r="S32">
        <v>24.93</v>
      </c>
      <c r="T32">
        <v>49.67</v>
      </c>
      <c r="U32">
        <v>-0.21</v>
      </c>
      <c r="V32">
        <v>20.420000000000002</v>
      </c>
      <c r="W32">
        <v>65.599999999999994</v>
      </c>
      <c r="X32">
        <v>-3.18</v>
      </c>
      <c r="Y32">
        <v>11.48</v>
      </c>
      <c r="Z32">
        <v>46.65</v>
      </c>
      <c r="AA32">
        <v>1.55</v>
      </c>
      <c r="AB32">
        <v>25.15</v>
      </c>
      <c r="AC32">
        <v>57.08</v>
      </c>
      <c r="AD32">
        <v>0.47</v>
      </c>
      <c r="AE32">
        <v>21.14</v>
      </c>
    </row>
    <row r="33" spans="1:31" x14ac:dyDescent="0.3">
      <c r="B33">
        <v>67.569999999999993</v>
      </c>
      <c r="C33">
        <v>-4.51</v>
      </c>
      <c r="D33">
        <v>19.62</v>
      </c>
      <c r="E33">
        <v>67.08</v>
      </c>
      <c r="F33">
        <v>-3.34</v>
      </c>
      <c r="G33">
        <v>19.78</v>
      </c>
      <c r="H33">
        <v>58.47</v>
      </c>
      <c r="I33">
        <v>-3.63</v>
      </c>
      <c r="J33">
        <v>9.5399999999999991</v>
      </c>
      <c r="K33">
        <v>60.04</v>
      </c>
      <c r="L33">
        <v>0.28999999999999998</v>
      </c>
      <c r="M33">
        <v>30.64</v>
      </c>
      <c r="N33">
        <v>59.69</v>
      </c>
      <c r="O33">
        <v>-1.35</v>
      </c>
      <c r="P33">
        <v>24.78</v>
      </c>
      <c r="Q33">
        <v>66.06</v>
      </c>
      <c r="R33">
        <v>-4.1500000000000004</v>
      </c>
      <c r="S33">
        <v>26.04</v>
      </c>
      <c r="T33">
        <v>67.489999999999995</v>
      </c>
      <c r="U33">
        <v>-2.93</v>
      </c>
      <c r="V33">
        <v>16.329999999999998</v>
      </c>
      <c r="W33">
        <v>52.33</v>
      </c>
      <c r="X33">
        <v>-4.5999999999999996</v>
      </c>
      <c r="Y33">
        <v>11.95</v>
      </c>
      <c r="Z33">
        <v>57.18</v>
      </c>
      <c r="AA33">
        <v>-0.47</v>
      </c>
      <c r="AB33">
        <v>21.53</v>
      </c>
      <c r="AC33">
        <v>59.28</v>
      </c>
      <c r="AD33">
        <v>-1.2</v>
      </c>
      <c r="AE33">
        <v>17.25</v>
      </c>
    </row>
    <row r="34" spans="1:31" x14ac:dyDescent="0.3">
      <c r="B34">
        <v>69.08</v>
      </c>
      <c r="C34">
        <v>-3.32</v>
      </c>
      <c r="D34">
        <v>18.760000000000002</v>
      </c>
      <c r="E34">
        <v>67.010000000000005</v>
      </c>
      <c r="F34">
        <v>-1.87</v>
      </c>
      <c r="G34">
        <v>16.5</v>
      </c>
      <c r="H34">
        <v>54.55</v>
      </c>
      <c r="I34">
        <v>-4.03</v>
      </c>
      <c r="J34">
        <v>9.7799999999999994</v>
      </c>
      <c r="K34">
        <v>60.5</v>
      </c>
      <c r="L34">
        <v>-1.6</v>
      </c>
      <c r="M34">
        <v>19.190000000000001</v>
      </c>
      <c r="N34">
        <v>63.68</v>
      </c>
      <c r="O34">
        <v>-1.57</v>
      </c>
      <c r="P34">
        <v>23.64</v>
      </c>
      <c r="Q34">
        <v>67.040000000000006</v>
      </c>
      <c r="R34">
        <v>-3</v>
      </c>
      <c r="S34">
        <v>19.82</v>
      </c>
      <c r="T34">
        <v>68.44</v>
      </c>
      <c r="U34">
        <v>-2.67</v>
      </c>
      <c r="V34">
        <v>19.989999999999998</v>
      </c>
      <c r="W34">
        <v>59.75</v>
      </c>
      <c r="X34">
        <v>-3.29</v>
      </c>
      <c r="Y34">
        <v>11.1</v>
      </c>
      <c r="Z34">
        <v>57.53</v>
      </c>
      <c r="AA34">
        <v>0.56000000000000005</v>
      </c>
      <c r="AB34">
        <v>20.56</v>
      </c>
      <c r="AC34">
        <v>63.61</v>
      </c>
      <c r="AD34">
        <v>-0.47</v>
      </c>
      <c r="AE34">
        <v>23.1</v>
      </c>
    </row>
    <row r="35" spans="1:31" x14ac:dyDescent="0.3">
      <c r="B35">
        <v>65.17</v>
      </c>
      <c r="C35">
        <v>-3.2</v>
      </c>
      <c r="D35">
        <v>17.510000000000002</v>
      </c>
      <c r="E35">
        <v>64.41</v>
      </c>
      <c r="F35">
        <v>-1.39</v>
      </c>
      <c r="G35">
        <v>19.61</v>
      </c>
      <c r="H35">
        <v>52.52</v>
      </c>
      <c r="I35">
        <v>-3.94</v>
      </c>
      <c r="J35">
        <v>10.56</v>
      </c>
      <c r="K35">
        <v>62.95</v>
      </c>
      <c r="L35">
        <v>-1.64</v>
      </c>
      <c r="M35">
        <v>20.71</v>
      </c>
      <c r="N35">
        <v>56.67</v>
      </c>
      <c r="O35">
        <v>-1.66</v>
      </c>
      <c r="P35">
        <v>25.37</v>
      </c>
      <c r="Q35">
        <v>67.94</v>
      </c>
      <c r="R35">
        <v>-3.24</v>
      </c>
      <c r="S35">
        <v>19.12</v>
      </c>
      <c r="T35">
        <v>60.28</v>
      </c>
      <c r="U35">
        <v>-2.97</v>
      </c>
      <c r="V35">
        <v>23.72</v>
      </c>
      <c r="W35">
        <v>57.68</v>
      </c>
      <c r="X35">
        <v>-2.4900000000000002</v>
      </c>
      <c r="Y35">
        <v>7.03</v>
      </c>
      <c r="Z35">
        <v>50.52</v>
      </c>
      <c r="AA35">
        <v>-0.06</v>
      </c>
      <c r="AB35">
        <v>22.3</v>
      </c>
      <c r="AC35">
        <v>61.09</v>
      </c>
      <c r="AD35">
        <v>-1.47</v>
      </c>
      <c r="AE35">
        <v>16.07</v>
      </c>
    </row>
    <row r="36" spans="1:31" x14ac:dyDescent="0.3">
      <c r="A36" s="3" t="s">
        <v>38</v>
      </c>
      <c r="B36" s="3">
        <f>B20</f>
        <v>59.9</v>
      </c>
      <c r="C36" s="3">
        <f>C31</f>
        <v>-2.38</v>
      </c>
      <c r="D36" s="3">
        <f>D32</f>
        <v>19.63</v>
      </c>
      <c r="E36" s="3">
        <f>E39</f>
        <v>63.65</v>
      </c>
      <c r="F36" s="3">
        <f>AVERAGE(F31:F35)</f>
        <v>-2.66</v>
      </c>
      <c r="G36" s="3">
        <f>AVERAGE(G33,G32,G35)</f>
        <v>19.98</v>
      </c>
      <c r="H36" s="3">
        <f>AVERAGE(H31:H35)</f>
        <v>55.92199999999999</v>
      </c>
      <c r="I36" s="3">
        <f t="shared" ref="I36:J36" si="4">AVERAGE(I31:I35)</f>
        <v>-3.8280000000000003</v>
      </c>
      <c r="J36" s="3">
        <f t="shared" si="4"/>
        <v>10.156000000000001</v>
      </c>
      <c r="K36" s="3">
        <f>K33</f>
        <v>60.04</v>
      </c>
      <c r="L36" s="3">
        <f>AVERAGE(L31:L35)</f>
        <v>-1.34</v>
      </c>
      <c r="M36" s="3">
        <f>AVERAGE(M31:M35)</f>
        <v>21.845999999999997</v>
      </c>
      <c r="N36" s="3">
        <f>AVERAGE(N31:N35)</f>
        <v>60.080000000000005</v>
      </c>
      <c r="O36" s="3">
        <f>AVERAGE(O31:O35)</f>
        <v>-1.1020000000000001</v>
      </c>
      <c r="P36" s="3">
        <f>AVERAGE(P31:P35)</f>
        <v>25.368000000000002</v>
      </c>
      <c r="Q36" s="3">
        <f>Q31</f>
        <v>60.94</v>
      </c>
      <c r="R36" s="3">
        <f>R38</f>
        <v>-1.35</v>
      </c>
      <c r="S36" s="3">
        <f>AVERAGE(S31:S35)</f>
        <v>22.860000000000003</v>
      </c>
      <c r="T36" s="3">
        <f>AVERAGE(T31:T35)</f>
        <v>57.05</v>
      </c>
      <c r="U36" s="3">
        <f>AVERAGE(U32:U34)</f>
        <v>-1.9366666666666668</v>
      </c>
      <c r="V36" s="3">
        <f>AVERAGE(V31:V35)</f>
        <v>21.356000000000002</v>
      </c>
      <c r="W36" s="3">
        <f>AVERAGE(W31:W35)</f>
        <v>57.696000000000005</v>
      </c>
      <c r="X36" s="3">
        <f>AVERAGE(X32:X35)</f>
        <v>-3.39</v>
      </c>
      <c r="Y36" s="3">
        <f>AVERAGE(Y31:Y35)</f>
        <v>10.650000000000002</v>
      </c>
      <c r="Z36" s="3">
        <f>Z34</f>
        <v>57.53</v>
      </c>
      <c r="AA36" s="3">
        <f>AVERAGE(AA31:AA35)</f>
        <v>0.20200000000000004</v>
      </c>
      <c r="AB36" s="3">
        <f>AVERAGE(AB31:AB35)</f>
        <v>23.065999999999999</v>
      </c>
      <c r="AC36" s="3">
        <f>AC33</f>
        <v>59.28</v>
      </c>
      <c r="AD36" s="3">
        <f>AVERAGE(AD31:AD35)</f>
        <v>-0.76600000000000001</v>
      </c>
      <c r="AE36" s="3">
        <f>AVERAGE(AE32,AE34)</f>
        <v>22.12</v>
      </c>
    </row>
    <row r="37" spans="1:31" x14ac:dyDescent="0.3">
      <c r="A37" t="s">
        <v>15</v>
      </c>
      <c r="B37">
        <v>67.959999999999994</v>
      </c>
      <c r="C37">
        <v>-2.33</v>
      </c>
      <c r="D37">
        <v>17.079999999999998</v>
      </c>
      <c r="E37">
        <v>67.400000000000006</v>
      </c>
      <c r="F37">
        <v>-1.8</v>
      </c>
      <c r="G37">
        <v>18.04</v>
      </c>
      <c r="H37">
        <v>54.41</v>
      </c>
      <c r="I37">
        <v>-3.92</v>
      </c>
      <c r="J37">
        <v>9.58</v>
      </c>
      <c r="K37">
        <v>62.8</v>
      </c>
      <c r="L37">
        <v>-1.28</v>
      </c>
      <c r="M37">
        <v>20.28</v>
      </c>
      <c r="N37">
        <v>55.64</v>
      </c>
      <c r="O37">
        <v>1</v>
      </c>
      <c r="P37">
        <v>28.39</v>
      </c>
      <c r="Q37">
        <v>66.62</v>
      </c>
      <c r="R37">
        <v>-5.1100000000000003</v>
      </c>
      <c r="S37">
        <v>22.53</v>
      </c>
      <c r="T37">
        <v>62.33</v>
      </c>
      <c r="U37">
        <v>-1.26</v>
      </c>
      <c r="V37">
        <v>26.9</v>
      </c>
      <c r="W37">
        <v>57.68</v>
      </c>
      <c r="X37">
        <v>-3.45</v>
      </c>
      <c r="Y37">
        <v>8.99</v>
      </c>
      <c r="Z37">
        <v>39.880000000000003</v>
      </c>
      <c r="AA37">
        <v>3.88</v>
      </c>
      <c r="AB37">
        <v>22.11</v>
      </c>
      <c r="AC37">
        <v>45.62</v>
      </c>
      <c r="AD37">
        <v>0.08</v>
      </c>
      <c r="AE37">
        <v>25.43</v>
      </c>
    </row>
    <row r="38" spans="1:31" x14ac:dyDescent="0.3">
      <c r="B38">
        <v>66.599999999999994</v>
      </c>
      <c r="C38">
        <v>-4.59</v>
      </c>
      <c r="D38">
        <v>19.899999999999999</v>
      </c>
      <c r="E38">
        <v>67.12</v>
      </c>
      <c r="F38">
        <v>-0.82</v>
      </c>
      <c r="G38">
        <v>22.44</v>
      </c>
      <c r="H38">
        <v>52.07</v>
      </c>
      <c r="I38">
        <v>-4.83</v>
      </c>
      <c r="J38">
        <v>12.57</v>
      </c>
      <c r="K38">
        <v>62.75</v>
      </c>
      <c r="L38">
        <v>-4.13</v>
      </c>
      <c r="M38">
        <v>23.48</v>
      </c>
      <c r="N38">
        <v>64.44</v>
      </c>
      <c r="O38">
        <v>-2.62</v>
      </c>
      <c r="P38">
        <v>20.89</v>
      </c>
      <c r="Q38">
        <v>63.55</v>
      </c>
      <c r="R38">
        <v>-1.35</v>
      </c>
      <c r="S38">
        <v>23.01</v>
      </c>
      <c r="T38">
        <v>62.98</v>
      </c>
      <c r="U38">
        <v>-1.71</v>
      </c>
      <c r="V38">
        <v>27.46</v>
      </c>
      <c r="W38">
        <v>55.98</v>
      </c>
      <c r="X38">
        <v>-2.67</v>
      </c>
      <c r="Y38">
        <v>5.84</v>
      </c>
      <c r="Z38">
        <v>46.98</v>
      </c>
      <c r="AA38">
        <v>1.58</v>
      </c>
      <c r="AB38">
        <v>20.170000000000002</v>
      </c>
      <c r="AC38">
        <v>44.03</v>
      </c>
      <c r="AD38">
        <v>1.65</v>
      </c>
      <c r="AE38">
        <v>20.02</v>
      </c>
    </row>
    <row r="39" spans="1:31" x14ac:dyDescent="0.3">
      <c r="B39">
        <v>59.07</v>
      </c>
      <c r="C39">
        <v>-0.78</v>
      </c>
      <c r="D39">
        <v>22.93</v>
      </c>
      <c r="E39">
        <v>63.65</v>
      </c>
      <c r="F39">
        <v>-2.0499999999999998</v>
      </c>
      <c r="G39">
        <v>19.329999999999998</v>
      </c>
      <c r="H39">
        <v>54.92</v>
      </c>
      <c r="I39">
        <v>-3.97</v>
      </c>
      <c r="J39">
        <v>9.5399999999999991</v>
      </c>
      <c r="K39">
        <v>62.74</v>
      </c>
      <c r="L39">
        <v>-1.1200000000000001</v>
      </c>
      <c r="M39">
        <v>22.39</v>
      </c>
      <c r="N39">
        <v>59.71</v>
      </c>
      <c r="O39">
        <v>0.03</v>
      </c>
      <c r="P39">
        <v>29.46</v>
      </c>
      <c r="Q39">
        <v>66.52</v>
      </c>
      <c r="R39">
        <v>-2.82</v>
      </c>
      <c r="S39">
        <v>17.670000000000002</v>
      </c>
      <c r="T39">
        <v>54.19</v>
      </c>
      <c r="U39">
        <v>0.53</v>
      </c>
      <c r="V39">
        <v>25.61</v>
      </c>
      <c r="W39">
        <v>56.66</v>
      </c>
      <c r="X39">
        <v>-2.92</v>
      </c>
      <c r="Y39">
        <v>6.76</v>
      </c>
      <c r="Z39">
        <v>51.01</v>
      </c>
      <c r="AA39">
        <v>2.83</v>
      </c>
      <c r="AB39">
        <v>25.81</v>
      </c>
      <c r="AC39">
        <v>49.52</v>
      </c>
      <c r="AD39">
        <v>1.24</v>
      </c>
      <c r="AE39">
        <v>21.33</v>
      </c>
    </row>
    <row r="40" spans="1:31" x14ac:dyDescent="0.3">
      <c r="B40">
        <v>64.260000000000005</v>
      </c>
      <c r="C40">
        <v>-0.89</v>
      </c>
      <c r="D40">
        <v>23.7</v>
      </c>
      <c r="E40">
        <v>67.55</v>
      </c>
      <c r="F40">
        <v>-1.86</v>
      </c>
      <c r="G40">
        <v>17.62</v>
      </c>
      <c r="H40">
        <v>52.47</v>
      </c>
      <c r="I40">
        <v>-4.3499999999999996</v>
      </c>
      <c r="J40">
        <v>10.199999999999999</v>
      </c>
      <c r="K40">
        <v>61.15</v>
      </c>
      <c r="L40">
        <v>-2.98</v>
      </c>
      <c r="M40">
        <v>22.87</v>
      </c>
      <c r="N40">
        <v>56.41</v>
      </c>
      <c r="O40">
        <v>-1.36</v>
      </c>
      <c r="P40">
        <v>24.76</v>
      </c>
      <c r="Q40">
        <v>72.209999999999994</v>
      </c>
      <c r="R40">
        <v>-2.21</v>
      </c>
      <c r="S40">
        <v>18.25</v>
      </c>
      <c r="T40">
        <v>47.96</v>
      </c>
      <c r="U40">
        <v>0.1</v>
      </c>
      <c r="V40">
        <v>23.01</v>
      </c>
      <c r="W40">
        <v>57.16</v>
      </c>
      <c r="X40">
        <v>-3.67</v>
      </c>
      <c r="Y40">
        <v>9.7100000000000009</v>
      </c>
      <c r="Z40">
        <v>51.23</v>
      </c>
      <c r="AA40">
        <v>-0.09</v>
      </c>
      <c r="AB40">
        <v>26.24</v>
      </c>
      <c r="AC40">
        <v>57.8</v>
      </c>
      <c r="AD40">
        <v>0.42</v>
      </c>
      <c r="AE40">
        <v>24.97</v>
      </c>
    </row>
    <row r="41" spans="1:31" x14ac:dyDescent="0.3">
      <c r="B41">
        <v>69.819999999999993</v>
      </c>
      <c r="C41">
        <v>-4.2</v>
      </c>
      <c r="D41">
        <v>18.97</v>
      </c>
      <c r="E41">
        <v>62.94</v>
      </c>
      <c r="F41">
        <v>-3.38</v>
      </c>
      <c r="G41">
        <v>22.54</v>
      </c>
      <c r="H41">
        <v>55.42</v>
      </c>
      <c r="I41">
        <v>-4.9000000000000004</v>
      </c>
      <c r="J41">
        <v>12.48</v>
      </c>
      <c r="K41">
        <v>60.56</v>
      </c>
      <c r="L41">
        <v>-0.67</v>
      </c>
      <c r="M41">
        <v>22.18</v>
      </c>
      <c r="N41">
        <v>62.17</v>
      </c>
      <c r="O41">
        <v>-1.08</v>
      </c>
      <c r="P41">
        <v>25.04</v>
      </c>
      <c r="Q41">
        <v>58.22</v>
      </c>
      <c r="R41">
        <v>-1.73</v>
      </c>
      <c r="S41">
        <v>28.59</v>
      </c>
      <c r="T41">
        <v>62.34</v>
      </c>
      <c r="U41">
        <v>-1.79</v>
      </c>
      <c r="V41">
        <v>15.67</v>
      </c>
      <c r="W41">
        <v>57.67</v>
      </c>
      <c r="X41">
        <v>-3.04</v>
      </c>
      <c r="Y41">
        <v>9.2899999999999991</v>
      </c>
      <c r="Z41">
        <v>58.03</v>
      </c>
      <c r="AA41">
        <v>0.56999999999999995</v>
      </c>
      <c r="AB41">
        <v>23.54</v>
      </c>
      <c r="AC41">
        <v>62.53</v>
      </c>
      <c r="AD41">
        <v>-2.06</v>
      </c>
      <c r="AE41">
        <v>20.68</v>
      </c>
    </row>
    <row r="42" spans="1:31" x14ac:dyDescent="0.3">
      <c r="A42" s="3" t="s">
        <v>38</v>
      </c>
      <c r="B42" s="3">
        <f>B39</f>
        <v>59.07</v>
      </c>
      <c r="C42" s="3">
        <f>AVERAGE(C37,C39,C40)</f>
        <v>-1.3333333333333333</v>
      </c>
      <c r="D42" s="3">
        <f>D40</f>
        <v>23.7</v>
      </c>
      <c r="E42" s="3">
        <f>E41</f>
        <v>62.94</v>
      </c>
      <c r="F42" s="3">
        <f t="shared" ref="F42:AE42" si="5">AVERAGE(F37:F41)</f>
        <v>-1.982</v>
      </c>
      <c r="G42" s="3">
        <f t="shared" si="5"/>
        <v>19.994</v>
      </c>
      <c r="H42" s="3">
        <f t="shared" si="5"/>
        <v>53.85799999999999</v>
      </c>
      <c r="I42" s="3">
        <f t="shared" si="5"/>
        <v>-4.3940000000000001</v>
      </c>
      <c r="J42" s="3">
        <f t="shared" si="5"/>
        <v>10.874000000000001</v>
      </c>
      <c r="K42" s="3">
        <f>K41</f>
        <v>60.56</v>
      </c>
      <c r="L42" s="3">
        <f>AVERAGE(L37,L39,L41)</f>
        <v>-1.0233333333333334</v>
      </c>
      <c r="M42" s="3">
        <f>M38</f>
        <v>23.48</v>
      </c>
      <c r="N42" s="3">
        <f t="shared" si="5"/>
        <v>59.673999999999999</v>
      </c>
      <c r="O42" s="3">
        <f t="shared" si="5"/>
        <v>-0.80600000000000005</v>
      </c>
      <c r="P42" s="3">
        <f t="shared" si="5"/>
        <v>25.708000000000006</v>
      </c>
      <c r="Q42" s="3">
        <f>Q41</f>
        <v>58.22</v>
      </c>
      <c r="R42" s="3">
        <f>AVERAGE(R31:R32)</f>
        <v>-0.6</v>
      </c>
      <c r="S42" s="3">
        <f>S41</f>
        <v>28.59</v>
      </c>
      <c r="T42" s="3">
        <f>T40</f>
        <v>47.96</v>
      </c>
      <c r="U42" s="3">
        <f t="shared" si="5"/>
        <v>-0.82599999999999985</v>
      </c>
      <c r="V42" s="3">
        <f t="shared" si="5"/>
        <v>23.73</v>
      </c>
      <c r="W42" s="3">
        <f t="shared" si="5"/>
        <v>57.029999999999994</v>
      </c>
      <c r="X42" s="3">
        <f t="shared" si="5"/>
        <v>-3.15</v>
      </c>
      <c r="Y42" s="3">
        <f t="shared" si="5"/>
        <v>8.1180000000000003</v>
      </c>
      <c r="Z42" s="3">
        <f t="shared" si="5"/>
        <v>49.426000000000002</v>
      </c>
      <c r="AA42" s="3">
        <f t="shared" si="5"/>
        <v>1.754</v>
      </c>
      <c r="AB42" s="3">
        <f>AB40</f>
        <v>26.24</v>
      </c>
      <c r="AC42" s="3">
        <f>AC40</f>
        <v>57.8</v>
      </c>
      <c r="AD42" s="3">
        <f t="shared" si="5"/>
        <v>0.2659999999999999</v>
      </c>
      <c r="AE42" s="3">
        <f t="shared" si="5"/>
        <v>22.486000000000001</v>
      </c>
    </row>
  </sheetData>
  <mergeCells count="7">
    <mergeCell ref="C1:P1"/>
    <mergeCell ref="Q1:AE1"/>
    <mergeCell ref="B2:D2"/>
    <mergeCell ref="E2:G2"/>
    <mergeCell ref="H2:J2"/>
    <mergeCell ref="K2:M2"/>
    <mergeCell ref="N2:P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A665B4-0849-4D16-84E2-63BE7A29379B}">
  <dimension ref="A1:W35"/>
  <sheetViews>
    <sheetView topLeftCell="M1" workbookViewId="0">
      <selection activeCell="S15" sqref="S15"/>
    </sheetView>
  </sheetViews>
  <sheetFormatPr defaultRowHeight="14.4" x14ac:dyDescent="0.3"/>
  <cols>
    <col min="2" max="2" width="12.33203125" customWidth="1"/>
  </cols>
  <sheetData>
    <row r="1" spans="1:23" x14ac:dyDescent="0.3">
      <c r="A1" t="s">
        <v>39</v>
      </c>
    </row>
    <row r="2" spans="1:23" x14ac:dyDescent="0.3">
      <c r="B2" t="s">
        <v>0</v>
      </c>
      <c r="E2" t="s">
        <v>1</v>
      </c>
      <c r="H2" t="s">
        <v>2</v>
      </c>
      <c r="K2" t="s">
        <v>3</v>
      </c>
      <c r="N2" t="s">
        <v>4</v>
      </c>
      <c r="R2" t="s">
        <v>47</v>
      </c>
      <c r="S2" t="s">
        <v>18</v>
      </c>
      <c r="T2" t="s">
        <v>19</v>
      </c>
      <c r="U2" t="s">
        <v>20</v>
      </c>
      <c r="V2" t="s">
        <v>21</v>
      </c>
      <c r="W2" t="s">
        <v>22</v>
      </c>
    </row>
    <row r="3" spans="1:23" x14ac:dyDescent="0.3">
      <c r="B3" t="s">
        <v>5</v>
      </c>
      <c r="C3" t="s">
        <v>6</v>
      </c>
      <c r="D3" t="s">
        <v>7</v>
      </c>
      <c r="E3" t="s">
        <v>5</v>
      </c>
      <c r="F3" t="s">
        <v>6</v>
      </c>
      <c r="G3" t="s">
        <v>7</v>
      </c>
      <c r="H3" t="s">
        <v>5</v>
      </c>
      <c r="I3" t="s">
        <v>6</v>
      </c>
      <c r="J3" t="s">
        <v>7</v>
      </c>
      <c r="K3" t="s">
        <v>5</v>
      </c>
      <c r="L3" t="s">
        <v>6</v>
      </c>
      <c r="M3" t="s">
        <v>7</v>
      </c>
      <c r="N3" t="s">
        <v>5</v>
      </c>
      <c r="O3" t="s">
        <v>6</v>
      </c>
      <c r="P3" t="s">
        <v>7</v>
      </c>
      <c r="R3">
        <v>0</v>
      </c>
      <c r="S3">
        <f>(C4+1.75*B4)/(5.645*B4+C4-0.3012*D4)</f>
        <v>0.30743049263345695</v>
      </c>
      <c r="T3">
        <f>(F4+1.75*E4)/(5.645*E4+F4-0.3012*G4)</f>
        <v>0.30417212601805915</v>
      </c>
      <c r="U3">
        <f>(I4+1.75*H4)/(5.645*H4+I4-0.3012*J4)</f>
        <v>0.30662117044697673</v>
      </c>
      <c r="V3">
        <f>(L4+1.75*K4)/(5.645*K4+L4-0.3012*M4)</f>
        <v>0.30464407246596797</v>
      </c>
      <c r="W3">
        <f>(O4+1.75*N4)/(5.645*N4+O4-0.3012*P4)</f>
        <v>0.30531837575205145</v>
      </c>
    </row>
    <row r="4" spans="1:23" x14ac:dyDescent="0.3">
      <c r="A4">
        <v>0</v>
      </c>
      <c r="B4">
        <v>65.424999999999997</v>
      </c>
      <c r="C4">
        <v>-4.17</v>
      </c>
      <c r="D4">
        <v>20.905000000000001</v>
      </c>
      <c r="E4">
        <v>70.204999999999998</v>
      </c>
      <c r="F4">
        <v>-5.1899999999999995</v>
      </c>
      <c r="G4">
        <v>14.170000000000002</v>
      </c>
      <c r="H4">
        <v>70.204999999999998</v>
      </c>
      <c r="I4">
        <v>-3.4699999999999998</v>
      </c>
      <c r="J4">
        <v>11.515000000000001</v>
      </c>
      <c r="K4">
        <v>68.009999999999991</v>
      </c>
      <c r="L4">
        <v>-5.1049999999999995</v>
      </c>
      <c r="M4">
        <v>16.239999999999998</v>
      </c>
      <c r="N4">
        <v>70.444999999999993</v>
      </c>
      <c r="O4">
        <v>-4.4450000000000003</v>
      </c>
      <c r="P4">
        <v>13.295</v>
      </c>
      <c r="R4">
        <v>1</v>
      </c>
      <c r="S4">
        <f t="shared" ref="S4:S8" si="0">(C5+1.75*B5)/(5.645*B5+C5-0.3012*D5)</f>
        <v>0.30863208436943529</v>
      </c>
      <c r="T4">
        <f t="shared" ref="T4:T8" si="1">(F5+1.75*E5)/(5.645*E5+F5-0.3012*G5)</f>
        <v>0.30660989277768935</v>
      </c>
      <c r="U4">
        <f t="shared" ref="U4:U8" si="2">(I5+1.75*H5)/(5.645*H5+I5-0.3012*J5)</f>
        <v>0.30621000778808471</v>
      </c>
      <c r="V4">
        <f t="shared" ref="V4:V8" si="3">(L5+1.75*K5)/(5.645*K5+L5-0.3012*M5)</f>
        <v>0.30804227789483585</v>
      </c>
      <c r="W4">
        <f t="shared" ref="W4:W8" si="4">(O5+1.75*N5)/(5.645*N5+O5-0.3012*P5)</f>
        <v>0.30625522773505309</v>
      </c>
    </row>
    <row r="5" spans="1:23" x14ac:dyDescent="0.3">
      <c r="A5">
        <v>1</v>
      </c>
      <c r="B5">
        <v>60.15</v>
      </c>
      <c r="C5">
        <v>-2.8880000000000003</v>
      </c>
      <c r="D5">
        <v>16.45</v>
      </c>
      <c r="E5">
        <v>68.3</v>
      </c>
      <c r="F5">
        <v>-3.806</v>
      </c>
      <c r="G5">
        <v>14.386000000000001</v>
      </c>
      <c r="H5">
        <v>70.731999999999999</v>
      </c>
      <c r="I5">
        <v>-3.6640000000000001</v>
      </c>
      <c r="J5">
        <v>11.116000000000001</v>
      </c>
      <c r="K5">
        <v>62.805999999999997</v>
      </c>
      <c r="L5">
        <v>-3.1160000000000001</v>
      </c>
      <c r="M5">
        <v>15.724</v>
      </c>
      <c r="N5">
        <v>64.138000000000005</v>
      </c>
      <c r="O5">
        <v>-3.6159999999999997</v>
      </c>
      <c r="P5">
        <v>12.462</v>
      </c>
      <c r="R5">
        <v>2</v>
      </c>
      <c r="S5">
        <f t="shared" si="0"/>
        <v>0.30878895338511897</v>
      </c>
      <c r="T5">
        <f t="shared" si="1"/>
        <v>0.31157335832140143</v>
      </c>
      <c r="U5">
        <f t="shared" si="2"/>
        <v>0.30556203036740964</v>
      </c>
      <c r="V5">
        <f t="shared" si="3"/>
        <v>0.30897012807647545</v>
      </c>
      <c r="W5">
        <f t="shared" si="4"/>
        <v>0.31067293821909725</v>
      </c>
    </row>
    <row r="6" spans="1:23" x14ac:dyDescent="0.3">
      <c r="A6">
        <v>2</v>
      </c>
      <c r="B6">
        <v>61.54</v>
      </c>
      <c r="C6">
        <v>-2.8959999999999999</v>
      </c>
      <c r="D6">
        <v>16.966000000000001</v>
      </c>
      <c r="E6">
        <v>61.866</v>
      </c>
      <c r="F6">
        <v>-2.2160000000000002</v>
      </c>
      <c r="G6">
        <v>22.077999999999999</v>
      </c>
      <c r="H6">
        <v>70.617999999999995</v>
      </c>
      <c r="I6">
        <v>-3.9440000000000004</v>
      </c>
      <c r="J6">
        <v>10.498000000000001</v>
      </c>
      <c r="K6">
        <v>64.438000000000002</v>
      </c>
      <c r="L6">
        <v>-2.9379999999999997</v>
      </c>
      <c r="M6">
        <v>17.756</v>
      </c>
      <c r="N6">
        <v>63.894000000000005</v>
      </c>
      <c r="O6">
        <v>-2.194</v>
      </c>
      <c r="P6">
        <v>18.722000000000001</v>
      </c>
      <c r="R6">
        <v>3</v>
      </c>
      <c r="S6">
        <f t="shared" si="0"/>
        <v>0.31100201570524255</v>
      </c>
      <c r="T6">
        <f t="shared" si="1"/>
        <v>0.30803892441057446</v>
      </c>
      <c r="U6">
        <f t="shared" si="2"/>
        <v>0.30634323311053924</v>
      </c>
      <c r="V6">
        <f t="shared" si="3"/>
        <v>0.31069261804268106</v>
      </c>
      <c r="W6">
        <f t="shared" si="4"/>
        <v>0.31122353518521351</v>
      </c>
    </row>
    <row r="7" spans="1:23" x14ac:dyDescent="0.3">
      <c r="A7">
        <v>3</v>
      </c>
      <c r="B7">
        <v>58.66</v>
      </c>
      <c r="C7">
        <v>-2.5140000000000002</v>
      </c>
      <c r="D7">
        <v>22.002000000000002</v>
      </c>
      <c r="E7">
        <v>63.870000000000005</v>
      </c>
      <c r="F7">
        <v>-3.6620000000000004</v>
      </c>
      <c r="G7">
        <v>19.655999999999999</v>
      </c>
      <c r="H7">
        <v>70.388000000000005</v>
      </c>
      <c r="I7">
        <v>-3.2940000000000005</v>
      </c>
      <c r="J7">
        <v>8.9779999999999998</v>
      </c>
      <c r="K7">
        <v>60.467999999999996</v>
      </c>
      <c r="L7">
        <v>-2.6779999999999999</v>
      </c>
      <c r="M7">
        <v>22.220000000000002</v>
      </c>
      <c r="N7">
        <v>63.044000000000004</v>
      </c>
      <c r="O7">
        <v>-2.032</v>
      </c>
      <c r="P7">
        <v>19.542000000000002</v>
      </c>
      <c r="R7">
        <v>4</v>
      </c>
      <c r="S7">
        <f t="shared" si="0"/>
        <v>0.31058721086360425</v>
      </c>
      <c r="T7">
        <f t="shared" si="1"/>
        <v>0.31009512995024446</v>
      </c>
      <c r="U7">
        <f t="shared" si="2"/>
        <v>0.30570615871143358</v>
      </c>
      <c r="V7">
        <f t="shared" si="3"/>
        <v>0.31337820897201429</v>
      </c>
      <c r="W7">
        <f t="shared" si="4"/>
        <v>0.31487664099403001</v>
      </c>
    </row>
    <row r="8" spans="1:23" x14ac:dyDescent="0.3">
      <c r="A8">
        <v>4</v>
      </c>
      <c r="B8">
        <v>59.9</v>
      </c>
      <c r="C8">
        <v>-2.38</v>
      </c>
      <c r="D8">
        <v>19.63</v>
      </c>
      <c r="E8">
        <v>63.65</v>
      </c>
      <c r="F8">
        <v>-2.66</v>
      </c>
      <c r="G8">
        <v>19.98</v>
      </c>
      <c r="H8">
        <v>70.921999999999997</v>
      </c>
      <c r="I8">
        <v>-3.8280000000000003</v>
      </c>
      <c r="J8">
        <v>10.156000000000001</v>
      </c>
      <c r="K8">
        <v>60.04</v>
      </c>
      <c r="L8">
        <v>-1.34</v>
      </c>
      <c r="M8">
        <v>21.845999999999997</v>
      </c>
      <c r="N8">
        <v>60.080000000000005</v>
      </c>
      <c r="O8">
        <v>-1.1020000000000001</v>
      </c>
      <c r="P8">
        <v>25.368000000000002</v>
      </c>
      <c r="R8">
        <v>5</v>
      </c>
      <c r="S8">
        <f t="shared" si="0"/>
        <v>0.31398755730547945</v>
      </c>
      <c r="T8">
        <f t="shared" si="1"/>
        <v>0.31144675550518824</v>
      </c>
      <c r="U8">
        <f t="shared" si="2"/>
        <v>0.30486906448523876</v>
      </c>
      <c r="V8">
        <f t="shared" si="3"/>
        <v>0.31446211998910151</v>
      </c>
      <c r="W8">
        <f t="shared" si="4"/>
        <v>0.31562653703210874</v>
      </c>
    </row>
    <row r="9" spans="1:23" x14ac:dyDescent="0.3">
      <c r="A9">
        <v>5</v>
      </c>
      <c r="B9">
        <v>59.07</v>
      </c>
      <c r="C9">
        <v>-1.3333333333333333</v>
      </c>
      <c r="D9">
        <v>23.7</v>
      </c>
      <c r="E9">
        <v>62.94</v>
      </c>
      <c r="F9">
        <v>-1.982</v>
      </c>
      <c r="G9">
        <v>19.994</v>
      </c>
      <c r="H9">
        <v>70.858000000000004</v>
      </c>
      <c r="I9">
        <v>-4.3940000000000001</v>
      </c>
      <c r="J9">
        <v>10.874000000000001</v>
      </c>
      <c r="K9">
        <v>60.56</v>
      </c>
      <c r="L9">
        <v>-1.0233333333333334</v>
      </c>
      <c r="M9">
        <v>23.48</v>
      </c>
      <c r="N9">
        <v>59.673999999999999</v>
      </c>
      <c r="O9">
        <v>-0.80600000000000005</v>
      </c>
      <c r="P9">
        <v>25.708000000000006</v>
      </c>
    </row>
    <row r="12" spans="1:23" x14ac:dyDescent="0.3">
      <c r="B12" s="8" t="s">
        <v>32</v>
      </c>
      <c r="C12" s="9" t="s">
        <v>34</v>
      </c>
      <c r="D12" s="9" t="s">
        <v>33</v>
      </c>
      <c r="E12" s="8" t="s">
        <v>32</v>
      </c>
      <c r="F12" s="9" t="s">
        <v>34</v>
      </c>
      <c r="G12" s="9" t="s">
        <v>33</v>
      </c>
      <c r="H12" s="8" t="s">
        <v>32</v>
      </c>
      <c r="I12" s="9" t="s">
        <v>34</v>
      </c>
      <c r="J12" s="9" t="s">
        <v>33</v>
      </c>
      <c r="K12" s="8" t="s">
        <v>32</v>
      </c>
      <c r="L12" s="9" t="s">
        <v>34</v>
      </c>
      <c r="M12" s="9" t="s">
        <v>33</v>
      </c>
      <c r="N12" s="8" t="s">
        <v>32</v>
      </c>
      <c r="O12" s="9" t="s">
        <v>34</v>
      </c>
      <c r="P12" s="9" t="s">
        <v>33</v>
      </c>
      <c r="R12" s="9" t="s">
        <v>44</v>
      </c>
      <c r="S12" s="9" t="s">
        <v>18</v>
      </c>
      <c r="T12" s="9" t="s">
        <v>19</v>
      </c>
      <c r="U12" s="9" t="s">
        <v>20</v>
      </c>
      <c r="V12" s="9" t="s">
        <v>21</v>
      </c>
      <c r="W12" s="9" t="s">
        <v>22</v>
      </c>
    </row>
    <row r="13" spans="1:23" x14ac:dyDescent="0.3">
      <c r="A13">
        <v>0</v>
      </c>
      <c r="B13">
        <f>$B$4-B4</f>
        <v>0</v>
      </c>
      <c r="C13">
        <f>$C$4-C4</f>
        <v>0</v>
      </c>
      <c r="D13">
        <f>$D$4-D4</f>
        <v>0</v>
      </c>
      <c r="E13">
        <f>$E$4-E4</f>
        <v>0</v>
      </c>
      <c r="F13">
        <f>$F$4-F4</f>
        <v>0</v>
      </c>
      <c r="G13">
        <f>$G$4-G4</f>
        <v>0</v>
      </c>
      <c r="H13">
        <f>$H$4-H4</f>
        <v>0</v>
      </c>
      <c r="I13">
        <f>$I$4-I4</f>
        <v>0</v>
      </c>
      <c r="J13">
        <f>$J$4-J4</f>
        <v>0</v>
      </c>
      <c r="K13">
        <f>$K$4-K4</f>
        <v>0</v>
      </c>
      <c r="L13">
        <f>$L$4-L4</f>
        <v>0</v>
      </c>
      <c r="M13">
        <f>$M$4-M4</f>
        <v>0</v>
      </c>
      <c r="N13">
        <f>$N$4-N4</f>
        <v>0</v>
      </c>
      <c r="O13">
        <f>$O$4-O4</f>
        <v>0</v>
      </c>
      <c r="P13">
        <f>$P$4-P4</f>
        <v>0</v>
      </c>
      <c r="R13">
        <v>0</v>
      </c>
      <c r="S13">
        <f>(100*(S3-0.31))/0.17</f>
        <v>-1.5114749214959085</v>
      </c>
      <c r="T13">
        <f t="shared" ref="T13:W13" si="5">(100*(T3-0.31))/0.17</f>
        <v>-3.4281611658475559</v>
      </c>
      <c r="U13">
        <f t="shared" si="5"/>
        <v>-1.9875467958960387</v>
      </c>
      <c r="V13">
        <f t="shared" si="5"/>
        <v>-3.1505456082541312</v>
      </c>
      <c r="W13">
        <f t="shared" si="5"/>
        <v>-2.7538966164403211</v>
      </c>
    </row>
    <row r="14" spans="1:23" x14ac:dyDescent="0.3">
      <c r="A14">
        <v>1</v>
      </c>
      <c r="B14">
        <f t="shared" ref="B14:B18" si="6">$B$4-B5</f>
        <v>5.2749999999999986</v>
      </c>
      <c r="C14">
        <f t="shared" ref="C14:C18" si="7">$C$4-C5</f>
        <v>-1.2819999999999996</v>
      </c>
      <c r="D14">
        <f t="shared" ref="D14:D18" si="8">$D$4-D5</f>
        <v>4.4550000000000018</v>
      </c>
      <c r="E14">
        <f t="shared" ref="E14:E18" si="9">$E$4-E5</f>
        <v>1.9050000000000011</v>
      </c>
      <c r="F14">
        <f t="shared" ref="F14:F18" si="10">$F$4-F5</f>
        <v>-1.3839999999999995</v>
      </c>
      <c r="G14">
        <f t="shared" ref="G14:G18" si="11">$G$4-G5</f>
        <v>-0.2159999999999993</v>
      </c>
      <c r="H14">
        <f t="shared" ref="H14:H18" si="12">$H$4-H5</f>
        <v>-0.52700000000000102</v>
      </c>
      <c r="I14">
        <f t="shared" ref="I14:I18" si="13">$I$4-I5</f>
        <v>0.19400000000000039</v>
      </c>
      <c r="J14">
        <f t="shared" ref="J14:J18" si="14">$J$4-J5</f>
        <v>0.39899999999999913</v>
      </c>
      <c r="K14">
        <f t="shared" ref="K14:K18" si="15">$K$4-K5</f>
        <v>5.2039999999999935</v>
      </c>
      <c r="L14">
        <f t="shared" ref="L14:L18" si="16">$L$4-L5</f>
        <v>-1.9889999999999994</v>
      </c>
      <c r="M14">
        <f t="shared" ref="M14:M18" si="17">$M$4-M5</f>
        <v>0.51599999999999824</v>
      </c>
      <c r="N14">
        <f t="shared" ref="N14:N18" si="18">$N$4-N5</f>
        <v>6.3069999999999879</v>
      </c>
      <c r="O14">
        <f t="shared" ref="O14:O18" si="19">$O$4-O5</f>
        <v>-0.82900000000000063</v>
      </c>
      <c r="P14">
        <f t="shared" ref="P14:P18" si="20">$P$4-P5</f>
        <v>0.83300000000000018</v>
      </c>
      <c r="R14">
        <v>1</v>
      </c>
      <c r="S14">
        <f t="shared" ref="S14:W18" si="21">(100*(S4-0.31))/0.17</f>
        <v>-0.8046562532733581</v>
      </c>
      <c r="T14">
        <f t="shared" si="21"/>
        <v>-1.9941807190062619</v>
      </c>
      <c r="U14">
        <f t="shared" si="21"/>
        <v>-2.2294071834795779</v>
      </c>
      <c r="V14">
        <f t="shared" si="21"/>
        <v>-1.151601238331853</v>
      </c>
      <c r="W14">
        <f t="shared" si="21"/>
        <v>-2.20280721467465</v>
      </c>
    </row>
    <row r="15" spans="1:23" x14ac:dyDescent="0.3">
      <c r="A15">
        <v>2</v>
      </c>
      <c r="B15">
        <f t="shared" si="6"/>
        <v>3.884999999999998</v>
      </c>
      <c r="C15">
        <f t="shared" si="7"/>
        <v>-1.274</v>
      </c>
      <c r="D15">
        <f t="shared" si="8"/>
        <v>3.9390000000000001</v>
      </c>
      <c r="E15">
        <f t="shared" si="9"/>
        <v>8.3389999999999986</v>
      </c>
      <c r="F15">
        <f t="shared" si="10"/>
        <v>-2.9739999999999993</v>
      </c>
      <c r="G15">
        <f t="shared" si="11"/>
        <v>-7.9079999999999977</v>
      </c>
      <c r="H15">
        <f t="shared" si="12"/>
        <v>-0.4129999999999967</v>
      </c>
      <c r="I15">
        <f t="shared" si="13"/>
        <v>0.47400000000000064</v>
      </c>
      <c r="J15">
        <f t="shared" si="14"/>
        <v>1.0169999999999995</v>
      </c>
      <c r="K15">
        <f t="shared" si="15"/>
        <v>3.5719999999999885</v>
      </c>
      <c r="L15">
        <f t="shared" si="16"/>
        <v>-2.1669999999999998</v>
      </c>
      <c r="M15">
        <f t="shared" si="17"/>
        <v>-1.5160000000000018</v>
      </c>
      <c r="N15">
        <f t="shared" si="18"/>
        <v>6.5509999999999877</v>
      </c>
      <c r="O15">
        <f t="shared" si="19"/>
        <v>-2.2510000000000003</v>
      </c>
      <c r="P15">
        <f t="shared" si="20"/>
        <v>-5.4270000000000014</v>
      </c>
      <c r="R15">
        <v>2</v>
      </c>
      <c r="S15">
        <f t="shared" si="21"/>
        <v>-0.71238036169472252</v>
      </c>
      <c r="T15">
        <f t="shared" si="21"/>
        <v>0.92550489494201771</v>
      </c>
      <c r="U15">
        <f t="shared" si="21"/>
        <v>-2.6105703721119733</v>
      </c>
      <c r="V15">
        <f t="shared" si="21"/>
        <v>-0.60580701383797064</v>
      </c>
      <c r="W15">
        <f t="shared" si="21"/>
        <v>0.39584601123367769</v>
      </c>
    </row>
    <row r="16" spans="1:23" x14ac:dyDescent="0.3">
      <c r="A16">
        <v>3</v>
      </c>
      <c r="B16">
        <f t="shared" si="6"/>
        <v>6.7650000000000006</v>
      </c>
      <c r="C16">
        <f t="shared" si="7"/>
        <v>-1.6559999999999997</v>
      </c>
      <c r="D16">
        <f t="shared" si="8"/>
        <v>-1.0970000000000013</v>
      </c>
      <c r="E16">
        <f t="shared" si="9"/>
        <v>6.3349999999999937</v>
      </c>
      <c r="F16">
        <f t="shared" si="10"/>
        <v>-1.5279999999999991</v>
      </c>
      <c r="G16">
        <f t="shared" si="11"/>
        <v>-5.4859999999999971</v>
      </c>
      <c r="H16">
        <f t="shared" si="12"/>
        <v>-0.18300000000000693</v>
      </c>
      <c r="I16">
        <f t="shared" si="13"/>
        <v>-0.17599999999999927</v>
      </c>
      <c r="J16">
        <f t="shared" si="14"/>
        <v>2.5370000000000008</v>
      </c>
      <c r="K16">
        <f t="shared" si="15"/>
        <v>7.5419999999999945</v>
      </c>
      <c r="L16">
        <f t="shared" si="16"/>
        <v>-2.4269999999999996</v>
      </c>
      <c r="M16">
        <f t="shared" si="17"/>
        <v>-5.980000000000004</v>
      </c>
      <c r="N16">
        <f t="shared" si="18"/>
        <v>7.4009999999999891</v>
      </c>
      <c r="O16">
        <f t="shared" si="19"/>
        <v>-2.4130000000000003</v>
      </c>
      <c r="P16">
        <f t="shared" si="20"/>
        <v>-6.2470000000000017</v>
      </c>
      <c r="R16">
        <v>3</v>
      </c>
      <c r="S16">
        <f t="shared" si="21"/>
        <v>0.58942100308385514</v>
      </c>
      <c r="T16">
        <f t="shared" si="21"/>
        <v>-1.1535738761326721</v>
      </c>
      <c r="U16">
        <f t="shared" si="21"/>
        <v>-2.1510393467416238</v>
      </c>
      <c r="V16">
        <f t="shared" si="21"/>
        <v>0.40742237804768178</v>
      </c>
      <c r="W16">
        <f t="shared" si="21"/>
        <v>0.71972657953735819</v>
      </c>
    </row>
    <row r="17" spans="1:23" x14ac:dyDescent="0.3">
      <c r="A17">
        <v>4</v>
      </c>
      <c r="B17">
        <f t="shared" si="6"/>
        <v>5.5249999999999986</v>
      </c>
      <c r="C17">
        <f t="shared" si="7"/>
        <v>-1.79</v>
      </c>
      <c r="D17">
        <f t="shared" si="8"/>
        <v>1.2750000000000021</v>
      </c>
      <c r="E17">
        <f t="shared" si="9"/>
        <v>6.5549999999999997</v>
      </c>
      <c r="F17">
        <f t="shared" si="10"/>
        <v>-2.5299999999999994</v>
      </c>
      <c r="G17">
        <f t="shared" si="11"/>
        <v>-5.8099999999999987</v>
      </c>
      <c r="H17">
        <f t="shared" si="12"/>
        <v>-0.71699999999999875</v>
      </c>
      <c r="I17">
        <f t="shared" si="13"/>
        <v>0.35800000000000054</v>
      </c>
      <c r="J17">
        <f t="shared" si="14"/>
        <v>1.359</v>
      </c>
      <c r="K17">
        <f t="shared" si="15"/>
        <v>7.9699999999999918</v>
      </c>
      <c r="L17">
        <f t="shared" si="16"/>
        <v>-3.7649999999999997</v>
      </c>
      <c r="M17">
        <f t="shared" si="17"/>
        <v>-5.6059999999999981</v>
      </c>
      <c r="N17">
        <f t="shared" si="18"/>
        <v>10.364999999999988</v>
      </c>
      <c r="O17">
        <f t="shared" si="19"/>
        <v>-3.343</v>
      </c>
      <c r="P17">
        <f t="shared" si="20"/>
        <v>-12.073000000000002</v>
      </c>
      <c r="R17">
        <v>4</v>
      </c>
      <c r="S17">
        <f t="shared" si="21"/>
        <v>0.34541815506132251</v>
      </c>
      <c r="T17">
        <f t="shared" si="21"/>
        <v>5.5958794261450465E-2</v>
      </c>
      <c r="U17">
        <f t="shared" si="21"/>
        <v>-2.5257889932743605</v>
      </c>
      <c r="V17">
        <f t="shared" si="21"/>
        <v>1.9871817482437033</v>
      </c>
      <c r="W17">
        <f t="shared" si="21"/>
        <v>2.8686123494294189</v>
      </c>
    </row>
    <row r="18" spans="1:23" x14ac:dyDescent="0.3">
      <c r="A18">
        <v>5</v>
      </c>
      <c r="B18">
        <f t="shared" si="6"/>
        <v>6.3549999999999969</v>
      </c>
      <c r="C18">
        <f t="shared" si="7"/>
        <v>-2.8366666666666669</v>
      </c>
      <c r="D18">
        <f t="shared" si="8"/>
        <v>-2.7949999999999982</v>
      </c>
      <c r="E18">
        <f t="shared" si="9"/>
        <v>7.2650000000000006</v>
      </c>
      <c r="F18">
        <f t="shared" si="10"/>
        <v>-3.2079999999999993</v>
      </c>
      <c r="G18">
        <f t="shared" si="11"/>
        <v>-5.8239999999999981</v>
      </c>
      <c r="H18">
        <f t="shared" si="12"/>
        <v>-0.6530000000000058</v>
      </c>
      <c r="I18">
        <f t="shared" si="13"/>
        <v>0.92400000000000038</v>
      </c>
      <c r="J18">
        <f t="shared" si="14"/>
        <v>0.64100000000000001</v>
      </c>
      <c r="K18">
        <f t="shared" si="15"/>
        <v>7.4499999999999886</v>
      </c>
      <c r="L18">
        <f t="shared" si="16"/>
        <v>-4.0816666666666661</v>
      </c>
      <c r="M18">
        <f t="shared" si="17"/>
        <v>-7.240000000000002</v>
      </c>
      <c r="N18">
        <f t="shared" si="18"/>
        <v>10.770999999999994</v>
      </c>
      <c r="O18">
        <f t="shared" si="19"/>
        <v>-3.6390000000000002</v>
      </c>
      <c r="P18">
        <f t="shared" si="20"/>
        <v>-12.413000000000006</v>
      </c>
      <c r="R18">
        <v>5</v>
      </c>
      <c r="S18">
        <f t="shared" si="21"/>
        <v>2.3456219443996762</v>
      </c>
      <c r="T18">
        <f t="shared" si="21"/>
        <v>0.85103265011073315</v>
      </c>
      <c r="U18">
        <f t="shared" si="21"/>
        <v>-3.0181973616242566</v>
      </c>
      <c r="V18">
        <f t="shared" si="21"/>
        <v>2.6247764641773585</v>
      </c>
      <c r="W18">
        <f t="shared" si="21"/>
        <v>3.3097276659463217</v>
      </c>
    </row>
    <row r="20" spans="1:23" x14ac:dyDescent="0.3">
      <c r="A20" t="s">
        <v>40</v>
      </c>
    </row>
    <row r="21" spans="1:23" x14ac:dyDescent="0.3">
      <c r="A21">
        <v>0</v>
      </c>
      <c r="B21">
        <f>B13*B13</f>
        <v>0</v>
      </c>
      <c r="C21">
        <f>C13*C13</f>
        <v>0</v>
      </c>
      <c r="D21">
        <f t="shared" ref="D21:P21" si="22">D13*D13</f>
        <v>0</v>
      </c>
      <c r="E21">
        <f t="shared" si="22"/>
        <v>0</v>
      </c>
      <c r="F21">
        <f t="shared" si="22"/>
        <v>0</v>
      </c>
      <c r="G21">
        <f t="shared" si="22"/>
        <v>0</v>
      </c>
      <c r="H21">
        <f t="shared" si="22"/>
        <v>0</v>
      </c>
      <c r="I21">
        <f t="shared" si="22"/>
        <v>0</v>
      </c>
      <c r="J21">
        <f t="shared" si="22"/>
        <v>0</v>
      </c>
      <c r="K21">
        <f t="shared" si="22"/>
        <v>0</v>
      </c>
      <c r="L21">
        <f t="shared" si="22"/>
        <v>0</v>
      </c>
      <c r="M21">
        <f t="shared" si="22"/>
        <v>0</v>
      </c>
      <c r="N21">
        <f t="shared" si="22"/>
        <v>0</v>
      </c>
      <c r="O21">
        <f t="shared" si="22"/>
        <v>0</v>
      </c>
      <c r="P21">
        <f t="shared" si="22"/>
        <v>0</v>
      </c>
    </row>
    <row r="22" spans="1:23" x14ac:dyDescent="0.3">
      <c r="A22">
        <v>1</v>
      </c>
      <c r="B22">
        <f t="shared" ref="B22:P26" si="23">B14*B14</f>
        <v>27.825624999999985</v>
      </c>
      <c r="C22">
        <f t="shared" si="23"/>
        <v>1.6435239999999989</v>
      </c>
      <c r="D22">
        <f t="shared" si="23"/>
        <v>19.847025000000016</v>
      </c>
      <c r="E22">
        <f t="shared" si="23"/>
        <v>3.6290250000000044</v>
      </c>
      <c r="F22">
        <f t="shared" si="23"/>
        <v>1.9154559999999985</v>
      </c>
      <c r="G22">
        <f t="shared" si="23"/>
        <v>4.6655999999999698E-2</v>
      </c>
      <c r="H22">
        <f t="shared" si="23"/>
        <v>0.27772900000000106</v>
      </c>
      <c r="I22">
        <f t="shared" si="23"/>
        <v>3.7636000000000155E-2</v>
      </c>
      <c r="J22">
        <f t="shared" si="23"/>
        <v>0.15920099999999932</v>
      </c>
      <c r="K22">
        <f t="shared" si="23"/>
        <v>27.081615999999933</v>
      </c>
      <c r="L22">
        <f t="shared" si="23"/>
        <v>3.9561209999999978</v>
      </c>
      <c r="M22">
        <f t="shared" si="23"/>
        <v>0.26625599999999816</v>
      </c>
      <c r="N22">
        <f t="shared" si="23"/>
        <v>39.778248999999846</v>
      </c>
      <c r="O22">
        <f t="shared" si="23"/>
        <v>0.68724100000000099</v>
      </c>
      <c r="P22">
        <f t="shared" si="23"/>
        <v>0.69388900000000031</v>
      </c>
    </row>
    <row r="23" spans="1:23" x14ac:dyDescent="0.3">
      <c r="A23">
        <v>2</v>
      </c>
      <c r="B23">
        <f t="shared" si="23"/>
        <v>15.093224999999984</v>
      </c>
      <c r="C23">
        <f t="shared" si="23"/>
        <v>1.623076</v>
      </c>
      <c r="D23">
        <f t="shared" si="23"/>
        <v>15.515721000000001</v>
      </c>
      <c r="E23">
        <f t="shared" si="23"/>
        <v>69.538920999999974</v>
      </c>
      <c r="F23">
        <f t="shared" si="23"/>
        <v>8.8446759999999962</v>
      </c>
      <c r="G23">
        <f t="shared" si="23"/>
        <v>62.536463999999967</v>
      </c>
      <c r="H23">
        <f t="shared" si="23"/>
        <v>0.17056899999999728</v>
      </c>
      <c r="I23">
        <f t="shared" si="23"/>
        <v>0.2246760000000006</v>
      </c>
      <c r="J23">
        <f t="shared" si="23"/>
        <v>1.0342889999999989</v>
      </c>
      <c r="K23">
        <f t="shared" si="23"/>
        <v>12.759183999999918</v>
      </c>
      <c r="L23">
        <f t="shared" si="23"/>
        <v>4.6958889999999993</v>
      </c>
      <c r="M23">
        <f t="shared" si="23"/>
        <v>2.2982560000000056</v>
      </c>
      <c r="N23">
        <f t="shared" si="23"/>
        <v>42.915600999999839</v>
      </c>
      <c r="O23">
        <f t="shared" si="23"/>
        <v>5.0670010000000012</v>
      </c>
      <c r="P23">
        <f t="shared" si="23"/>
        <v>29.452329000000017</v>
      </c>
    </row>
    <row r="24" spans="1:23" x14ac:dyDescent="0.3">
      <c r="A24">
        <v>3</v>
      </c>
      <c r="B24">
        <f t="shared" si="23"/>
        <v>45.765225000000008</v>
      </c>
      <c r="C24">
        <f t="shared" si="23"/>
        <v>2.742335999999999</v>
      </c>
      <c r="D24">
        <f t="shared" si="23"/>
        <v>1.2034090000000028</v>
      </c>
      <c r="E24">
        <f t="shared" si="23"/>
        <v>40.13222499999992</v>
      </c>
      <c r="F24">
        <f t="shared" si="23"/>
        <v>2.3347839999999973</v>
      </c>
      <c r="G24">
        <f t="shared" si="23"/>
        <v>30.096195999999967</v>
      </c>
      <c r="H24">
        <f t="shared" si="23"/>
        <v>3.3489000000002538E-2</v>
      </c>
      <c r="I24">
        <f t="shared" si="23"/>
        <v>3.0975999999999743E-2</v>
      </c>
      <c r="J24">
        <f t="shared" si="23"/>
        <v>6.4363690000000044</v>
      </c>
      <c r="K24">
        <f t="shared" si="23"/>
        <v>56.881763999999919</v>
      </c>
      <c r="L24">
        <f t="shared" si="23"/>
        <v>5.8903289999999977</v>
      </c>
      <c r="M24">
        <f t="shared" si="23"/>
        <v>35.760400000000047</v>
      </c>
      <c r="N24">
        <f t="shared" si="23"/>
        <v>54.77480099999984</v>
      </c>
      <c r="O24">
        <f t="shared" si="23"/>
        <v>5.8225690000000014</v>
      </c>
      <c r="P24">
        <f t="shared" si="23"/>
        <v>39.025009000000018</v>
      </c>
    </row>
    <row r="25" spans="1:23" x14ac:dyDescent="0.3">
      <c r="A25">
        <v>4</v>
      </c>
      <c r="B25">
        <f t="shared" si="23"/>
        <v>30.525624999999984</v>
      </c>
      <c r="C25">
        <f t="shared" si="23"/>
        <v>3.2040999999999999</v>
      </c>
      <c r="D25">
        <f t="shared" si="23"/>
        <v>1.6256250000000054</v>
      </c>
      <c r="E25">
        <f t="shared" si="23"/>
        <v>42.968024999999997</v>
      </c>
      <c r="F25">
        <f t="shared" si="23"/>
        <v>6.4008999999999965</v>
      </c>
      <c r="G25">
        <f t="shared" si="23"/>
        <v>33.756099999999982</v>
      </c>
      <c r="H25">
        <f t="shared" si="23"/>
        <v>0.51408899999999824</v>
      </c>
      <c r="I25">
        <f t="shared" si="23"/>
        <v>0.12816400000000039</v>
      </c>
      <c r="J25">
        <f t="shared" si="23"/>
        <v>1.846881</v>
      </c>
      <c r="K25">
        <f t="shared" si="23"/>
        <v>63.52089999999987</v>
      </c>
      <c r="L25">
        <f t="shared" si="23"/>
        <v>14.175224999999998</v>
      </c>
      <c r="M25">
        <f t="shared" si="23"/>
        <v>31.427235999999979</v>
      </c>
      <c r="N25">
        <f t="shared" si="23"/>
        <v>107.43322499999975</v>
      </c>
      <c r="O25">
        <f t="shared" si="23"/>
        <v>11.175649</v>
      </c>
      <c r="P25">
        <f t="shared" si="23"/>
        <v>145.75732900000006</v>
      </c>
    </row>
    <row r="26" spans="1:23" x14ac:dyDescent="0.3">
      <c r="A26">
        <v>5</v>
      </c>
      <c r="B26">
        <f t="shared" si="23"/>
        <v>40.386024999999961</v>
      </c>
      <c r="C26">
        <f t="shared" si="23"/>
        <v>8.0466777777777789</v>
      </c>
      <c r="D26">
        <f t="shared" si="23"/>
        <v>7.8120249999999896</v>
      </c>
      <c r="E26">
        <f t="shared" si="23"/>
        <v>52.780225000000009</v>
      </c>
      <c r="F26">
        <f t="shared" si="23"/>
        <v>10.291263999999995</v>
      </c>
      <c r="G26">
        <f t="shared" si="23"/>
        <v>33.918975999999979</v>
      </c>
      <c r="H26">
        <f t="shared" si="23"/>
        <v>0.42640900000000759</v>
      </c>
      <c r="I26">
        <f t="shared" si="23"/>
        <v>0.85377600000000065</v>
      </c>
      <c r="J26">
        <f t="shared" si="23"/>
        <v>0.410881</v>
      </c>
      <c r="K26">
        <f t="shared" si="23"/>
        <v>55.502499999999827</v>
      </c>
      <c r="L26">
        <f t="shared" si="23"/>
        <v>16.660002777777773</v>
      </c>
      <c r="M26">
        <f t="shared" si="23"/>
        <v>52.417600000000029</v>
      </c>
      <c r="N26">
        <f t="shared" si="23"/>
        <v>116.01444099999986</v>
      </c>
      <c r="O26">
        <f t="shared" si="23"/>
        <v>13.242321000000002</v>
      </c>
      <c r="P26">
        <f t="shared" si="23"/>
        <v>154.08256900000015</v>
      </c>
    </row>
    <row r="29" spans="1:23" x14ac:dyDescent="0.3">
      <c r="A29" s="8" t="s">
        <v>41</v>
      </c>
      <c r="B29" t="s">
        <v>18</v>
      </c>
      <c r="C29" t="s">
        <v>19</v>
      </c>
      <c r="D29" t="s">
        <v>20</v>
      </c>
      <c r="E29" t="s">
        <v>21</v>
      </c>
      <c r="F29" t="s">
        <v>22</v>
      </c>
      <c r="H29" s="8" t="s">
        <v>36</v>
      </c>
      <c r="I29" s="8" t="s">
        <v>18</v>
      </c>
      <c r="J29" s="8" t="s">
        <v>19</v>
      </c>
      <c r="K29" s="8" t="s">
        <v>20</v>
      </c>
      <c r="L29" s="8" t="s">
        <v>21</v>
      </c>
      <c r="M29" s="8" t="s">
        <v>22</v>
      </c>
    </row>
    <row r="30" spans="1:23" x14ac:dyDescent="0.3">
      <c r="A30">
        <v>0</v>
      </c>
      <c r="B30">
        <f>SUM(B21:D21)</f>
        <v>0</v>
      </c>
      <c r="C30">
        <f>SUM(E21:G21)</f>
        <v>0</v>
      </c>
      <c r="D30">
        <f>SUM(H21:J21)</f>
        <v>0</v>
      </c>
      <c r="E30">
        <f>SUM(K21:M21)</f>
        <v>0</v>
      </c>
      <c r="F30">
        <f>SUM(N21:P21)</f>
        <v>0</v>
      </c>
      <c r="H30">
        <v>0</v>
      </c>
      <c r="I30">
        <f>SQRT(B30)</f>
        <v>0</v>
      </c>
      <c r="J30">
        <f>SQRT(C30)</f>
        <v>0</v>
      </c>
      <c r="K30">
        <f t="shared" ref="K30:M35" si="24">SQRT(D30)</f>
        <v>0</v>
      </c>
      <c r="L30">
        <f t="shared" si="24"/>
        <v>0</v>
      </c>
      <c r="M30">
        <f t="shared" si="24"/>
        <v>0</v>
      </c>
    </row>
    <row r="31" spans="1:23" x14ac:dyDescent="0.3">
      <c r="A31">
        <v>1</v>
      </c>
      <c r="B31">
        <f t="shared" ref="B31:B35" si="25">SUM(B22:D22)</f>
        <v>49.316174000000004</v>
      </c>
      <c r="C31">
        <f t="shared" ref="C31:C35" si="26">SUM(E22:G22)</f>
        <v>5.5911370000000025</v>
      </c>
      <c r="D31">
        <f t="shared" ref="D31:D35" si="27">SUM(H22:J22)</f>
        <v>0.47456600000000054</v>
      </c>
      <c r="E31">
        <f t="shared" ref="E31:E35" si="28">SUM(K22:M22)</f>
        <v>31.303992999999927</v>
      </c>
      <c r="F31">
        <f t="shared" ref="F31:F35" si="29">SUM(N22:P22)</f>
        <v>41.159378999999845</v>
      </c>
      <c r="H31">
        <v>1</v>
      </c>
      <c r="I31">
        <f t="shared" ref="I31:I35" si="30">SQRT(B31)</f>
        <v>7.0225475434488871</v>
      </c>
      <c r="J31">
        <f t="shared" ref="J31:J35" si="31">SQRT(C31)</f>
        <v>2.3645585211620377</v>
      </c>
      <c r="K31">
        <f t="shared" si="24"/>
        <v>0.68888750895919182</v>
      </c>
      <c r="L31">
        <f t="shared" si="24"/>
        <v>5.5949971403031054</v>
      </c>
      <c r="M31">
        <f t="shared" si="24"/>
        <v>6.4155575751449572</v>
      </c>
    </row>
    <row r="32" spans="1:23" x14ac:dyDescent="0.3">
      <c r="A32">
        <v>2</v>
      </c>
      <c r="B32">
        <f t="shared" si="25"/>
        <v>32.232021999999986</v>
      </c>
      <c r="C32">
        <f t="shared" si="26"/>
        <v>140.92006099999992</v>
      </c>
      <c r="D32">
        <f t="shared" si="27"/>
        <v>1.4295339999999968</v>
      </c>
      <c r="E32">
        <f t="shared" si="28"/>
        <v>19.753328999999923</v>
      </c>
      <c r="F32">
        <f t="shared" si="29"/>
        <v>77.434930999999864</v>
      </c>
      <c r="H32">
        <v>2</v>
      </c>
      <c r="I32">
        <f t="shared" si="30"/>
        <v>5.6773252505030909</v>
      </c>
      <c r="J32">
        <f t="shared" si="31"/>
        <v>11.870975570693417</v>
      </c>
      <c r="K32">
        <f t="shared" si="24"/>
        <v>1.1956312140455336</v>
      </c>
      <c r="L32">
        <f t="shared" si="24"/>
        <v>4.4444717346384284</v>
      </c>
      <c r="M32">
        <f t="shared" si="24"/>
        <v>8.7997119839231033</v>
      </c>
    </row>
    <row r="33" spans="1:13" x14ac:dyDescent="0.3">
      <c r="A33">
        <v>3</v>
      </c>
      <c r="B33">
        <f t="shared" si="25"/>
        <v>49.71097000000001</v>
      </c>
      <c r="C33">
        <f t="shared" si="26"/>
        <v>72.563204999999883</v>
      </c>
      <c r="D33">
        <f t="shared" si="27"/>
        <v>6.5008340000000064</v>
      </c>
      <c r="E33">
        <f t="shared" si="28"/>
        <v>98.53249299999996</v>
      </c>
      <c r="F33">
        <f t="shared" si="29"/>
        <v>99.622378999999853</v>
      </c>
      <c r="H33">
        <v>3</v>
      </c>
      <c r="I33">
        <f t="shared" si="30"/>
        <v>7.0506006836297299</v>
      </c>
      <c r="J33">
        <f t="shared" si="31"/>
        <v>8.5184038997924887</v>
      </c>
      <c r="K33">
        <f t="shared" si="24"/>
        <v>2.5496733124069064</v>
      </c>
      <c r="L33">
        <f t="shared" si="24"/>
        <v>9.9263534593525318</v>
      </c>
      <c r="M33">
        <f t="shared" si="24"/>
        <v>9.9811010915629872</v>
      </c>
    </row>
    <row r="34" spans="1:13" x14ac:dyDescent="0.3">
      <c r="A34">
        <v>4</v>
      </c>
      <c r="B34">
        <f t="shared" si="25"/>
        <v>35.355349999999987</v>
      </c>
      <c r="C34">
        <f t="shared" si="26"/>
        <v>83.125024999999965</v>
      </c>
      <c r="D34">
        <f t="shared" si="27"/>
        <v>2.4891339999999986</v>
      </c>
      <c r="E34">
        <f t="shared" si="28"/>
        <v>109.12336099999985</v>
      </c>
      <c r="F34">
        <f t="shared" si="29"/>
        <v>264.36620299999981</v>
      </c>
      <c r="H34">
        <v>4</v>
      </c>
      <c r="I34">
        <f t="shared" si="30"/>
        <v>5.9460364950107722</v>
      </c>
      <c r="J34">
        <f t="shared" si="31"/>
        <v>9.1172926354263719</v>
      </c>
      <c r="K34">
        <f t="shared" si="24"/>
        <v>1.5776989573426226</v>
      </c>
      <c r="L34">
        <f t="shared" si="24"/>
        <v>10.446212758698717</v>
      </c>
      <c r="M34">
        <f t="shared" si="24"/>
        <v>16.25934202235748</v>
      </c>
    </row>
    <row r="35" spans="1:13" x14ac:dyDescent="0.3">
      <c r="A35">
        <v>5</v>
      </c>
      <c r="B35">
        <f t="shared" si="25"/>
        <v>56.244727777777733</v>
      </c>
      <c r="C35">
        <f t="shared" si="26"/>
        <v>96.990464999999972</v>
      </c>
      <c r="D35">
        <f t="shared" si="27"/>
        <v>1.6910660000000084</v>
      </c>
      <c r="E35">
        <f t="shared" si="28"/>
        <v>124.58010277777763</v>
      </c>
      <c r="F35">
        <f t="shared" si="29"/>
        <v>283.33933100000002</v>
      </c>
      <c r="H35">
        <v>5</v>
      </c>
      <c r="I35">
        <f t="shared" si="30"/>
        <v>7.4996485102821806</v>
      </c>
      <c r="J35">
        <f t="shared" si="31"/>
        <v>9.8483737236154862</v>
      </c>
      <c r="K35">
        <f t="shared" si="24"/>
        <v>1.3004099353665399</v>
      </c>
      <c r="L35">
        <f t="shared" si="24"/>
        <v>11.161545716332377</v>
      </c>
      <c r="M35">
        <f t="shared" si="24"/>
        <v>16.832686386908062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9E5278-B25D-4E7E-8397-A1EE234862F4}">
  <dimension ref="A2:W42"/>
  <sheetViews>
    <sheetView topLeftCell="M1" workbookViewId="0">
      <selection activeCell="V25" sqref="V25"/>
    </sheetView>
  </sheetViews>
  <sheetFormatPr defaultRowHeight="14.4" x14ac:dyDescent="0.3"/>
  <sheetData>
    <row r="2" spans="1:23" x14ac:dyDescent="0.3">
      <c r="B2" s="13" t="s">
        <v>0</v>
      </c>
      <c r="C2" s="13"/>
      <c r="D2" s="13"/>
      <c r="E2" s="13" t="s">
        <v>1</v>
      </c>
      <c r="F2" s="13"/>
      <c r="G2" s="13"/>
      <c r="H2" s="13" t="s">
        <v>2</v>
      </c>
      <c r="I2" s="13"/>
      <c r="J2" s="13"/>
      <c r="K2" s="13" t="s">
        <v>3</v>
      </c>
      <c r="L2" s="13"/>
      <c r="M2" s="13"/>
      <c r="N2" s="13" t="s">
        <v>4</v>
      </c>
      <c r="O2" s="13"/>
      <c r="P2" s="13"/>
      <c r="R2" t="s">
        <v>46</v>
      </c>
      <c r="S2" t="s">
        <v>18</v>
      </c>
      <c r="T2" t="s">
        <v>19</v>
      </c>
      <c r="U2" t="s">
        <v>20</v>
      </c>
      <c r="V2" t="s">
        <v>21</v>
      </c>
      <c r="W2" t="s">
        <v>22</v>
      </c>
    </row>
    <row r="3" spans="1:23" x14ac:dyDescent="0.3">
      <c r="B3" t="s">
        <v>5</v>
      </c>
      <c r="C3" t="s">
        <v>6</v>
      </c>
      <c r="D3" t="s">
        <v>7</v>
      </c>
      <c r="E3" t="s">
        <v>5</v>
      </c>
      <c r="F3" t="s">
        <v>6</v>
      </c>
      <c r="G3" t="s">
        <v>7</v>
      </c>
      <c r="H3" t="s">
        <v>5</v>
      </c>
      <c r="I3" t="s">
        <v>6</v>
      </c>
      <c r="J3" t="s">
        <v>7</v>
      </c>
      <c r="K3" t="s">
        <v>5</v>
      </c>
      <c r="L3" t="s">
        <v>6</v>
      </c>
      <c r="M3" t="s">
        <v>7</v>
      </c>
      <c r="N3" t="s">
        <v>5</v>
      </c>
      <c r="O3" t="s">
        <v>6</v>
      </c>
      <c r="P3" t="s">
        <v>7</v>
      </c>
      <c r="R3">
        <v>0</v>
      </c>
      <c r="S3">
        <f>(C4+1.75*B4)/(5.645*B4+C4-0.3012*D4)</f>
        <v>0.30743049263345695</v>
      </c>
      <c r="T3">
        <f>(F4+1.75*E4)/(5.645*E4+F4-0.3012*G4)</f>
        <v>0.30417212601805915</v>
      </c>
      <c r="U3">
        <f>(I4+1.75*H4)/(5.645*H4+I4-0.3012*J4)</f>
        <v>0.30662117044697673</v>
      </c>
      <c r="V3">
        <f>(L4+1.75*K4)/(5.645*K4+L4-0.3012*M4)</f>
        <v>0.30464407246596797</v>
      </c>
      <c r="W3">
        <f>(O4+1.75*N4)/(5.645*N4+O4-0.3012*P4)</f>
        <v>0.30531837575205145</v>
      </c>
    </row>
    <row r="4" spans="1:23" x14ac:dyDescent="0.3">
      <c r="A4">
        <v>0</v>
      </c>
      <c r="B4">
        <v>65.424999999999997</v>
      </c>
      <c r="C4">
        <v>-4.17</v>
      </c>
      <c r="D4">
        <v>20.905000000000001</v>
      </c>
      <c r="E4">
        <v>70.204999999999998</v>
      </c>
      <c r="F4">
        <v>-5.1899999999999995</v>
      </c>
      <c r="G4">
        <v>14.170000000000002</v>
      </c>
      <c r="H4">
        <v>70.204999999999998</v>
      </c>
      <c r="I4">
        <v>-3.4699999999999998</v>
      </c>
      <c r="J4">
        <v>11.515000000000001</v>
      </c>
      <c r="K4">
        <v>68.009999999999991</v>
      </c>
      <c r="L4">
        <v>-5.1049999999999995</v>
      </c>
      <c r="M4">
        <v>16.239999999999998</v>
      </c>
      <c r="N4">
        <v>70.444999999999993</v>
      </c>
      <c r="O4">
        <v>-4.4450000000000003</v>
      </c>
      <c r="P4">
        <v>13.295</v>
      </c>
      <c r="R4">
        <v>1</v>
      </c>
      <c r="S4">
        <f t="shared" ref="S4:S8" si="0">(C5+1.75*B5)/(5.645*B5+C5-0.3012*D5)</f>
        <v>0.30902719205136903</v>
      </c>
      <c r="T4">
        <f t="shared" ref="T4:T8" si="1">(F5+1.75*E5)/(5.645*E5+F5-0.3012*G5)</f>
        <v>0.30802585727440973</v>
      </c>
      <c r="U4">
        <f t="shared" ref="U4:U8" si="2">(I5+1.75*H5)/(5.645*H5+I5-0.3012*J5)</f>
        <v>0.30550509378829915</v>
      </c>
      <c r="V4">
        <f t="shared" ref="V4:V8" si="3">(L5+1.75*K5)/(5.645*K5+L5-0.3012*M5)</f>
        <v>0.30841855471176138</v>
      </c>
      <c r="W4">
        <f t="shared" ref="W4:W8" si="4">(O5+1.75*N5)/(5.645*N5+O5-0.3012*P5)</f>
        <v>0.30759884653061553</v>
      </c>
    </row>
    <row r="5" spans="1:23" x14ac:dyDescent="0.3">
      <c r="A5">
        <v>1</v>
      </c>
      <c r="B5">
        <v>65.984000000000009</v>
      </c>
      <c r="C5">
        <v>-3.028</v>
      </c>
      <c r="D5">
        <v>18.549999999999997</v>
      </c>
      <c r="E5">
        <v>65.665999999999997</v>
      </c>
      <c r="F5">
        <v>-3.2739999999999996</v>
      </c>
      <c r="G5">
        <v>16.495999999999999</v>
      </c>
      <c r="H5">
        <v>68.272000000000006</v>
      </c>
      <c r="I5">
        <v>-4.1779999999999999</v>
      </c>
      <c r="J5">
        <v>12.67</v>
      </c>
      <c r="K5">
        <v>60.742000000000004</v>
      </c>
      <c r="L5">
        <v>-3.2920000000000003</v>
      </c>
      <c r="M5">
        <v>18.637999999999998</v>
      </c>
      <c r="N5">
        <v>64.50800000000001</v>
      </c>
      <c r="O5">
        <v>-3.258</v>
      </c>
      <c r="P5">
        <v>14.875999999999999</v>
      </c>
      <c r="R5">
        <v>2</v>
      </c>
      <c r="S5">
        <f t="shared" si="0"/>
        <v>0.30944669230125077</v>
      </c>
      <c r="T5">
        <f t="shared" si="1"/>
        <v>0.30907396899838113</v>
      </c>
      <c r="U5">
        <f t="shared" si="2"/>
        <v>0.30569994532865236</v>
      </c>
      <c r="V5">
        <f t="shared" si="3"/>
        <v>0.31123112448722301</v>
      </c>
      <c r="W5">
        <f t="shared" si="4"/>
        <v>0.30742581159718441</v>
      </c>
    </row>
    <row r="6" spans="1:23" x14ac:dyDescent="0.3">
      <c r="A6">
        <v>2</v>
      </c>
      <c r="B6">
        <v>65.284000000000006</v>
      </c>
      <c r="C6">
        <v>-2.8579999999999997</v>
      </c>
      <c r="D6">
        <v>18.951999999999998</v>
      </c>
      <c r="E6">
        <v>62.242000000000004</v>
      </c>
      <c r="F6">
        <v>-3.258</v>
      </c>
      <c r="G6">
        <v>20.651999999999997</v>
      </c>
      <c r="H6">
        <v>68.075999999999993</v>
      </c>
      <c r="I6">
        <v>-3.5740000000000003</v>
      </c>
      <c r="J6">
        <v>8.9660000000000011</v>
      </c>
      <c r="K6">
        <v>60.25</v>
      </c>
      <c r="L6">
        <v>-2.0420000000000003</v>
      </c>
      <c r="M6">
        <v>19.437999999999999</v>
      </c>
      <c r="N6">
        <v>63.73</v>
      </c>
      <c r="O6">
        <v>-3.282</v>
      </c>
      <c r="P6">
        <v>14.512</v>
      </c>
      <c r="R6">
        <v>3</v>
      </c>
      <c r="S6">
        <f t="shared" si="0"/>
        <v>0.31222173854460278</v>
      </c>
      <c r="T6">
        <f t="shared" si="1"/>
        <v>0.30942452894466799</v>
      </c>
      <c r="U6">
        <f t="shared" si="2"/>
        <v>0.3057025248679992</v>
      </c>
      <c r="V6">
        <f t="shared" si="3"/>
        <v>0.31298058185634803</v>
      </c>
      <c r="W6">
        <f t="shared" si="4"/>
        <v>0.31139756381521205</v>
      </c>
    </row>
    <row r="7" spans="1:23" x14ac:dyDescent="0.3">
      <c r="A7">
        <v>3</v>
      </c>
      <c r="B7">
        <v>64.900000000000006</v>
      </c>
      <c r="C7">
        <v>-1.6620000000000001</v>
      </c>
      <c r="D7">
        <v>20.776</v>
      </c>
      <c r="E7">
        <v>64.283999999999992</v>
      </c>
      <c r="F7">
        <v>-2.7559999999999998</v>
      </c>
      <c r="G7">
        <v>18.146000000000004</v>
      </c>
      <c r="H7">
        <v>67.73</v>
      </c>
      <c r="I7">
        <v>-3.5259999999999998</v>
      </c>
      <c r="J7">
        <v>8.7059999999999995</v>
      </c>
      <c r="K7">
        <v>61.013999999999996</v>
      </c>
      <c r="L7">
        <v>-1.3360000000000001</v>
      </c>
      <c r="M7">
        <v>20.594000000000001</v>
      </c>
      <c r="N7">
        <v>59.736000000000004</v>
      </c>
      <c r="O7">
        <v>-2.2920000000000003</v>
      </c>
      <c r="P7">
        <v>21.82</v>
      </c>
      <c r="R7">
        <v>4</v>
      </c>
      <c r="S7">
        <f t="shared" si="0"/>
        <v>0.31359182715041262</v>
      </c>
      <c r="T7">
        <f t="shared" si="1"/>
        <v>0.3121059959677881</v>
      </c>
      <c r="U7">
        <f t="shared" si="2"/>
        <v>0.30642839252721382</v>
      </c>
      <c r="V7">
        <f t="shared" si="3"/>
        <v>0.31721978917365179</v>
      </c>
      <c r="W7">
        <f t="shared" si="4"/>
        <v>0.31470592736851016</v>
      </c>
    </row>
    <row r="8" spans="1:23" x14ac:dyDescent="0.3">
      <c r="A8">
        <v>4</v>
      </c>
      <c r="B8">
        <v>60.94</v>
      </c>
      <c r="C8">
        <v>-1.35</v>
      </c>
      <c r="D8">
        <v>22.860000000000003</v>
      </c>
      <c r="E8">
        <v>57.05</v>
      </c>
      <c r="F8">
        <v>-1.9366666666666668</v>
      </c>
      <c r="G8">
        <v>21.356000000000002</v>
      </c>
      <c r="H8">
        <v>67.695999999999998</v>
      </c>
      <c r="I8">
        <v>-3.39</v>
      </c>
      <c r="J8">
        <v>10.650000000000002</v>
      </c>
      <c r="K8">
        <v>57.53</v>
      </c>
      <c r="L8">
        <v>0.20200000000000004</v>
      </c>
      <c r="M8">
        <v>23.065999999999999</v>
      </c>
      <c r="N8">
        <v>59.28</v>
      </c>
      <c r="O8">
        <v>-0.76600000000000001</v>
      </c>
      <c r="P8">
        <v>22.12</v>
      </c>
      <c r="R8">
        <v>5</v>
      </c>
      <c r="S8">
        <f t="shared" si="0"/>
        <v>0.31706991076450303</v>
      </c>
      <c r="T8">
        <f t="shared" si="1"/>
        <v>0.31627253394232546</v>
      </c>
      <c r="U8">
        <f t="shared" si="2"/>
        <v>0.30626855983773166</v>
      </c>
      <c r="V8">
        <f t="shared" si="3"/>
        <v>0.32342376601369927</v>
      </c>
      <c r="W8">
        <f t="shared" si="4"/>
        <v>0.31714877145154502</v>
      </c>
    </row>
    <row r="9" spans="1:23" x14ac:dyDescent="0.3">
      <c r="A9">
        <v>5</v>
      </c>
      <c r="B9">
        <v>58.22</v>
      </c>
      <c r="C9">
        <v>-0.6</v>
      </c>
      <c r="D9">
        <v>28.59</v>
      </c>
      <c r="E9">
        <v>47.96</v>
      </c>
      <c r="F9">
        <v>-0.82599999999999985</v>
      </c>
      <c r="G9">
        <v>23.73</v>
      </c>
      <c r="H9">
        <v>68.03</v>
      </c>
      <c r="I9">
        <v>-3.15</v>
      </c>
      <c r="J9">
        <v>8.1180000000000003</v>
      </c>
      <c r="K9">
        <v>49.426000000000002</v>
      </c>
      <c r="L9">
        <v>1.754</v>
      </c>
      <c r="M9">
        <v>26.24</v>
      </c>
      <c r="N9">
        <v>57.8</v>
      </c>
      <c r="O9">
        <v>0.2659999999999999</v>
      </c>
      <c r="P9">
        <v>22.486000000000001</v>
      </c>
    </row>
    <row r="11" spans="1:23" x14ac:dyDescent="0.3">
      <c r="R11" t="s">
        <v>44</v>
      </c>
      <c r="S11" t="s">
        <v>18</v>
      </c>
      <c r="T11" t="s">
        <v>19</v>
      </c>
      <c r="U11" t="s">
        <v>20</v>
      </c>
      <c r="V11" t="s">
        <v>21</v>
      </c>
      <c r="W11" t="s">
        <v>22</v>
      </c>
    </row>
    <row r="12" spans="1:23" x14ac:dyDescent="0.3">
      <c r="B12" s="8" t="s">
        <v>32</v>
      </c>
      <c r="C12" s="9" t="s">
        <v>34</v>
      </c>
      <c r="D12" s="9" t="s">
        <v>33</v>
      </c>
      <c r="E12" s="8" t="s">
        <v>32</v>
      </c>
      <c r="F12" s="9" t="s">
        <v>34</v>
      </c>
      <c r="G12" s="9" t="s">
        <v>33</v>
      </c>
      <c r="H12" s="8" t="s">
        <v>32</v>
      </c>
      <c r="I12" s="9" t="s">
        <v>34</v>
      </c>
      <c r="J12" s="9" t="s">
        <v>33</v>
      </c>
      <c r="K12" s="8" t="s">
        <v>32</v>
      </c>
      <c r="L12" s="9" t="s">
        <v>34</v>
      </c>
      <c r="M12" s="9" t="s">
        <v>33</v>
      </c>
      <c r="N12" s="8" t="s">
        <v>32</v>
      </c>
      <c r="O12" s="9" t="s">
        <v>34</v>
      </c>
      <c r="P12" s="8" t="s">
        <v>42</v>
      </c>
      <c r="R12">
        <v>0</v>
      </c>
      <c r="S12">
        <f>(100*(S3-0.31))/0.17</f>
        <v>-1.5114749214959085</v>
      </c>
      <c r="T12">
        <f t="shared" ref="T12:W12" si="5">(100*(T3-0.31))/0.17</f>
        <v>-3.4281611658475559</v>
      </c>
      <c r="U12">
        <f t="shared" si="5"/>
        <v>-1.9875467958960387</v>
      </c>
      <c r="V12">
        <f t="shared" si="5"/>
        <v>-3.1505456082541312</v>
      </c>
      <c r="W12">
        <f t="shared" si="5"/>
        <v>-2.7538966164403211</v>
      </c>
    </row>
    <row r="13" spans="1:23" x14ac:dyDescent="0.3">
      <c r="A13">
        <v>0</v>
      </c>
      <c r="B13">
        <f>$B$4-B4</f>
        <v>0</v>
      </c>
      <c r="C13">
        <f>$C$4-C4</f>
        <v>0</v>
      </c>
      <c r="D13">
        <f>$D$4-D4</f>
        <v>0</v>
      </c>
      <c r="E13">
        <f>$E$4-E4</f>
        <v>0</v>
      </c>
      <c r="F13">
        <f>$F$4-F4</f>
        <v>0</v>
      </c>
      <c r="G13">
        <f>$G$4-G4</f>
        <v>0</v>
      </c>
      <c r="H13">
        <f>$H$4-H4</f>
        <v>0</v>
      </c>
      <c r="I13">
        <f>$I$4-I4</f>
        <v>0</v>
      </c>
      <c r="J13">
        <f>$J$4-J4</f>
        <v>0</v>
      </c>
      <c r="K13">
        <f>$K$4-K4</f>
        <v>0</v>
      </c>
      <c r="L13">
        <f>$L$4-L4</f>
        <v>0</v>
      </c>
      <c r="M13">
        <f>$M$4-M4</f>
        <v>0</v>
      </c>
      <c r="N13">
        <f>$N$4-N4</f>
        <v>0</v>
      </c>
      <c r="O13">
        <f>$O$4-O4</f>
        <v>0</v>
      </c>
      <c r="P13">
        <f>$P$4-P4</f>
        <v>0</v>
      </c>
      <c r="R13">
        <v>1</v>
      </c>
      <c r="S13">
        <f t="shared" ref="S13:W17" si="6">(100*(S4-0.31))/0.17</f>
        <v>-0.57223996978292435</v>
      </c>
      <c r="T13">
        <f t="shared" si="6"/>
        <v>-1.1612604268178037</v>
      </c>
      <c r="U13">
        <f t="shared" si="6"/>
        <v>-2.6440624774710848</v>
      </c>
      <c r="V13">
        <f t="shared" si="6"/>
        <v>-0.93026193425800829</v>
      </c>
      <c r="W13">
        <f t="shared" si="6"/>
        <v>-1.4124432172849792</v>
      </c>
    </row>
    <row r="14" spans="1:23" x14ac:dyDescent="0.3">
      <c r="A14">
        <v>1</v>
      </c>
      <c r="B14">
        <f t="shared" ref="B14:B18" si="7">$B$4-B5</f>
        <v>-0.55900000000001171</v>
      </c>
      <c r="C14">
        <f t="shared" ref="C14:C18" si="8">$C$4-C5</f>
        <v>-1.1419999999999999</v>
      </c>
      <c r="D14">
        <f t="shared" ref="D14:D18" si="9">$D$4-D5</f>
        <v>2.355000000000004</v>
      </c>
      <c r="E14">
        <f t="shared" ref="E14:E18" si="10">$E$4-E5</f>
        <v>4.5390000000000015</v>
      </c>
      <c r="F14">
        <f t="shared" ref="F14:F18" si="11">$F$4-F5</f>
        <v>-1.9159999999999999</v>
      </c>
      <c r="G14">
        <f t="shared" ref="G14:G18" si="12">$G$4-G5</f>
        <v>-2.325999999999997</v>
      </c>
      <c r="H14">
        <f t="shared" ref="H14:H18" si="13">$H$4-H5</f>
        <v>1.9329999999999927</v>
      </c>
      <c r="I14">
        <f t="shared" ref="I14:I18" si="14">$I$4-I5</f>
        <v>0.70800000000000018</v>
      </c>
      <c r="J14">
        <f t="shared" ref="J14:J18" si="15">$J$4-J5</f>
        <v>-1.1549999999999994</v>
      </c>
      <c r="K14">
        <f t="shared" ref="K14:K18" si="16">$K$4-K5</f>
        <v>7.2679999999999865</v>
      </c>
      <c r="L14">
        <f t="shared" ref="L14:L18" si="17">$L$4-L5</f>
        <v>-1.8129999999999993</v>
      </c>
      <c r="M14">
        <f t="shared" ref="M14:M18" si="18">$M$4-M5</f>
        <v>-2.3979999999999997</v>
      </c>
      <c r="N14">
        <f t="shared" ref="N14:N18" si="19">$N$4-N5</f>
        <v>5.9369999999999834</v>
      </c>
      <c r="O14">
        <f t="shared" ref="O14:O18" si="20">$O$4-O5</f>
        <v>-1.1870000000000003</v>
      </c>
      <c r="P14">
        <f t="shared" ref="P14:P18" si="21">$P$4-P5</f>
        <v>-1.5809999999999995</v>
      </c>
      <c r="R14">
        <v>2</v>
      </c>
      <c r="S14">
        <f t="shared" si="6"/>
        <v>-0.32547511691131059</v>
      </c>
      <c r="T14">
        <f t="shared" si="6"/>
        <v>-0.54472411859933267</v>
      </c>
      <c r="U14">
        <f t="shared" si="6"/>
        <v>-2.529443924322142</v>
      </c>
      <c r="V14">
        <f t="shared" si="6"/>
        <v>0.7241908748370659</v>
      </c>
      <c r="W14">
        <f t="shared" si="6"/>
        <v>-1.5142284722444654</v>
      </c>
    </row>
    <row r="15" spans="1:23" x14ac:dyDescent="0.3">
      <c r="A15">
        <v>2</v>
      </c>
      <c r="B15">
        <f t="shared" si="7"/>
        <v>0.14099999999999113</v>
      </c>
      <c r="C15">
        <f t="shared" si="8"/>
        <v>-1.3120000000000003</v>
      </c>
      <c r="D15">
        <f t="shared" si="9"/>
        <v>1.953000000000003</v>
      </c>
      <c r="E15">
        <f t="shared" si="10"/>
        <v>7.9629999999999939</v>
      </c>
      <c r="F15">
        <f t="shared" si="11"/>
        <v>-1.9319999999999995</v>
      </c>
      <c r="G15">
        <f t="shared" si="12"/>
        <v>-6.4819999999999958</v>
      </c>
      <c r="H15">
        <f t="shared" si="13"/>
        <v>2.1290000000000049</v>
      </c>
      <c r="I15">
        <f t="shared" si="14"/>
        <v>0.10400000000000054</v>
      </c>
      <c r="J15">
        <f t="shared" si="15"/>
        <v>2.5489999999999995</v>
      </c>
      <c r="K15">
        <f t="shared" si="16"/>
        <v>7.7599999999999909</v>
      </c>
      <c r="L15">
        <f t="shared" si="17"/>
        <v>-3.0629999999999993</v>
      </c>
      <c r="M15">
        <f t="shared" si="18"/>
        <v>-3.1980000000000004</v>
      </c>
      <c r="N15">
        <f t="shared" si="19"/>
        <v>6.7149999999999963</v>
      </c>
      <c r="O15">
        <f t="shared" si="20"/>
        <v>-1.1630000000000003</v>
      </c>
      <c r="P15">
        <f t="shared" si="21"/>
        <v>-1.2170000000000005</v>
      </c>
      <c r="R15">
        <v>3</v>
      </c>
      <c r="S15">
        <f t="shared" si="6"/>
        <v>1.3069050262369295</v>
      </c>
      <c r="T15">
        <f t="shared" si="6"/>
        <v>-0.33851238548941809</v>
      </c>
      <c r="U15">
        <f t="shared" si="6"/>
        <v>-2.5279265482357611</v>
      </c>
      <c r="V15">
        <f t="shared" si="6"/>
        <v>1.7532834449106058</v>
      </c>
      <c r="W15">
        <f t="shared" si="6"/>
        <v>0.82209636188944413</v>
      </c>
    </row>
    <row r="16" spans="1:23" x14ac:dyDescent="0.3">
      <c r="A16">
        <v>3</v>
      </c>
      <c r="B16">
        <f t="shared" si="7"/>
        <v>0.52499999999999147</v>
      </c>
      <c r="C16">
        <f t="shared" si="8"/>
        <v>-2.508</v>
      </c>
      <c r="D16">
        <f t="shared" si="9"/>
        <v>0.12900000000000134</v>
      </c>
      <c r="E16">
        <f t="shared" si="10"/>
        <v>5.9210000000000065</v>
      </c>
      <c r="F16">
        <f t="shared" si="11"/>
        <v>-2.4339999999999997</v>
      </c>
      <c r="G16">
        <f t="shared" si="12"/>
        <v>-3.9760000000000026</v>
      </c>
      <c r="H16">
        <f t="shared" si="13"/>
        <v>2.4749999999999943</v>
      </c>
      <c r="I16">
        <f t="shared" si="14"/>
        <v>5.600000000000005E-2</v>
      </c>
      <c r="J16">
        <f t="shared" si="15"/>
        <v>2.8090000000000011</v>
      </c>
      <c r="K16">
        <f t="shared" si="16"/>
        <v>6.9959999999999951</v>
      </c>
      <c r="L16">
        <f t="shared" si="17"/>
        <v>-3.7689999999999992</v>
      </c>
      <c r="M16">
        <f t="shared" si="18"/>
        <v>-4.3540000000000028</v>
      </c>
      <c r="N16">
        <f t="shared" si="19"/>
        <v>10.708999999999989</v>
      </c>
      <c r="O16">
        <f t="shared" si="20"/>
        <v>-2.153</v>
      </c>
      <c r="P16">
        <f t="shared" si="21"/>
        <v>-8.5250000000000004</v>
      </c>
      <c r="R16">
        <v>4</v>
      </c>
      <c r="S16">
        <f t="shared" si="6"/>
        <v>2.1128395002427167</v>
      </c>
      <c r="T16">
        <f t="shared" si="6"/>
        <v>1.2388211575224111</v>
      </c>
      <c r="U16">
        <f t="shared" si="6"/>
        <v>-2.1009455722271619</v>
      </c>
      <c r="V16">
        <f t="shared" si="6"/>
        <v>4.2469348080304652</v>
      </c>
      <c r="W16">
        <f t="shared" si="6"/>
        <v>2.7681925697118617</v>
      </c>
    </row>
    <row r="17" spans="1:23" x14ac:dyDescent="0.3">
      <c r="A17">
        <v>4</v>
      </c>
      <c r="B17">
        <f t="shared" si="7"/>
        <v>4.4849999999999994</v>
      </c>
      <c r="C17">
        <f t="shared" si="8"/>
        <v>-2.82</v>
      </c>
      <c r="D17">
        <f t="shared" si="9"/>
        <v>-1.9550000000000018</v>
      </c>
      <c r="E17">
        <f t="shared" si="10"/>
        <v>13.155000000000001</v>
      </c>
      <c r="F17">
        <f t="shared" si="11"/>
        <v>-3.253333333333333</v>
      </c>
      <c r="G17">
        <f t="shared" si="12"/>
        <v>-7.1859999999999999</v>
      </c>
      <c r="H17">
        <f t="shared" si="13"/>
        <v>2.5090000000000003</v>
      </c>
      <c r="I17">
        <f t="shared" si="14"/>
        <v>-7.9999999999999627E-2</v>
      </c>
      <c r="J17">
        <f t="shared" si="15"/>
        <v>0.86499999999999844</v>
      </c>
      <c r="K17">
        <f t="shared" si="16"/>
        <v>10.47999999999999</v>
      </c>
      <c r="L17">
        <f t="shared" si="17"/>
        <v>-5.3069999999999995</v>
      </c>
      <c r="M17">
        <f t="shared" si="18"/>
        <v>-6.8260000000000005</v>
      </c>
      <c r="N17">
        <f t="shared" si="19"/>
        <v>11.164999999999992</v>
      </c>
      <c r="O17">
        <f t="shared" si="20"/>
        <v>-3.6790000000000003</v>
      </c>
      <c r="P17">
        <f t="shared" si="21"/>
        <v>-8.8250000000000011</v>
      </c>
      <c r="R17">
        <v>5</v>
      </c>
      <c r="S17">
        <f t="shared" si="6"/>
        <v>4.1587710379429579</v>
      </c>
      <c r="T17">
        <f t="shared" si="6"/>
        <v>3.6897258484267437</v>
      </c>
      <c r="U17">
        <f t="shared" si="6"/>
        <v>-2.1949648013343177</v>
      </c>
      <c r="V17">
        <f t="shared" si="6"/>
        <v>7.8963329492348624</v>
      </c>
      <c r="W17">
        <f t="shared" si="6"/>
        <v>4.2051596773794246</v>
      </c>
    </row>
    <row r="18" spans="1:23" x14ac:dyDescent="0.3">
      <c r="A18">
        <v>5</v>
      </c>
      <c r="B18">
        <f t="shared" si="7"/>
        <v>7.2049999999999983</v>
      </c>
      <c r="C18">
        <f t="shared" si="8"/>
        <v>-3.57</v>
      </c>
      <c r="D18">
        <f t="shared" si="9"/>
        <v>-7.6849999999999987</v>
      </c>
      <c r="E18">
        <f t="shared" si="10"/>
        <v>22.244999999999997</v>
      </c>
      <c r="F18">
        <f t="shared" si="11"/>
        <v>-4.3639999999999999</v>
      </c>
      <c r="G18">
        <f t="shared" si="12"/>
        <v>-9.5599999999999987</v>
      </c>
      <c r="H18">
        <f t="shared" si="13"/>
        <v>2.1749999999999972</v>
      </c>
      <c r="I18">
        <f t="shared" si="14"/>
        <v>-0.31999999999999984</v>
      </c>
      <c r="J18">
        <f t="shared" si="15"/>
        <v>3.3970000000000002</v>
      </c>
      <c r="K18">
        <f t="shared" si="16"/>
        <v>18.583999999999989</v>
      </c>
      <c r="L18">
        <f t="shared" si="17"/>
        <v>-6.859</v>
      </c>
      <c r="M18">
        <f t="shared" si="18"/>
        <v>-10</v>
      </c>
      <c r="N18">
        <f t="shared" si="19"/>
        <v>12.644999999999996</v>
      </c>
      <c r="O18">
        <f t="shared" si="20"/>
        <v>-4.7110000000000003</v>
      </c>
      <c r="P18">
        <f t="shared" si="21"/>
        <v>-9.1910000000000007</v>
      </c>
    </row>
    <row r="20" spans="1:23" x14ac:dyDescent="0.3">
      <c r="A20" t="s">
        <v>40</v>
      </c>
    </row>
    <row r="21" spans="1:23" x14ac:dyDescent="0.3">
      <c r="A21">
        <v>0</v>
      </c>
      <c r="B21">
        <f>B13*B13</f>
        <v>0</v>
      </c>
      <c r="C21">
        <f t="shared" ref="C21:P21" si="22">C13*C13</f>
        <v>0</v>
      </c>
      <c r="D21">
        <f t="shared" si="22"/>
        <v>0</v>
      </c>
      <c r="E21">
        <f t="shared" si="22"/>
        <v>0</v>
      </c>
      <c r="F21">
        <f t="shared" si="22"/>
        <v>0</v>
      </c>
      <c r="G21">
        <f t="shared" si="22"/>
        <v>0</v>
      </c>
      <c r="H21">
        <f t="shared" si="22"/>
        <v>0</v>
      </c>
      <c r="I21">
        <f t="shared" si="22"/>
        <v>0</v>
      </c>
      <c r="J21">
        <f t="shared" si="22"/>
        <v>0</v>
      </c>
      <c r="K21">
        <f t="shared" si="22"/>
        <v>0</v>
      </c>
      <c r="L21">
        <f t="shared" si="22"/>
        <v>0</v>
      </c>
      <c r="M21">
        <f t="shared" si="22"/>
        <v>0</v>
      </c>
      <c r="N21">
        <f t="shared" si="22"/>
        <v>0</v>
      </c>
      <c r="O21">
        <f t="shared" si="22"/>
        <v>0</v>
      </c>
      <c r="P21">
        <f t="shared" si="22"/>
        <v>0</v>
      </c>
    </row>
    <row r="22" spans="1:23" x14ac:dyDescent="0.3">
      <c r="A22">
        <v>1</v>
      </c>
      <c r="B22">
        <f t="shared" ref="B22:P26" si="23">B14*B14</f>
        <v>0.31248100000001311</v>
      </c>
      <c r="C22">
        <f t="shared" si="23"/>
        <v>1.3041639999999999</v>
      </c>
      <c r="D22">
        <f t="shared" si="23"/>
        <v>5.5460250000000189</v>
      </c>
      <c r="E22">
        <f t="shared" si="23"/>
        <v>20.602521000000014</v>
      </c>
      <c r="F22">
        <f t="shared" si="23"/>
        <v>3.6710559999999997</v>
      </c>
      <c r="G22">
        <f t="shared" si="23"/>
        <v>5.4102759999999854</v>
      </c>
      <c r="H22">
        <f t="shared" si="23"/>
        <v>3.7364889999999717</v>
      </c>
      <c r="I22">
        <f t="shared" si="23"/>
        <v>0.50126400000000026</v>
      </c>
      <c r="J22">
        <f t="shared" si="23"/>
        <v>1.3340249999999985</v>
      </c>
      <c r="K22">
        <f t="shared" si="23"/>
        <v>52.823823999999803</v>
      </c>
      <c r="L22">
        <f t="shared" si="23"/>
        <v>3.2869689999999974</v>
      </c>
      <c r="M22">
        <f t="shared" si="23"/>
        <v>5.7504039999999987</v>
      </c>
      <c r="N22">
        <f t="shared" si="23"/>
        <v>35.247968999999806</v>
      </c>
      <c r="O22">
        <f t="shared" si="23"/>
        <v>1.4089690000000006</v>
      </c>
      <c r="P22">
        <f t="shared" si="23"/>
        <v>2.4995609999999986</v>
      </c>
    </row>
    <row r="23" spans="1:23" x14ac:dyDescent="0.3">
      <c r="A23">
        <v>2</v>
      </c>
      <c r="B23">
        <f t="shared" si="23"/>
        <v>1.9880999999997498E-2</v>
      </c>
      <c r="C23">
        <f t="shared" si="23"/>
        <v>1.7213440000000007</v>
      </c>
      <c r="D23">
        <f t="shared" si="23"/>
        <v>3.8142090000000115</v>
      </c>
      <c r="E23">
        <f t="shared" si="23"/>
        <v>63.409368999999906</v>
      </c>
      <c r="F23">
        <f t="shared" si="23"/>
        <v>3.7326239999999982</v>
      </c>
      <c r="G23">
        <f t="shared" si="23"/>
        <v>42.016323999999948</v>
      </c>
      <c r="H23">
        <f t="shared" si="23"/>
        <v>4.5326410000000212</v>
      </c>
      <c r="I23">
        <f t="shared" si="23"/>
        <v>1.0816000000000112E-2</v>
      </c>
      <c r="J23">
        <f t="shared" si="23"/>
        <v>6.4974009999999973</v>
      </c>
      <c r="K23">
        <f t="shared" si="23"/>
        <v>60.217599999999862</v>
      </c>
      <c r="L23">
        <f t="shared" si="23"/>
        <v>9.3819689999999962</v>
      </c>
      <c r="M23">
        <f t="shared" si="23"/>
        <v>10.227204000000002</v>
      </c>
      <c r="N23">
        <f t="shared" si="23"/>
        <v>45.091224999999952</v>
      </c>
      <c r="O23">
        <f t="shared" si="23"/>
        <v>1.3525690000000006</v>
      </c>
      <c r="P23">
        <f t="shared" si="23"/>
        <v>1.4810890000000012</v>
      </c>
    </row>
    <row r="24" spans="1:23" x14ac:dyDescent="0.3">
      <c r="A24">
        <v>3</v>
      </c>
      <c r="B24">
        <f t="shared" si="23"/>
        <v>0.27562499999999107</v>
      </c>
      <c r="C24">
        <f t="shared" si="23"/>
        <v>6.2900640000000001</v>
      </c>
      <c r="D24">
        <f t="shared" si="23"/>
        <v>1.6641000000000343E-2</v>
      </c>
      <c r="E24">
        <f t="shared" si="23"/>
        <v>35.058241000000073</v>
      </c>
      <c r="F24">
        <f t="shared" si="23"/>
        <v>5.9243559999999986</v>
      </c>
      <c r="G24">
        <f t="shared" si="23"/>
        <v>15.808576000000022</v>
      </c>
      <c r="H24">
        <f t="shared" si="23"/>
        <v>6.1256249999999719</v>
      </c>
      <c r="I24">
        <f t="shared" si="23"/>
        <v>3.1360000000000055E-3</v>
      </c>
      <c r="J24">
        <f t="shared" si="23"/>
        <v>7.8904810000000056</v>
      </c>
      <c r="K24">
        <f t="shared" si="23"/>
        <v>48.944015999999934</v>
      </c>
      <c r="L24">
        <f t="shared" si="23"/>
        <v>14.205360999999995</v>
      </c>
      <c r="M24">
        <f t="shared" si="23"/>
        <v>18.957316000000024</v>
      </c>
      <c r="N24">
        <f t="shared" si="23"/>
        <v>114.68268099999976</v>
      </c>
      <c r="O24">
        <f t="shared" si="23"/>
        <v>4.6354090000000001</v>
      </c>
      <c r="P24">
        <f t="shared" si="23"/>
        <v>72.675625000000011</v>
      </c>
    </row>
    <row r="25" spans="1:23" x14ac:dyDescent="0.3">
      <c r="A25">
        <v>4</v>
      </c>
      <c r="B25">
        <f t="shared" si="23"/>
        <v>20.115224999999995</v>
      </c>
      <c r="C25">
        <f t="shared" si="23"/>
        <v>7.952399999999999</v>
      </c>
      <c r="D25">
        <f t="shared" si="23"/>
        <v>3.8220250000000071</v>
      </c>
      <c r="E25">
        <f t="shared" si="23"/>
        <v>173.05402500000002</v>
      </c>
      <c r="F25">
        <f t="shared" si="23"/>
        <v>10.584177777777775</v>
      </c>
      <c r="G25">
        <f t="shared" si="23"/>
        <v>51.638596</v>
      </c>
      <c r="H25">
        <f t="shared" si="23"/>
        <v>6.2950810000000015</v>
      </c>
      <c r="I25">
        <f t="shared" si="23"/>
        <v>6.3999999999999405E-3</v>
      </c>
      <c r="J25">
        <f t="shared" si="23"/>
        <v>0.74822499999999725</v>
      </c>
      <c r="K25">
        <f t="shared" si="23"/>
        <v>109.83039999999978</v>
      </c>
      <c r="L25">
        <f t="shared" si="23"/>
        <v>28.164248999999995</v>
      </c>
      <c r="M25">
        <f t="shared" si="23"/>
        <v>46.594276000000008</v>
      </c>
      <c r="N25">
        <f t="shared" si="23"/>
        <v>124.65722499999983</v>
      </c>
      <c r="O25">
        <f t="shared" si="23"/>
        <v>13.535041000000001</v>
      </c>
      <c r="P25">
        <f t="shared" si="23"/>
        <v>77.880625000000023</v>
      </c>
    </row>
    <row r="26" spans="1:23" x14ac:dyDescent="0.3">
      <c r="A26">
        <v>5</v>
      </c>
      <c r="B26">
        <f t="shared" si="23"/>
        <v>51.912024999999979</v>
      </c>
      <c r="C26">
        <f t="shared" si="23"/>
        <v>12.744899999999999</v>
      </c>
      <c r="D26">
        <f t="shared" si="23"/>
        <v>59.059224999999984</v>
      </c>
      <c r="E26">
        <f t="shared" si="23"/>
        <v>494.84002499999991</v>
      </c>
      <c r="F26">
        <f t="shared" si="23"/>
        <v>19.044495999999999</v>
      </c>
      <c r="G26">
        <f t="shared" si="23"/>
        <v>91.393599999999978</v>
      </c>
      <c r="H26">
        <f t="shared" si="23"/>
        <v>4.7306249999999874</v>
      </c>
      <c r="I26">
        <f t="shared" si="23"/>
        <v>0.10239999999999989</v>
      </c>
      <c r="J26">
        <f t="shared" si="23"/>
        <v>11.539609000000002</v>
      </c>
      <c r="K26">
        <f t="shared" si="23"/>
        <v>345.36505599999958</v>
      </c>
      <c r="L26">
        <f t="shared" si="23"/>
        <v>47.045881000000001</v>
      </c>
      <c r="M26">
        <f t="shared" si="23"/>
        <v>100</v>
      </c>
      <c r="N26">
        <f t="shared" si="23"/>
        <v>159.8960249999999</v>
      </c>
      <c r="O26">
        <f t="shared" si="23"/>
        <v>22.193521000000004</v>
      </c>
      <c r="P26">
        <f t="shared" si="23"/>
        <v>84.474481000000011</v>
      </c>
    </row>
    <row r="28" spans="1:23" x14ac:dyDescent="0.3">
      <c r="A28" t="s">
        <v>43</v>
      </c>
      <c r="B28" t="s">
        <v>18</v>
      </c>
      <c r="C28" t="s">
        <v>19</v>
      </c>
      <c r="D28" t="s">
        <v>20</v>
      </c>
      <c r="E28" t="s">
        <v>21</v>
      </c>
      <c r="F28" t="s">
        <v>22</v>
      </c>
    </row>
    <row r="29" spans="1:23" x14ac:dyDescent="0.3">
      <c r="A29">
        <v>0</v>
      </c>
      <c r="B29">
        <f>SUM(B21:D21)</f>
        <v>0</v>
      </c>
      <c r="C29">
        <f>SUM(E21:G21)</f>
        <v>0</v>
      </c>
      <c r="D29">
        <f>SUM(H21:J21)</f>
        <v>0</v>
      </c>
      <c r="E29">
        <f>SUM(K21:M21)</f>
        <v>0</v>
      </c>
      <c r="F29">
        <f>SUM(N21:P21)</f>
        <v>0</v>
      </c>
    </row>
    <row r="30" spans="1:23" x14ac:dyDescent="0.3">
      <c r="A30">
        <v>1</v>
      </c>
      <c r="B30">
        <f t="shared" ref="B30:B34" si="24">SUM(B22:D22)</f>
        <v>7.1626700000000323</v>
      </c>
      <c r="C30">
        <f t="shared" ref="C30:C34" si="25">SUM(E22:G22)</f>
        <v>29.683852999999999</v>
      </c>
      <c r="D30">
        <f t="shared" ref="D30:D34" si="26">SUM(H22:J22)</f>
        <v>5.5717779999999708</v>
      </c>
      <c r="E30">
        <f t="shared" ref="E30:E34" si="27">SUM(K22:M22)</f>
        <v>61.861196999999798</v>
      </c>
      <c r="F30">
        <f t="shared" ref="F30:F34" si="28">SUM(N22:P22)</f>
        <v>39.156498999999805</v>
      </c>
    </row>
    <row r="31" spans="1:23" x14ac:dyDescent="0.3">
      <c r="A31">
        <v>2</v>
      </c>
      <c r="B31">
        <f t="shared" si="24"/>
        <v>5.5554340000000098</v>
      </c>
      <c r="C31">
        <f t="shared" si="25"/>
        <v>109.15831699999984</v>
      </c>
      <c r="D31">
        <f t="shared" si="26"/>
        <v>11.040858000000018</v>
      </c>
      <c r="E31">
        <f t="shared" si="27"/>
        <v>79.826772999999861</v>
      </c>
      <c r="F31">
        <f t="shared" si="28"/>
        <v>47.924882999999959</v>
      </c>
    </row>
    <row r="32" spans="1:23" x14ac:dyDescent="0.3">
      <c r="A32">
        <v>3</v>
      </c>
      <c r="B32">
        <f t="shared" si="24"/>
        <v>6.5823299999999909</v>
      </c>
      <c r="C32">
        <f t="shared" si="25"/>
        <v>56.791173000000093</v>
      </c>
      <c r="D32">
        <f t="shared" si="26"/>
        <v>14.019241999999977</v>
      </c>
      <c r="E32">
        <f t="shared" si="27"/>
        <v>82.10669299999995</v>
      </c>
      <c r="F32">
        <f t="shared" si="28"/>
        <v>191.99371499999978</v>
      </c>
    </row>
    <row r="33" spans="1:6" x14ac:dyDescent="0.3">
      <c r="A33">
        <v>4</v>
      </c>
      <c r="B33">
        <f t="shared" si="24"/>
        <v>31.88965</v>
      </c>
      <c r="C33">
        <f t="shared" si="25"/>
        <v>235.2767987777778</v>
      </c>
      <c r="D33">
        <f t="shared" si="26"/>
        <v>7.0497059999999987</v>
      </c>
      <c r="E33">
        <f t="shared" si="27"/>
        <v>184.58892499999979</v>
      </c>
      <c r="F33">
        <f t="shared" si="28"/>
        <v>216.07289099999986</v>
      </c>
    </row>
    <row r="34" spans="1:6" x14ac:dyDescent="0.3">
      <c r="A34">
        <v>5</v>
      </c>
      <c r="B34">
        <f t="shared" si="24"/>
        <v>123.71614999999996</v>
      </c>
      <c r="C34">
        <f t="shared" si="25"/>
        <v>605.27812099999994</v>
      </c>
      <c r="D34">
        <f t="shared" si="26"/>
        <v>16.372633999999991</v>
      </c>
      <c r="E34">
        <f t="shared" si="27"/>
        <v>492.41093699999959</v>
      </c>
      <c r="F34">
        <f t="shared" si="28"/>
        <v>266.5640269999999</v>
      </c>
    </row>
    <row r="36" spans="1:6" x14ac:dyDescent="0.3">
      <c r="A36" s="8" t="s">
        <v>36</v>
      </c>
      <c r="B36" t="s">
        <v>18</v>
      </c>
      <c r="C36" t="s">
        <v>19</v>
      </c>
      <c r="D36" t="s">
        <v>20</v>
      </c>
      <c r="E36" t="s">
        <v>21</v>
      </c>
      <c r="F36" t="s">
        <v>22</v>
      </c>
    </row>
    <row r="37" spans="1:6" x14ac:dyDescent="0.3">
      <c r="A37" s="8">
        <v>0</v>
      </c>
      <c r="B37">
        <f>SQRT(B29)</f>
        <v>0</v>
      </c>
      <c r="C37">
        <f t="shared" ref="C37:F37" si="29">SQRT(C29)</f>
        <v>0</v>
      </c>
      <c r="D37">
        <f t="shared" si="29"/>
        <v>0</v>
      </c>
      <c r="E37">
        <f t="shared" si="29"/>
        <v>0</v>
      </c>
      <c r="F37">
        <f t="shared" si="29"/>
        <v>0</v>
      </c>
    </row>
    <row r="38" spans="1:6" x14ac:dyDescent="0.3">
      <c r="A38" s="8">
        <v>1</v>
      </c>
      <c r="B38">
        <f t="shared" ref="B38:B42" si="30">SQRT(B30)</f>
        <v>2.6763164984732342</v>
      </c>
      <c r="C38">
        <f t="shared" ref="C38" si="31">SQRT(C30)</f>
        <v>5.4482889974743447</v>
      </c>
      <c r="D38">
        <f t="shared" ref="D38" si="32">SQRT(D30)</f>
        <v>2.3604613955750198</v>
      </c>
      <c r="E38">
        <f t="shared" ref="E38" si="33">SQRT(E30)</f>
        <v>7.8651889360650324</v>
      </c>
      <c r="F38">
        <f t="shared" ref="F38" si="34">SQRT(F30)</f>
        <v>6.2575154014992087</v>
      </c>
    </row>
    <row r="39" spans="1:6" x14ac:dyDescent="0.3">
      <c r="A39" s="8">
        <v>2</v>
      </c>
      <c r="B39">
        <f t="shared" si="30"/>
        <v>2.3569968179868233</v>
      </c>
      <c r="C39">
        <f t="shared" ref="C39" si="35">SQRT(C31)</f>
        <v>10.447885766986536</v>
      </c>
      <c r="D39">
        <f t="shared" ref="D39" si="36">SQRT(D31)</f>
        <v>3.3227786564861672</v>
      </c>
      <c r="E39">
        <f t="shared" ref="E39" si="37">SQRT(E31)</f>
        <v>8.9345829785166728</v>
      </c>
      <c r="F39">
        <f t="shared" ref="F39" si="38">SQRT(F31)</f>
        <v>6.9227800051713295</v>
      </c>
    </row>
    <row r="40" spans="1:6" x14ac:dyDescent="0.3">
      <c r="A40" s="8">
        <v>3</v>
      </c>
      <c r="B40">
        <f t="shared" si="30"/>
        <v>2.5656051917627525</v>
      </c>
      <c r="C40">
        <f t="shared" ref="C40" si="39">SQRT(C32)</f>
        <v>7.5359918391675622</v>
      </c>
      <c r="D40">
        <f t="shared" ref="D40" si="40">SQRT(D32)</f>
        <v>3.7442278242649683</v>
      </c>
      <c r="E40">
        <f t="shared" ref="E40" si="41">SQRT(E32)</f>
        <v>9.0612743584994675</v>
      </c>
      <c r="F40">
        <f t="shared" ref="F40" si="42">SQRT(F32)</f>
        <v>13.856179668292404</v>
      </c>
    </row>
    <row r="41" spans="1:6" x14ac:dyDescent="0.3">
      <c r="A41" s="8">
        <v>4</v>
      </c>
      <c r="B41">
        <f t="shared" si="30"/>
        <v>5.6470921720829033</v>
      </c>
      <c r="C41">
        <f t="shared" ref="C41" si="43">SQRT(C33)</f>
        <v>15.338735240487653</v>
      </c>
      <c r="D41">
        <f t="shared" ref="D41" si="44">SQRT(D33)</f>
        <v>2.6551282454902245</v>
      </c>
      <c r="E41">
        <f t="shared" ref="E41" si="45">SQRT(E33)</f>
        <v>13.586350687362659</v>
      </c>
      <c r="F41">
        <f t="shared" ref="F41" si="46">SQRT(F33)</f>
        <v>14.699418049705228</v>
      </c>
    </row>
    <row r="42" spans="1:6" x14ac:dyDescent="0.3">
      <c r="A42" s="8">
        <v>5</v>
      </c>
      <c r="B42">
        <f t="shared" si="30"/>
        <v>11.122776182230764</v>
      </c>
      <c r="C42">
        <f t="shared" ref="C42" si="47">SQRT(C34)</f>
        <v>24.602400716190278</v>
      </c>
      <c r="D42">
        <f t="shared" ref="D42" si="48">SQRT(D34)</f>
        <v>4.0463111595624959</v>
      </c>
      <c r="E42">
        <f t="shared" ref="E42" si="49">SQRT(E34)</f>
        <v>22.190334314741623</v>
      </c>
      <c r="F42">
        <f t="shared" ref="F42" si="50">SQRT(F34)</f>
        <v>16.326788630958628</v>
      </c>
    </row>
  </sheetData>
  <mergeCells count="5">
    <mergeCell ref="B2:D2"/>
    <mergeCell ref="E2:G2"/>
    <mergeCell ref="H2:J2"/>
    <mergeCell ref="K2:M2"/>
    <mergeCell ref="N2:P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21</vt:i4>
      </vt:variant>
    </vt:vector>
  </HeadingPairs>
  <TitlesOfParts>
    <vt:vector size="26" baseType="lpstr">
      <vt:lpstr>Potatoes</vt:lpstr>
      <vt:lpstr>potato</vt:lpstr>
      <vt:lpstr>Apples</vt:lpstr>
      <vt:lpstr>APPLE4 RAW</vt:lpstr>
      <vt:lpstr>APPLE10 RAW</vt:lpstr>
      <vt:lpstr>POTATO4LVALUE (2)</vt:lpstr>
      <vt:lpstr>POTATO10LVALUE</vt:lpstr>
      <vt:lpstr>POTATO10avalues</vt:lpstr>
      <vt:lpstr>POTATO10bvalues</vt:lpstr>
      <vt:lpstr>POTATOdelta E4</vt:lpstr>
      <vt:lpstr>POTATOdeltaE10</vt:lpstr>
      <vt:lpstr>BI potato4</vt:lpstr>
      <vt:lpstr>BI10POTATO</vt:lpstr>
      <vt:lpstr>POTATO4LVALUE</vt:lpstr>
      <vt:lpstr>potato4avalue</vt:lpstr>
      <vt:lpstr>Potato4bvalue</vt:lpstr>
      <vt:lpstr>apple4LVALUE</vt:lpstr>
      <vt:lpstr>APPLE4aValue</vt:lpstr>
      <vt:lpstr>apple4bvalue</vt:lpstr>
      <vt:lpstr>APPLE4deltaE</vt:lpstr>
      <vt:lpstr>BIAPPLES4</vt:lpstr>
      <vt:lpstr>apple10deltaE</vt:lpstr>
      <vt:lpstr>apple10LVALUE</vt:lpstr>
      <vt:lpstr>APPLE10avalue</vt:lpstr>
      <vt:lpstr>apple10bvalue</vt:lpstr>
      <vt:lpstr>BIAPPLE10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2021-08-08T16:26:39Z</dcterms:created>
  <dcterms:modified xsi:type="dcterms:W3CDTF">2021-11-23T19:03:33Z</dcterms:modified>
</cp:coreProperties>
</file>