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\Documents\PhD projek\Cell work\"/>
    </mc:Choice>
  </mc:AlternateContent>
  <xr:revisionPtr revIDLastSave="0" documentId="13_ncr:1_{A68C73AE-7852-470E-8E6D-13A006DC1356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Exp 1_A" sheetId="1" r:id="rId1"/>
    <sheet name="Exp 2_B" sheetId="2" r:id="rId2"/>
    <sheet name="Exp 3_C" sheetId="3" r:id="rId3"/>
    <sheet name="Average_% reduction" sheetId="4" r:id="rId4"/>
    <sheet name="Average_% formation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9" i="5" l="1"/>
  <c r="U10" i="5" s="1"/>
  <c r="T9" i="5"/>
  <c r="T10" i="5" s="1"/>
  <c r="S9" i="5"/>
  <c r="S10" i="5" s="1"/>
  <c r="R9" i="5"/>
  <c r="R10" i="5" s="1"/>
  <c r="Q9" i="5"/>
  <c r="Q10" i="5" s="1"/>
  <c r="P9" i="5"/>
  <c r="P10" i="5" s="1"/>
  <c r="O9" i="5"/>
  <c r="O10" i="5" s="1"/>
  <c r="N9" i="5"/>
  <c r="N10" i="5" s="1"/>
  <c r="M9" i="5"/>
  <c r="M10" i="5" s="1"/>
  <c r="J9" i="5"/>
  <c r="J10" i="5" s="1"/>
  <c r="I9" i="5"/>
  <c r="I10" i="5" s="1"/>
  <c r="H9" i="5"/>
  <c r="H10" i="5" s="1"/>
  <c r="G9" i="5"/>
  <c r="G10" i="5" s="1"/>
  <c r="F9" i="5"/>
  <c r="F10" i="5" s="1"/>
  <c r="E9" i="5"/>
  <c r="E10" i="5" s="1"/>
  <c r="D9" i="5"/>
  <c r="D10" i="5" s="1"/>
  <c r="C9" i="5"/>
  <c r="C10" i="5" s="1"/>
  <c r="B9" i="5"/>
  <c r="B10" i="5" s="1"/>
  <c r="U8" i="5"/>
  <c r="T8" i="5"/>
  <c r="S8" i="5"/>
  <c r="R8" i="5"/>
  <c r="Q8" i="5"/>
  <c r="P8" i="5"/>
  <c r="O8" i="5"/>
  <c r="N8" i="5"/>
  <c r="M8" i="5"/>
  <c r="J8" i="5"/>
  <c r="I8" i="5"/>
  <c r="H8" i="5"/>
  <c r="G8" i="5"/>
  <c r="F8" i="5"/>
  <c r="E8" i="5"/>
  <c r="D8" i="5"/>
  <c r="C8" i="5"/>
  <c r="B8" i="5"/>
  <c r="C8" i="4"/>
  <c r="H14" i="4" s="1"/>
  <c r="D8" i="4"/>
  <c r="E8" i="4"/>
  <c r="F8" i="4"/>
  <c r="G8" i="4"/>
  <c r="H8" i="4"/>
  <c r="I8" i="4"/>
  <c r="J8" i="4"/>
  <c r="M8" i="4"/>
  <c r="N8" i="4"/>
  <c r="O8" i="4"/>
  <c r="P8" i="4"/>
  <c r="Q8" i="4"/>
  <c r="R8" i="4"/>
  <c r="S8" i="4"/>
  <c r="T8" i="4"/>
  <c r="U8" i="4"/>
  <c r="C9" i="4"/>
  <c r="C10" i="4" s="1"/>
  <c r="D9" i="4"/>
  <c r="D10" i="4" s="1"/>
  <c r="E9" i="4"/>
  <c r="E10" i="4" s="1"/>
  <c r="F9" i="4"/>
  <c r="F10" i="4" s="1"/>
  <c r="G9" i="4"/>
  <c r="G10" i="4" s="1"/>
  <c r="H9" i="4"/>
  <c r="I9" i="4"/>
  <c r="I10" i="4" s="1"/>
  <c r="J9" i="4"/>
  <c r="J10" i="4" s="1"/>
  <c r="M9" i="4"/>
  <c r="M10" i="4" s="1"/>
  <c r="N9" i="4"/>
  <c r="N10" i="4" s="1"/>
  <c r="O9" i="4"/>
  <c r="O10" i="4" s="1"/>
  <c r="P9" i="4"/>
  <c r="P10" i="4" s="1"/>
  <c r="Q9" i="4"/>
  <c r="Q10" i="4" s="1"/>
  <c r="R9" i="4"/>
  <c r="R10" i="4" s="1"/>
  <c r="S9" i="4"/>
  <c r="S10" i="4" s="1"/>
  <c r="T9" i="4"/>
  <c r="T10" i="4" s="1"/>
  <c r="U9" i="4"/>
  <c r="U10" i="4" s="1"/>
  <c r="H10" i="4"/>
  <c r="B9" i="4"/>
  <c r="B10" i="4" s="1"/>
  <c r="B8" i="4"/>
  <c r="W35" i="3"/>
  <c r="V35" i="3"/>
  <c r="U35" i="3"/>
  <c r="T35" i="3"/>
  <c r="S35" i="3"/>
  <c r="R35" i="3"/>
  <c r="Q35" i="3"/>
  <c r="P35" i="3"/>
  <c r="O35" i="3"/>
  <c r="N35" i="3"/>
  <c r="W34" i="3"/>
  <c r="V34" i="3"/>
  <c r="V36" i="3" s="1"/>
  <c r="U34" i="3"/>
  <c r="T34" i="3"/>
  <c r="T36" i="3" s="1"/>
  <c r="S34" i="3"/>
  <c r="R34" i="3"/>
  <c r="R36" i="3" s="1"/>
  <c r="Q34" i="3"/>
  <c r="P34" i="3"/>
  <c r="P36" i="3" s="1"/>
  <c r="O34" i="3"/>
  <c r="O36" i="3" s="1"/>
  <c r="N34" i="3"/>
  <c r="C28" i="3"/>
  <c r="C35" i="3" s="1"/>
  <c r="D28" i="3"/>
  <c r="D35" i="3" s="1"/>
  <c r="E28" i="3"/>
  <c r="F28" i="3"/>
  <c r="G28" i="3"/>
  <c r="G35" i="3" s="1"/>
  <c r="H28" i="3"/>
  <c r="H35" i="3" s="1"/>
  <c r="I28" i="3"/>
  <c r="I35" i="3" s="1"/>
  <c r="J28" i="3"/>
  <c r="J35" i="3" s="1"/>
  <c r="K28" i="3"/>
  <c r="K35" i="3" s="1"/>
  <c r="L28" i="3"/>
  <c r="L35" i="3" s="1"/>
  <c r="C29" i="3"/>
  <c r="D29" i="3"/>
  <c r="E29" i="3"/>
  <c r="F29" i="3"/>
  <c r="F35" i="3" s="1"/>
  <c r="G29" i="3"/>
  <c r="H29" i="3"/>
  <c r="I29" i="3"/>
  <c r="J29" i="3"/>
  <c r="J34" i="3" s="1"/>
  <c r="K29" i="3"/>
  <c r="C30" i="3"/>
  <c r="D30" i="3"/>
  <c r="E30" i="3"/>
  <c r="E34" i="3" s="1"/>
  <c r="F30" i="3"/>
  <c r="G30" i="3"/>
  <c r="H30" i="3"/>
  <c r="I30" i="3"/>
  <c r="I34" i="3" s="1"/>
  <c r="J30" i="3"/>
  <c r="K30" i="3"/>
  <c r="L30" i="3"/>
  <c r="C31" i="3"/>
  <c r="C32" i="3"/>
  <c r="D32" i="3"/>
  <c r="C33" i="3"/>
  <c r="D33" i="3"/>
  <c r="E35" i="3" l="1"/>
  <c r="F34" i="3"/>
  <c r="S36" i="3"/>
  <c r="C34" i="3"/>
  <c r="G34" i="3"/>
  <c r="G36" i="3" s="1"/>
  <c r="K34" i="3"/>
  <c r="W36" i="3"/>
  <c r="D34" i="3"/>
  <c r="D36" i="3" s="1"/>
  <c r="H34" i="3"/>
  <c r="H36" i="3" s="1"/>
  <c r="L34" i="3"/>
  <c r="Q36" i="3"/>
  <c r="U36" i="3"/>
  <c r="O15" i="4"/>
  <c r="Q15" i="4"/>
  <c r="R14" i="4"/>
  <c r="S13" i="4"/>
  <c r="T15" i="4"/>
  <c r="P15" i="4"/>
  <c r="Q14" i="4"/>
  <c r="R13" i="4"/>
  <c r="S15" i="4"/>
  <c r="T14" i="4"/>
  <c r="P14" i="4"/>
  <c r="P16" i="4" s="1"/>
  <c r="Q13" i="4"/>
  <c r="Q16" i="4" s="1"/>
  <c r="O14" i="4"/>
  <c r="O16" i="4" s="1"/>
  <c r="R15" i="4"/>
  <c r="S14" i="4"/>
  <c r="T13" i="4"/>
  <c r="T17" i="4" s="1"/>
  <c r="T18" i="4" s="1"/>
  <c r="R16" i="4"/>
  <c r="F14" i="4"/>
  <c r="G13" i="4"/>
  <c r="D15" i="4"/>
  <c r="F15" i="4"/>
  <c r="G14" i="4"/>
  <c r="D13" i="4"/>
  <c r="F13" i="4"/>
  <c r="I15" i="4"/>
  <c r="E15" i="4"/>
  <c r="I13" i="4"/>
  <c r="H15" i="4"/>
  <c r="I14" i="4"/>
  <c r="E14" i="4"/>
  <c r="H13" i="4"/>
  <c r="D14" i="4"/>
  <c r="G15" i="4"/>
  <c r="Q34" i="2"/>
  <c r="Q35" i="2"/>
  <c r="T36" i="2"/>
  <c r="W35" i="2"/>
  <c r="V35" i="2"/>
  <c r="U35" i="2"/>
  <c r="T35" i="2"/>
  <c r="S35" i="2"/>
  <c r="R35" i="2"/>
  <c r="P35" i="2"/>
  <c r="O35" i="2"/>
  <c r="N35" i="2"/>
  <c r="W34" i="2"/>
  <c r="W36" i="2" s="1"/>
  <c r="V34" i="2"/>
  <c r="V36" i="2" s="1"/>
  <c r="U34" i="2"/>
  <c r="U36" i="2" s="1"/>
  <c r="T34" i="2"/>
  <c r="S34" i="2"/>
  <c r="S36" i="2" s="1"/>
  <c r="R34" i="2"/>
  <c r="R36" i="2" s="1"/>
  <c r="P34" i="2"/>
  <c r="P36" i="2" s="1"/>
  <c r="O34" i="2"/>
  <c r="O36" i="2" s="1"/>
  <c r="N34" i="2"/>
  <c r="K34" i="2"/>
  <c r="G34" i="2"/>
  <c r="C34" i="2"/>
  <c r="C28" i="2"/>
  <c r="C35" i="2" s="1"/>
  <c r="D28" i="2"/>
  <c r="E28" i="2"/>
  <c r="E35" i="2" s="1"/>
  <c r="F28" i="2"/>
  <c r="F34" i="2" s="1"/>
  <c r="G28" i="2"/>
  <c r="G35" i="2" s="1"/>
  <c r="H28" i="2"/>
  <c r="I28" i="2"/>
  <c r="I34" i="2" s="1"/>
  <c r="I36" i="2" s="1"/>
  <c r="J28" i="2"/>
  <c r="J34" i="2" s="1"/>
  <c r="K28" i="2"/>
  <c r="K35" i="2" s="1"/>
  <c r="L28" i="2"/>
  <c r="C29" i="2"/>
  <c r="D29" i="2"/>
  <c r="D34" i="2" s="1"/>
  <c r="D36" i="2" s="1"/>
  <c r="E29" i="2"/>
  <c r="F29" i="2"/>
  <c r="G29" i="2"/>
  <c r="H29" i="2"/>
  <c r="H35" i="2" s="1"/>
  <c r="I29" i="2"/>
  <c r="J29" i="2"/>
  <c r="K29" i="2"/>
  <c r="L29" i="2"/>
  <c r="L34" i="2" s="1"/>
  <c r="L36" i="2" s="1"/>
  <c r="C30" i="2"/>
  <c r="D30" i="2"/>
  <c r="E30" i="2"/>
  <c r="F30" i="2"/>
  <c r="G30" i="2"/>
  <c r="H30" i="2"/>
  <c r="I30" i="2"/>
  <c r="J30" i="2"/>
  <c r="K30" i="2"/>
  <c r="L30" i="2"/>
  <c r="C31" i="2"/>
  <c r="D31" i="2"/>
  <c r="C32" i="2"/>
  <c r="D32" i="2"/>
  <c r="C33" i="2"/>
  <c r="D33" i="2"/>
  <c r="J36" i="2" l="1"/>
  <c r="F36" i="2"/>
  <c r="G36" i="2"/>
  <c r="D35" i="2"/>
  <c r="L35" i="2"/>
  <c r="H34" i="2"/>
  <c r="H36" i="2" s="1"/>
  <c r="I35" i="2"/>
  <c r="E36" i="3"/>
  <c r="E34" i="2"/>
  <c r="E36" i="2" s="1"/>
  <c r="F35" i="2"/>
  <c r="J35" i="2"/>
  <c r="S17" i="4"/>
  <c r="S18" i="4" s="1"/>
  <c r="J36" i="3"/>
  <c r="K36" i="2"/>
  <c r="L36" i="3"/>
  <c r="K36" i="3"/>
  <c r="F36" i="3"/>
  <c r="I36" i="3"/>
  <c r="P17" i="4"/>
  <c r="P18" i="4" s="1"/>
  <c r="Q17" i="4"/>
  <c r="Q18" i="4" s="1"/>
  <c r="R17" i="4"/>
  <c r="R18" i="4" s="1"/>
  <c r="O17" i="4"/>
  <c r="O18" i="4" s="1"/>
  <c r="T16" i="4"/>
  <c r="S16" i="4"/>
  <c r="H16" i="4"/>
  <c r="H17" i="4"/>
  <c r="H18" i="4" s="1"/>
  <c r="E17" i="4"/>
  <c r="E18" i="4" s="1"/>
  <c r="E16" i="4"/>
  <c r="F17" i="4"/>
  <c r="F18" i="4" s="1"/>
  <c r="F16" i="4"/>
  <c r="I17" i="4"/>
  <c r="I18" i="4" s="1"/>
  <c r="I16" i="4"/>
  <c r="D16" i="4"/>
  <c r="D17" i="4"/>
  <c r="D18" i="4" s="1"/>
  <c r="G16" i="4"/>
  <c r="G17" i="4"/>
  <c r="G18" i="4" s="1"/>
  <c r="Q36" i="2"/>
  <c r="Q35" i="1"/>
  <c r="N33" i="1"/>
  <c r="O33" i="1"/>
  <c r="O35" i="1" s="1"/>
  <c r="P33" i="1"/>
  <c r="P35" i="1" s="1"/>
  <c r="R33" i="1"/>
  <c r="R35" i="1" s="1"/>
  <c r="S33" i="1"/>
  <c r="S35" i="1" s="1"/>
  <c r="T33" i="1"/>
  <c r="T35" i="1" s="1"/>
  <c r="U33" i="1"/>
  <c r="U35" i="1" s="1"/>
  <c r="V33" i="1"/>
  <c r="V35" i="1" s="1"/>
  <c r="W33" i="1"/>
  <c r="W35" i="1" s="1"/>
  <c r="N34" i="1"/>
  <c r="O34" i="1"/>
  <c r="P34" i="1"/>
  <c r="R34" i="1"/>
  <c r="S34" i="1"/>
  <c r="T34" i="1"/>
  <c r="U34" i="1"/>
  <c r="V34" i="1"/>
  <c r="W34" i="1"/>
  <c r="D32" i="1" l="1"/>
  <c r="D31" i="1"/>
  <c r="D30" i="1"/>
  <c r="D29" i="1"/>
  <c r="E29" i="1"/>
  <c r="F29" i="1"/>
  <c r="G29" i="1"/>
  <c r="H29" i="1"/>
  <c r="I29" i="1"/>
  <c r="J29" i="1"/>
  <c r="K29" i="1"/>
  <c r="L29" i="1"/>
  <c r="D28" i="1"/>
  <c r="E28" i="1"/>
  <c r="F28" i="1"/>
  <c r="G28" i="1"/>
  <c r="H28" i="1"/>
  <c r="I28" i="1"/>
  <c r="J28" i="1"/>
  <c r="K28" i="1"/>
  <c r="L28" i="1"/>
  <c r="C28" i="1"/>
  <c r="C29" i="1"/>
  <c r="C30" i="1"/>
  <c r="C31" i="1"/>
  <c r="C32" i="1"/>
  <c r="D27" i="1"/>
  <c r="E27" i="1"/>
  <c r="F27" i="1"/>
  <c r="G27" i="1"/>
  <c r="H27" i="1"/>
  <c r="I27" i="1"/>
  <c r="J27" i="1"/>
  <c r="K27" i="1"/>
  <c r="L27" i="1"/>
  <c r="C27" i="1"/>
  <c r="C33" i="1" l="1"/>
  <c r="C34" i="1"/>
  <c r="I33" i="1"/>
  <c r="I34" i="1"/>
  <c r="E33" i="1"/>
  <c r="E34" i="1"/>
  <c r="L34" i="1"/>
  <c r="L33" i="1"/>
  <c r="L35" i="1" s="1"/>
  <c r="H34" i="1"/>
  <c r="H33" i="1"/>
  <c r="D33" i="1"/>
  <c r="D35" i="1" s="1"/>
  <c r="D34" i="1"/>
  <c r="K34" i="1"/>
  <c r="K33" i="1"/>
  <c r="G34" i="1"/>
  <c r="G33" i="1"/>
  <c r="G35" i="1" s="1"/>
  <c r="J33" i="1"/>
  <c r="J35" i="1" s="1"/>
  <c r="J34" i="1"/>
  <c r="F34" i="1"/>
  <c r="F33" i="1"/>
  <c r="F35" i="1" s="1"/>
  <c r="I35" i="1" l="1"/>
  <c r="K35" i="1"/>
  <c r="H35" i="1"/>
  <c r="E35" i="1"/>
</calcChain>
</file>

<file path=xl/sharedStrings.xml><?xml version="1.0" encoding="utf-8"?>
<sst xmlns="http://schemas.openxmlformats.org/spreadsheetml/2006/main" count="238" uniqueCount="76">
  <si>
    <t>Raw Data (485/590)</t>
  </si>
  <si>
    <t>A</t>
  </si>
  <si>
    <t>B</t>
  </si>
  <si>
    <t>C</t>
  </si>
  <si>
    <t>D</t>
  </si>
  <si>
    <t>E</t>
  </si>
  <si>
    <t>F</t>
  </si>
  <si>
    <t>G</t>
  </si>
  <si>
    <t>H</t>
  </si>
  <si>
    <t>diff</t>
  </si>
  <si>
    <t>undiff</t>
  </si>
  <si>
    <t>slvt</t>
  </si>
  <si>
    <t>pg</t>
  </si>
  <si>
    <t>pxh</t>
  </si>
  <si>
    <t>pzh</t>
  </si>
  <si>
    <t>sh</t>
  </si>
  <si>
    <t>sd</t>
  </si>
  <si>
    <t>pz</t>
  </si>
  <si>
    <t>Treatment</t>
  </si>
  <si>
    <t>Prevention</t>
  </si>
  <si>
    <t>After wash</t>
  </si>
  <si>
    <t>Background</t>
  </si>
  <si>
    <t xml:space="preserve">Average </t>
  </si>
  <si>
    <t>Stdev</t>
  </si>
  <si>
    <t>% lipid produced</t>
  </si>
  <si>
    <t>Average</t>
  </si>
  <si>
    <t>SEM</t>
  </si>
  <si>
    <t>Minus solvent = % lipid reduced</t>
  </si>
  <si>
    <t>Contol</t>
  </si>
  <si>
    <t>83.9955830374493</t>
  </si>
  <si>
    <t>76.9949867153583</t>
  </si>
  <si>
    <t>77.9574602143866</t>
  </si>
  <si>
    <t>88.9014975560438</t>
  </si>
  <si>
    <t>87.6455242892757</t>
  </si>
  <si>
    <t>78.0471496286248</t>
  </si>
  <si>
    <t>75.3579193502072</t>
  </si>
  <si>
    <t>63.8036157337138</t>
  </si>
  <si>
    <t>88.1307364713854</t>
  </si>
  <si>
    <t>85.9845118121362</t>
  </si>
  <si>
    <t>75.3570077440939</t>
  </si>
  <si>
    <t>80.5534664582127</t>
  </si>
  <si>
    <t>84.4499748548647</t>
  </si>
  <si>
    <t>98.6213350639851</t>
  </si>
  <si>
    <t>90.4662361550846</t>
  </si>
  <si>
    <t>105.709716629675</t>
  </si>
  <si>
    <t>95.1967241917151</t>
  </si>
  <si>
    <t>73.7655660056007</t>
  </si>
  <si>
    <t>90.6300982814198</t>
  </si>
  <si>
    <t>101.174644039112</t>
  </si>
  <si>
    <t>66.9452717766058</t>
  </si>
  <si>
    <t>103.474580766282</t>
  </si>
  <si>
    <t>72.9734291091977</t>
  </si>
  <si>
    <t>77.7121805618286</t>
  </si>
  <si>
    <t>85.1236517725421</t>
  </si>
  <si>
    <t>55.0549318650398</t>
  </si>
  <si>
    <t>61.7503748980141</t>
  </si>
  <si>
    <t>69.2261527639138</t>
  </si>
  <si>
    <t>84.3597258496549</t>
  </si>
  <si>
    <t>80.8609815870759</t>
  </si>
  <si>
    <t>69.1191909799614</t>
  </si>
  <si>
    <t>80.6065408597563</t>
  </si>
  <si>
    <t>44.9505724417608</t>
  </si>
  <si>
    <t>74.2008583937209</t>
  </si>
  <si>
    <t>72.3804469814588</t>
  </si>
  <si>
    <t>75.6472912550691</t>
  </si>
  <si>
    <t>95.5484719946359</t>
  </si>
  <si>
    <t>82.081299996773</t>
  </si>
  <si>
    <t>Solvent</t>
  </si>
  <si>
    <t>P. grandiflorum</t>
  </si>
  <si>
    <t>P. zonale hybrid</t>
  </si>
  <si>
    <t>P. x hortorum</t>
  </si>
  <si>
    <t>S. aurea x dolomitica</t>
  </si>
  <si>
    <t>S. dolomitica</t>
  </si>
  <si>
    <t>P. zuluensis</t>
  </si>
  <si>
    <t>24 hours</t>
  </si>
  <si>
    <t>14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</si>
</sst>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2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'Average_% reduction'!$A$22</c:f>
              <c:strCache>
                <c:ptCount val="1"/>
                <c:pt idx="0">
                  <c:v>Treatment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'Average_% reduction'!$D$18:$I$18</c:f>
                <c:numCache>
                  <c:formatCode>General</c:formatCode>
                  <c:ptCount val="6"/>
                  <c:pt idx="0">
                    <c:v>7.6969768869804334</c:v>
                  </c:pt>
                  <c:pt idx="1">
                    <c:v>8.7894900791448691</c:v>
                  </c:pt>
                  <c:pt idx="2">
                    <c:v>4.9804653774043164</c:v>
                  </c:pt>
                  <c:pt idx="3">
                    <c:v>4.8020962724206449</c:v>
                  </c:pt>
                  <c:pt idx="4">
                    <c:v>2.988342861986975</c:v>
                  </c:pt>
                  <c:pt idx="5">
                    <c:v>6.8944088776799868</c:v>
                  </c:pt>
                </c:numCache>
              </c:numRef>
            </c:plus>
            <c:minus>
              <c:numRef>
                <c:f>'Average_% reduction'!$D$18:$I$18</c:f>
                <c:numCache>
                  <c:formatCode>General</c:formatCode>
                  <c:ptCount val="6"/>
                  <c:pt idx="0">
                    <c:v>7.6969768869804334</c:v>
                  </c:pt>
                  <c:pt idx="1">
                    <c:v>8.7894900791448691</c:v>
                  </c:pt>
                  <c:pt idx="2">
                    <c:v>4.9804653774043164</c:v>
                  </c:pt>
                  <c:pt idx="3">
                    <c:v>4.8020962724206449</c:v>
                  </c:pt>
                  <c:pt idx="4">
                    <c:v>2.988342861986975</c:v>
                  </c:pt>
                  <c:pt idx="5">
                    <c:v>6.8944088776799868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'Average_% reduction'!$B$21:$G$21</c:f>
              <c:strCache>
                <c:ptCount val="6"/>
                <c:pt idx="0">
                  <c:v>pg</c:v>
                </c:pt>
                <c:pt idx="1">
                  <c:v>pxh</c:v>
                </c:pt>
                <c:pt idx="2">
                  <c:v>pzh</c:v>
                </c:pt>
                <c:pt idx="3">
                  <c:v>sh</c:v>
                </c:pt>
                <c:pt idx="4">
                  <c:v>sd</c:v>
                </c:pt>
                <c:pt idx="5">
                  <c:v>pz</c:v>
                </c:pt>
              </c:strCache>
            </c:strRef>
          </c:cat>
          <c:val>
            <c:numRef>
              <c:f>'Average_% reduction'!$B$22:$G$22</c:f>
              <c:numCache>
                <c:formatCode>General</c:formatCode>
                <c:ptCount val="6"/>
                <c:pt idx="0">
                  <c:v>8.9033329491616744</c:v>
                </c:pt>
                <c:pt idx="1">
                  <c:v>-10.928614066649772</c:v>
                </c:pt>
                <c:pt idx="2">
                  <c:v>-0.38795292219876859</c:v>
                </c:pt>
                <c:pt idx="3">
                  <c:v>6.6502553819677148</c:v>
                </c:pt>
                <c:pt idx="4">
                  <c:v>-0.28475052575551274</c:v>
                </c:pt>
                <c:pt idx="5">
                  <c:v>-1.8989770236532071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17-4757-BC8A-9F93454B1D41}"/>
            </c:ext>
          </c:extLst>
        </c:ser>
        <c:ser>
          <c:idx val="1"/>
          <c:order val="1"/>
          <c:tx>
            <c:strRef>
              <c:f>'Average_% reduction'!$A$23</c:f>
              <c:strCache>
                <c:ptCount val="1"/>
                <c:pt idx="0">
                  <c:v>Prevention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'Average_% reduction'!$O$18:$T$18</c:f>
                <c:numCache>
                  <c:formatCode>General</c:formatCode>
                  <c:ptCount val="6"/>
                  <c:pt idx="0">
                    <c:v>5.0521797116394724</c:v>
                  </c:pt>
                  <c:pt idx="1">
                    <c:v>6.2252417478534117</c:v>
                  </c:pt>
                  <c:pt idx="2">
                    <c:v>1.5757382678278886</c:v>
                  </c:pt>
                  <c:pt idx="3">
                    <c:v>8.2180094798270336</c:v>
                  </c:pt>
                  <c:pt idx="4">
                    <c:v>6.6146656077521717</c:v>
                  </c:pt>
                  <c:pt idx="5">
                    <c:v>3.8074849146457965</c:v>
                  </c:pt>
                </c:numCache>
              </c:numRef>
            </c:plus>
            <c:minus>
              <c:numRef>
                <c:f>'Average_% reduction'!$O$18:$T$18</c:f>
                <c:numCache>
                  <c:formatCode>General</c:formatCode>
                  <c:ptCount val="6"/>
                  <c:pt idx="0">
                    <c:v>5.0521797116394724</c:v>
                  </c:pt>
                  <c:pt idx="1">
                    <c:v>6.2252417478534117</c:v>
                  </c:pt>
                  <c:pt idx="2">
                    <c:v>1.5757382678278886</c:v>
                  </c:pt>
                  <c:pt idx="3">
                    <c:v>8.2180094798270336</c:v>
                  </c:pt>
                  <c:pt idx="4">
                    <c:v>6.6146656077521717</c:v>
                  </c:pt>
                  <c:pt idx="5">
                    <c:v>3.8074849146457965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'Average_% reduction'!$B$21:$G$21</c:f>
              <c:strCache>
                <c:ptCount val="6"/>
                <c:pt idx="0">
                  <c:v>pg</c:v>
                </c:pt>
                <c:pt idx="1">
                  <c:v>pxh</c:v>
                </c:pt>
                <c:pt idx="2">
                  <c:v>pzh</c:v>
                </c:pt>
                <c:pt idx="3">
                  <c:v>sh</c:v>
                </c:pt>
                <c:pt idx="4">
                  <c:v>sd</c:v>
                </c:pt>
                <c:pt idx="5">
                  <c:v>pz</c:v>
                </c:pt>
              </c:strCache>
            </c:strRef>
          </c:cat>
          <c:val>
            <c:numRef>
              <c:f>'Average_% reduction'!$B$23:$G$23</c:f>
              <c:numCache>
                <c:formatCode>General</c:formatCode>
                <c:ptCount val="6"/>
                <c:pt idx="0">
                  <c:v>32.862344162748904</c:v>
                </c:pt>
                <c:pt idx="1">
                  <c:v>29.861249991109702</c:v>
                </c:pt>
                <c:pt idx="2">
                  <c:v>13.34780580882304</c:v>
                </c:pt>
                <c:pt idx="3">
                  <c:v>-4.9621029741861236</c:v>
                </c:pt>
                <c:pt idx="4">
                  <c:v>-0.26253124748730272</c:v>
                </c:pt>
                <c:pt idx="5">
                  <c:v>6.5608724699615379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17-4757-BC8A-9F93454B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955968"/>
        <c:axId val="356953672"/>
      </c:barChart>
      <c:catAx>
        <c:axId val="35695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953672"/>
        <c:crosses val="autoZero"/>
        <c:auto val="1"/>
        <c:lblAlgn val="ctr"/>
        <c:lblOffset val="100"/>
        <c:noMultiLvlLbl val="0"/>
      </c:catAx>
      <c:valAx>
        <c:axId val="35695367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Lipid reduction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955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'Average_% formation'!$A$16</c:f>
              <c:strCache>
                <c:ptCount val="1"/>
                <c:pt idx="0">
                  <c:v>24 hours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'Average_% formation'!$B$19:$J$19</c15:sqref>
                    </c15:fullRef>
                  </c:ext>
                </c:extLst>
                <c:f>('Average_% formation'!$B$19,'Average_% formation'!$D$19:$J$19)</c:f>
                <c:numCache>
                  <c:formatCode>General</c:formatCode>
                  <c:ptCount val="8"/>
                  <c:pt idx="0">
                    <c:v>0</c:v>
                  </c:pt>
                  <c:pt idx="2">
                    <c:v>7.6969768869804334</c:v>
                  </c:pt>
                  <c:pt idx="3">
                    <c:v>7.1765885977199542</c:v>
                  </c:pt>
                  <c:pt idx="4">
                    <c:v>4.9804653774043164</c:v>
                  </c:pt>
                  <c:pt idx="5">
                    <c:v>4.802096272420644</c:v>
                  </c:pt>
                  <c:pt idx="6">
                    <c:v>2.988342861986975</c:v>
                  </c:pt>
                  <c:pt idx="7">
                    <c:v>6.8944088776799592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'Average_% formation'!$B$19:$J$19</c15:sqref>
                    </c15:fullRef>
                  </c:ext>
                </c:extLst>
                <c:f>('Average_% formation'!$B$19,'Average_% formation'!$D$19:$J$19)</c:f>
                <c:numCache>
                  <c:formatCode>General</c:formatCode>
                  <c:ptCount val="8"/>
                  <c:pt idx="0">
                    <c:v>0</c:v>
                  </c:pt>
                  <c:pt idx="2">
                    <c:v>7.6969768869804334</c:v>
                  </c:pt>
                  <c:pt idx="3">
                    <c:v>7.1765885977199542</c:v>
                  </c:pt>
                  <c:pt idx="4">
                    <c:v>4.9804653774043164</c:v>
                  </c:pt>
                  <c:pt idx="5">
                    <c:v>4.802096272420644</c:v>
                  </c:pt>
                  <c:pt idx="6">
                    <c:v>2.988342861986975</c:v>
                  </c:pt>
                  <c:pt idx="7">
                    <c:v>6.8944088776799592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'Average_% formation'!$B$15:$J$15</c15:sqref>
                  </c15:fullRef>
                </c:ext>
              </c:extLst>
              <c:f>('Average_% formation'!$B$15,'Average_% formation'!$D$15:$J$15)</c:f>
              <c:strCache>
                <c:ptCount val="8"/>
                <c:pt idx="0">
                  <c:v>Contol</c:v>
                </c:pt>
                <c:pt idx="2">
                  <c:v>P. grandiflorum</c:v>
                </c:pt>
                <c:pt idx="3">
                  <c:v>P. x hortorum</c:v>
                </c:pt>
                <c:pt idx="4">
                  <c:v>P. zonale hybrid</c:v>
                </c:pt>
                <c:pt idx="5">
                  <c:v>S. aurea x dolomitica</c:v>
                </c:pt>
                <c:pt idx="6">
                  <c:v>S. dolomitica</c:v>
                </c:pt>
                <c:pt idx="7">
                  <c:v>P. zuluensis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'Average_% formation'!$B$16:$J$16</c15:sqref>
                  </c15:fullRef>
                </c:ext>
              </c:extLst>
              <c:f>('Average_% formation'!$B$16,'Average_% formation'!$D$16:$J$16)</c:f>
              <c:numCache>
                <c:formatCode>General</c:formatCode>
                <c:ptCount val="8"/>
                <c:pt idx="0">
                  <c:v>100</c:v>
                </c:pt>
                <c:pt idx="2">
                  <c:v>77.088279534718865</c:v>
                </c:pt>
                <c:pt idx="3">
                  <c:v>96.920226550530316</c:v>
                </c:pt>
                <c:pt idx="4">
                  <c:v>86.379565406079294</c:v>
                </c:pt>
                <c:pt idx="5">
                  <c:v>79.34135710191282</c:v>
                </c:pt>
                <c:pt idx="6">
                  <c:v>86.276363009636057</c:v>
                </c:pt>
                <c:pt idx="7">
                  <c:v>87.890589507533761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3E-4739-B18D-2299A0AD2E21}"/>
            </c:ext>
          </c:extLst>
        </c:ser>
        <c:ser>
          <c:idx val="1"/>
          <c:order val="1"/>
          <c:tx>
            <c:strRef>
              <c:f>'Average_% formation'!$A$17</c:f>
              <c:strCache>
                <c:ptCount val="1"/>
                <c:pt idx="0">
                  <c:v>14 days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'Average_% formation'!$B$20:$J$20</c15:sqref>
                    </c15:fullRef>
                  </c:ext>
                </c:extLst>
                <c:f>('Average_% formation'!$B$20,'Average_% formation'!$D$20:$J$20)</c:f>
                <c:numCache>
                  <c:formatCode>General</c:formatCode>
                  <c:ptCount val="8"/>
                  <c:pt idx="0">
                    <c:v>0</c:v>
                  </c:pt>
                  <c:pt idx="2">
                    <c:v>4.1250874607860544</c:v>
                  </c:pt>
                  <c:pt idx="3">
                    <c:v>5.0828886025708506</c:v>
                  </c:pt>
                  <c:pt idx="4">
                    <c:v>1.575738267827886</c:v>
                  </c:pt>
                  <c:pt idx="5">
                    <c:v>8.2180094798270371</c:v>
                  </c:pt>
                  <c:pt idx="6">
                    <c:v>6.6146656077521362</c:v>
                  </c:pt>
                  <c:pt idx="7">
                    <c:v>3.8074849146457965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'Average_% formation'!$B$20:$J$20</c15:sqref>
                    </c15:fullRef>
                  </c:ext>
                </c:extLst>
                <c:f>('Average_% formation'!$B$20,'Average_% formation'!$D$20:$J$20)</c:f>
                <c:numCache>
                  <c:formatCode>General</c:formatCode>
                  <c:ptCount val="8"/>
                  <c:pt idx="0">
                    <c:v>0</c:v>
                  </c:pt>
                  <c:pt idx="2">
                    <c:v>4.1250874607860544</c:v>
                  </c:pt>
                  <c:pt idx="3">
                    <c:v>5.0828886025708506</c:v>
                  </c:pt>
                  <c:pt idx="4">
                    <c:v>1.575738267827886</c:v>
                  </c:pt>
                  <c:pt idx="5">
                    <c:v>8.2180094798270371</c:v>
                  </c:pt>
                  <c:pt idx="6">
                    <c:v>6.6146656077521362</c:v>
                  </c:pt>
                  <c:pt idx="7">
                    <c:v>3.8074849146457965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'Average_% formation'!$B$15:$J$15</c15:sqref>
                  </c15:fullRef>
                </c:ext>
              </c:extLst>
              <c:f>('Average_% formation'!$B$15,'Average_% formation'!$D$15:$J$15)</c:f>
              <c:strCache>
                <c:ptCount val="8"/>
                <c:pt idx="0">
                  <c:v>Contol</c:v>
                </c:pt>
                <c:pt idx="2">
                  <c:v>P. grandiflorum</c:v>
                </c:pt>
                <c:pt idx="3">
                  <c:v>P. x hortorum</c:v>
                </c:pt>
                <c:pt idx="4">
                  <c:v>P. zonale hybrid</c:v>
                </c:pt>
                <c:pt idx="5">
                  <c:v>S. aurea x dolomitica</c:v>
                </c:pt>
                <c:pt idx="6">
                  <c:v>S. dolomitica</c:v>
                </c:pt>
                <c:pt idx="7">
                  <c:v>P. zuluensis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'Average_% formation'!$B$17:$J$17</c15:sqref>
                  </c15:fullRef>
                </c:ext>
              </c:extLst>
              <c:f>('Average_% formation'!$B$17,'Average_% formation'!$D$17:$J$17)</c:f>
              <c:numCache>
                <c:formatCode>General</c:formatCode>
                <c:ptCount val="8"/>
                <c:pt idx="0">
                  <c:v>100</c:v>
                </c:pt>
                <c:pt idx="2">
                  <c:v>50.002752153400287</c:v>
                </c:pt>
                <c:pt idx="3">
                  <c:v>67.97561664586749</c:v>
                </c:pt>
                <c:pt idx="4">
                  <c:v>69.517290507326152</c:v>
                </c:pt>
                <c:pt idx="5">
                  <c:v>87.827199290335315</c:v>
                </c:pt>
                <c:pt idx="6">
                  <c:v>83.127627563636494</c:v>
                </c:pt>
                <c:pt idx="7">
                  <c:v>76.304223846187654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3E-4739-B18D-2299A0AD2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955968"/>
        <c:axId val="356953672"/>
      </c:barChart>
      <c:catAx>
        <c:axId val="35695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56953672"/>
        <c:crosses val="autoZero"/>
        <c:auto val="1"/>
        <c:lblAlgn val="ctr"/>
        <c:lblOffset val="100"/>
        <c:noMultiLvlLbl val="0"/>
      </c:catAx>
      <c:valAx>
        <c:axId val="356953672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% Lipid formation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955968"/>
        <c:crosses val="autoZero"/>
        <c:crossBetween val="between"/>
        <c:majorUnit val="4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24</xdr:row>
      <xdr:rowOff>28575</xdr:rowOff>
    </xdr:from>
    <xdr:to>
      <xdr:col>13</xdr:col>
      <xdr:colOff>314325</xdr:colOff>
      <xdr:row>43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21</xdr:row>
      <xdr:rowOff>144780</xdr:rowOff>
    </xdr:from>
    <xdr:to>
      <xdr:col>13</xdr:col>
      <xdr:colOff>361950</xdr:colOff>
      <xdr:row>41</xdr:row>
      <xdr:rowOff>68580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991E3C-956B-421C-9C84-C4812C8DEB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243840</xdr:colOff>
      <xdr:row>23</xdr:row>
      <xdr:rowOff>106680</xdr:rowOff>
    </xdr:from>
    <xdr:to>
      <xdr:col>4</xdr:col>
      <xdr:colOff>579120</xdr:colOff>
      <xdr:row>24</xdr:row>
      <xdr:rowOff>137160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8276B27-76A1-4685-8285-F41E8EE4475D}"/>
            </a:ext>
          </a:extLst>
        </xdr:cNvPr>
        <xdr:cNvSpPr txBox="1"/>
      </xdr:nvSpPr>
      <xdr:spPr>
        <a:xfrm>
          <a:off x="2743200" y="4312920"/>
          <a:ext cx="335280" cy="2133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bc</a:t>
          </a:r>
        </a:p>
      </xdr:txBody>
    </xdr:sp>
    <xdr:clientData/>
  </xdr:twoCellAnchor>
  <xdr:twoCellAnchor>
    <xdr:from>
      <xdr:col>7</xdr:col>
      <xdr:colOff>274320</xdr:colOff>
      <xdr:row>22</xdr:row>
      <xdr:rowOff>167640</xdr:rowOff>
    </xdr:from>
    <xdr:to>
      <xdr:col>7</xdr:col>
      <xdr:colOff>685800</xdr:colOff>
      <xdr:row>24</xdr:row>
      <xdr:rowOff>60960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B9DF1E1-9A16-439C-9C13-EDC49ECC29BD}"/>
            </a:ext>
          </a:extLst>
        </xdr:cNvPr>
        <xdr:cNvSpPr txBox="1"/>
      </xdr:nvSpPr>
      <xdr:spPr>
        <a:xfrm>
          <a:off x="5478780" y="4191000"/>
          <a:ext cx="411480" cy="25908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abc</a:t>
          </a:r>
        </a:p>
      </xdr:txBody>
    </xdr:sp>
    <xdr:clientData/>
  </xdr:twoCellAnchor>
  <xdr:twoCellAnchor>
    <xdr:from>
      <xdr:col>8</xdr:col>
      <xdr:colOff>83820</xdr:colOff>
      <xdr:row>24</xdr:row>
      <xdr:rowOff>106680</xdr:rowOff>
    </xdr:from>
    <xdr:to>
      <xdr:col>8</xdr:col>
      <xdr:colOff>472440</xdr:colOff>
      <xdr:row>25</xdr:row>
      <xdr:rowOff>121920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C0125D2-60A0-4E15-A14D-404AD82A2B90}"/>
            </a:ext>
          </a:extLst>
        </xdr:cNvPr>
        <xdr:cNvSpPr txBox="1"/>
      </xdr:nvSpPr>
      <xdr:spPr>
        <a:xfrm>
          <a:off x="6377940" y="4495800"/>
          <a:ext cx="388620" cy="19812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abc</a:t>
          </a:r>
        </a:p>
      </xdr:txBody>
    </xdr:sp>
    <xdr:clientData/>
  </xdr:twoCellAnchor>
  <xdr:twoCellAnchor>
    <xdr:from>
      <xdr:col>10</xdr:col>
      <xdr:colOff>434340</xdr:colOff>
      <xdr:row>25</xdr:row>
      <xdr:rowOff>22860</xdr:rowOff>
    </xdr:from>
    <xdr:to>
      <xdr:col>11</xdr:col>
      <xdr:colOff>236220</xdr:colOff>
      <xdr:row>26</xdr:row>
      <xdr:rowOff>38100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4889BF29-32EC-4A71-B7E0-8B6CE4CB5908}"/>
            </a:ext>
          </a:extLst>
        </xdr:cNvPr>
        <xdr:cNvSpPr txBox="1"/>
      </xdr:nvSpPr>
      <xdr:spPr>
        <a:xfrm>
          <a:off x="8161020" y="4594860"/>
          <a:ext cx="426720" cy="19812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abc</a:t>
          </a:r>
        </a:p>
      </xdr:txBody>
    </xdr:sp>
    <xdr:clientData/>
  </xdr:twoCellAnchor>
  <xdr:twoCellAnchor>
    <xdr:from>
      <xdr:col>12</xdr:col>
      <xdr:colOff>91440</xdr:colOff>
      <xdr:row>24</xdr:row>
      <xdr:rowOff>38100</xdr:rowOff>
    </xdr:from>
    <xdr:to>
      <xdr:col>12</xdr:col>
      <xdr:colOff>495300</xdr:colOff>
      <xdr:row>25</xdr:row>
      <xdr:rowOff>83820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3B663703-013C-4C44-A1FA-7981997910BC}"/>
            </a:ext>
          </a:extLst>
        </xdr:cNvPr>
        <xdr:cNvSpPr txBox="1"/>
      </xdr:nvSpPr>
      <xdr:spPr>
        <a:xfrm>
          <a:off x="9067800" y="4427220"/>
          <a:ext cx="40386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abc</a:t>
          </a:r>
        </a:p>
      </xdr:txBody>
    </xdr:sp>
    <xdr:clientData/>
  </xdr:twoCellAnchor>
  <xdr:twoCellAnchor>
    <xdr:from>
      <xdr:col>9</xdr:col>
      <xdr:colOff>182880</xdr:colOff>
      <xdr:row>25</xdr:row>
      <xdr:rowOff>22860</xdr:rowOff>
    </xdr:from>
    <xdr:to>
      <xdr:col>9</xdr:col>
      <xdr:colOff>510540</xdr:colOff>
      <xdr:row>26</xdr:row>
      <xdr:rowOff>99060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8ADE012-81EE-443C-B06C-943D5B6860FF}"/>
            </a:ext>
          </a:extLst>
        </xdr:cNvPr>
        <xdr:cNvSpPr txBox="1"/>
      </xdr:nvSpPr>
      <xdr:spPr>
        <a:xfrm>
          <a:off x="7284720" y="4594860"/>
          <a:ext cx="327660" cy="25908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ab</a:t>
          </a:r>
        </a:p>
      </xdr:txBody>
    </xdr:sp>
    <xdr:clientData/>
  </xdr:twoCellAnchor>
  <xdr:twoCellAnchor>
    <xdr:from>
      <xdr:col>6</xdr:col>
      <xdr:colOff>403860</xdr:colOff>
      <xdr:row>25</xdr:row>
      <xdr:rowOff>60960</xdr:rowOff>
    </xdr:from>
    <xdr:to>
      <xdr:col>6</xdr:col>
      <xdr:colOff>525780</xdr:colOff>
      <xdr:row>26</xdr:row>
      <xdr:rowOff>137160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416DBD06-1139-4807-91FE-A292CB5D3B2B}"/>
            </a:ext>
          </a:extLst>
        </xdr:cNvPr>
        <xdr:cNvSpPr txBox="1"/>
      </xdr:nvSpPr>
      <xdr:spPr>
        <a:xfrm>
          <a:off x="4671060" y="4632960"/>
          <a:ext cx="121920" cy="25908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</a:t>
          </a:r>
        </a:p>
      </xdr:txBody>
    </xdr:sp>
    <xdr:clientData/>
  </xdr:twoCellAnchor>
  <xdr:twoCellAnchor>
    <xdr:from>
      <xdr:col>6</xdr:col>
      <xdr:colOff>670560</xdr:colOff>
      <xdr:row>29</xdr:row>
      <xdr:rowOff>22860</xdr:rowOff>
    </xdr:from>
    <xdr:to>
      <xdr:col>6</xdr:col>
      <xdr:colOff>899160</xdr:colOff>
      <xdr:row>30</xdr:row>
      <xdr:rowOff>99060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AECC103A-1F31-4B18-B034-3D12522289D4}"/>
            </a:ext>
          </a:extLst>
        </xdr:cNvPr>
        <xdr:cNvSpPr txBox="1"/>
      </xdr:nvSpPr>
      <xdr:spPr>
        <a:xfrm>
          <a:off x="4937760" y="5326380"/>
          <a:ext cx="228600" cy="25908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</a:t>
          </a:r>
        </a:p>
      </xdr:txBody>
    </xdr:sp>
    <xdr:clientData/>
  </xdr:twoCellAnchor>
  <xdr:twoCellAnchor>
    <xdr:from>
      <xdr:col>7</xdr:col>
      <xdr:colOff>601980</xdr:colOff>
      <xdr:row>26</xdr:row>
      <xdr:rowOff>106680</xdr:rowOff>
    </xdr:from>
    <xdr:to>
      <xdr:col>7</xdr:col>
      <xdr:colOff>967740</xdr:colOff>
      <xdr:row>28</xdr:row>
      <xdr:rowOff>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E60EA918-0DDA-4BB1-91BD-FC5080FC47AA}"/>
            </a:ext>
          </a:extLst>
        </xdr:cNvPr>
        <xdr:cNvSpPr txBox="1"/>
      </xdr:nvSpPr>
      <xdr:spPr>
        <a:xfrm>
          <a:off x="5806440" y="4861560"/>
          <a:ext cx="365760" cy="25908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bc</a:t>
          </a:r>
        </a:p>
      </xdr:txBody>
    </xdr:sp>
    <xdr:clientData/>
  </xdr:twoCellAnchor>
  <xdr:twoCellAnchor>
    <xdr:from>
      <xdr:col>8</xdr:col>
      <xdr:colOff>441960</xdr:colOff>
      <xdr:row>27</xdr:row>
      <xdr:rowOff>15240</xdr:rowOff>
    </xdr:from>
    <xdr:to>
      <xdr:col>8</xdr:col>
      <xdr:colOff>647700</xdr:colOff>
      <xdr:row>28</xdr:row>
      <xdr:rowOff>53340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EEB8BC61-AFC2-4B68-9819-560D2AC23B4F}"/>
            </a:ext>
          </a:extLst>
        </xdr:cNvPr>
        <xdr:cNvSpPr txBox="1"/>
      </xdr:nvSpPr>
      <xdr:spPr>
        <a:xfrm>
          <a:off x="6736080" y="4953000"/>
          <a:ext cx="205740" cy="22098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b</a:t>
          </a:r>
        </a:p>
      </xdr:txBody>
    </xdr:sp>
    <xdr:clientData/>
  </xdr:twoCellAnchor>
  <xdr:twoCellAnchor>
    <xdr:from>
      <xdr:col>12</xdr:col>
      <xdr:colOff>457200</xdr:colOff>
      <xdr:row>25</xdr:row>
      <xdr:rowOff>152400</xdr:rowOff>
    </xdr:from>
    <xdr:to>
      <xdr:col>13</xdr:col>
      <xdr:colOff>228600</xdr:colOff>
      <xdr:row>27</xdr:row>
      <xdr:rowOff>45720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E9F8ABE-3F2B-49E0-8293-625F81C7829C}"/>
            </a:ext>
          </a:extLst>
        </xdr:cNvPr>
        <xdr:cNvSpPr txBox="1"/>
      </xdr:nvSpPr>
      <xdr:spPr>
        <a:xfrm>
          <a:off x="9433560" y="4724400"/>
          <a:ext cx="396240" cy="25908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bcd</a:t>
          </a:r>
        </a:p>
      </xdr:txBody>
    </xdr:sp>
    <xdr:clientData/>
  </xdr:twoCellAnchor>
  <xdr:twoCellAnchor>
    <xdr:from>
      <xdr:col>11</xdr:col>
      <xdr:colOff>152400</xdr:colOff>
      <xdr:row>24</xdr:row>
      <xdr:rowOff>114300</xdr:rowOff>
    </xdr:from>
    <xdr:to>
      <xdr:col>11</xdr:col>
      <xdr:colOff>495300</xdr:colOff>
      <xdr:row>26</xdr:row>
      <xdr:rowOff>7620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BFC148B9-384B-4242-8A64-3791639C6ABA}"/>
            </a:ext>
          </a:extLst>
        </xdr:cNvPr>
        <xdr:cNvSpPr txBox="1"/>
      </xdr:nvSpPr>
      <xdr:spPr>
        <a:xfrm>
          <a:off x="8503920" y="4503420"/>
          <a:ext cx="342900" cy="25908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cd</a:t>
          </a:r>
        </a:p>
      </xdr:txBody>
    </xdr:sp>
    <xdr:clientData/>
  </xdr:twoCellAnchor>
  <xdr:twoCellAnchor>
    <xdr:from>
      <xdr:col>9</xdr:col>
      <xdr:colOff>464820</xdr:colOff>
      <xdr:row>24</xdr:row>
      <xdr:rowOff>7620</xdr:rowOff>
    </xdr:from>
    <xdr:to>
      <xdr:col>10</xdr:col>
      <xdr:colOff>182880</xdr:colOff>
      <xdr:row>25</xdr:row>
      <xdr:rowOff>83820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B96F8425-39D1-4A66-A411-F401109B96A0}"/>
            </a:ext>
          </a:extLst>
        </xdr:cNvPr>
        <xdr:cNvSpPr txBox="1"/>
      </xdr:nvSpPr>
      <xdr:spPr>
        <a:xfrm>
          <a:off x="7566660" y="4396740"/>
          <a:ext cx="342900" cy="25908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de</a:t>
          </a:r>
        </a:p>
      </xdr:txBody>
    </xdr:sp>
    <xdr:clientData/>
  </xdr:twoCellAnchor>
  <xdr:twoCellAnchor>
    <xdr:from>
      <xdr:col>4</xdr:col>
      <xdr:colOff>571500</xdr:colOff>
      <xdr:row>23</xdr:row>
      <xdr:rowOff>76200</xdr:rowOff>
    </xdr:from>
    <xdr:to>
      <xdr:col>4</xdr:col>
      <xdr:colOff>914400</xdr:colOff>
      <xdr:row>24</xdr:row>
      <xdr:rowOff>152400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6703B49C-35D4-4D31-A7A6-C69413A82C86}"/>
            </a:ext>
          </a:extLst>
        </xdr:cNvPr>
        <xdr:cNvSpPr txBox="1"/>
      </xdr:nvSpPr>
      <xdr:spPr>
        <a:xfrm>
          <a:off x="3070860" y="4282440"/>
          <a:ext cx="342900" cy="25908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5"/>
  <sheetViews>
    <sheetView topLeftCell="A19" workbookViewId="0">
      <selection activeCell="O35" sqref="O35:W35"/>
    </sheetView>
  </sheetViews>
  <sheetFormatPr defaultRowHeight="14.4" x14ac:dyDescent="0.3"/>
  <cols>
    <col min="1" max="1" width="4.33203125" customWidth="1"/>
  </cols>
  <sheetData>
    <row r="1" spans="1:13" x14ac:dyDescent="0.3">
      <c r="B1" t="s">
        <v>21</v>
      </c>
    </row>
    <row r="2" spans="1:13" x14ac:dyDescent="0.3">
      <c r="B2" t="s">
        <v>0</v>
      </c>
    </row>
    <row r="3" spans="1:13" x14ac:dyDescent="0.3">
      <c r="B3" s="1">
        <v>1</v>
      </c>
      <c r="C3" s="1">
        <v>2</v>
      </c>
      <c r="D3" s="1">
        <v>3</v>
      </c>
      <c r="E3" s="1">
        <v>4</v>
      </c>
      <c r="F3" s="1">
        <v>5</v>
      </c>
      <c r="G3" s="1">
        <v>6</v>
      </c>
      <c r="H3" s="1">
        <v>7</v>
      </c>
      <c r="I3" s="1">
        <v>8</v>
      </c>
      <c r="J3" s="1">
        <v>9</v>
      </c>
      <c r="K3" s="1">
        <v>10</v>
      </c>
      <c r="L3" s="1">
        <v>11</v>
      </c>
      <c r="M3" s="1">
        <v>12</v>
      </c>
    </row>
    <row r="4" spans="1:13" x14ac:dyDescent="0.3">
      <c r="A4" s="1" t="s">
        <v>1</v>
      </c>
      <c r="B4" s="2">
        <v>53607</v>
      </c>
      <c r="C4" s="3">
        <v>53654</v>
      </c>
      <c r="D4" s="3">
        <v>53487</v>
      </c>
      <c r="E4" s="3">
        <v>53125</v>
      </c>
      <c r="F4" s="3">
        <v>53166</v>
      </c>
      <c r="G4" s="3">
        <v>53432</v>
      </c>
      <c r="H4" s="3">
        <v>53210</v>
      </c>
      <c r="I4" s="3">
        <v>53767</v>
      </c>
      <c r="J4" s="3">
        <v>52316</v>
      </c>
      <c r="K4" s="3">
        <v>52943</v>
      </c>
      <c r="L4" s="3">
        <v>53210</v>
      </c>
      <c r="M4" s="4">
        <v>52070</v>
      </c>
    </row>
    <row r="5" spans="1:13" x14ac:dyDescent="0.3">
      <c r="A5" s="1" t="s">
        <v>2</v>
      </c>
      <c r="B5" s="5">
        <v>54665</v>
      </c>
      <c r="C5" s="6">
        <v>66398</v>
      </c>
      <c r="D5" s="6">
        <v>66652</v>
      </c>
      <c r="E5" s="6">
        <v>67237</v>
      </c>
      <c r="F5" s="6">
        <v>66625</v>
      </c>
      <c r="G5" s="6">
        <v>67227</v>
      </c>
      <c r="H5" s="6">
        <v>67438</v>
      </c>
      <c r="I5" s="6">
        <v>67364</v>
      </c>
      <c r="J5" s="6">
        <v>65059</v>
      </c>
      <c r="K5" s="6">
        <v>65502</v>
      </c>
      <c r="L5" s="6">
        <v>65233</v>
      </c>
      <c r="M5" s="7">
        <v>51967</v>
      </c>
    </row>
    <row r="6" spans="1:13" x14ac:dyDescent="0.3">
      <c r="A6" s="1" t="s">
        <v>3</v>
      </c>
      <c r="B6" s="5">
        <v>54989</v>
      </c>
      <c r="C6" s="6">
        <v>67874</v>
      </c>
      <c r="D6" s="6">
        <v>67105</v>
      </c>
      <c r="E6" s="6">
        <v>67322</v>
      </c>
      <c r="F6" s="6">
        <v>66569</v>
      </c>
      <c r="G6" s="6">
        <v>66652</v>
      </c>
      <c r="H6" s="6">
        <v>67799</v>
      </c>
      <c r="I6" s="6">
        <v>68307</v>
      </c>
      <c r="J6" s="6">
        <v>67489</v>
      </c>
      <c r="K6" s="6">
        <v>65178</v>
      </c>
      <c r="L6" s="6">
        <v>66441</v>
      </c>
      <c r="M6" s="7">
        <v>52242</v>
      </c>
    </row>
    <row r="7" spans="1:13" x14ac:dyDescent="0.3">
      <c r="A7" s="1" t="s">
        <v>4</v>
      </c>
      <c r="B7" s="5">
        <v>55911</v>
      </c>
      <c r="C7" s="6">
        <v>68338</v>
      </c>
      <c r="D7" s="6">
        <v>67040</v>
      </c>
      <c r="E7" s="6">
        <v>67564</v>
      </c>
      <c r="F7" s="6">
        <v>67374</v>
      </c>
      <c r="G7" s="6">
        <v>67383</v>
      </c>
      <c r="H7" s="6">
        <v>68032</v>
      </c>
      <c r="I7" s="6">
        <v>68508</v>
      </c>
      <c r="J7" s="6">
        <v>67598</v>
      </c>
      <c r="K7" s="6">
        <v>65305</v>
      </c>
      <c r="L7" s="6">
        <v>65693</v>
      </c>
      <c r="M7" s="7">
        <v>51937</v>
      </c>
    </row>
    <row r="8" spans="1:13" x14ac:dyDescent="0.3">
      <c r="A8" s="1" t="s">
        <v>5</v>
      </c>
      <c r="B8" s="5">
        <v>57062</v>
      </c>
      <c r="C8" s="6">
        <v>68934</v>
      </c>
      <c r="D8" s="6">
        <v>67158</v>
      </c>
      <c r="E8" s="6">
        <v>67156</v>
      </c>
      <c r="F8" s="6">
        <v>65687</v>
      </c>
      <c r="G8" s="6">
        <v>66625</v>
      </c>
      <c r="H8" s="6">
        <v>66916</v>
      </c>
      <c r="I8" s="6">
        <v>68845</v>
      </c>
      <c r="J8" s="6">
        <v>66543</v>
      </c>
      <c r="K8" s="6">
        <v>64314</v>
      </c>
      <c r="L8" s="6">
        <v>66917</v>
      </c>
      <c r="M8" s="7">
        <v>52747</v>
      </c>
    </row>
    <row r="9" spans="1:13" x14ac:dyDescent="0.3">
      <c r="A9" s="1" t="s">
        <v>6</v>
      </c>
      <c r="B9" s="5">
        <v>55076</v>
      </c>
      <c r="C9" s="6">
        <v>67313</v>
      </c>
      <c r="D9" s="6">
        <v>66731</v>
      </c>
      <c r="E9" s="6">
        <v>68714</v>
      </c>
      <c r="F9" s="6">
        <v>64965</v>
      </c>
      <c r="G9" s="6">
        <v>66164</v>
      </c>
      <c r="H9" s="6">
        <v>67027</v>
      </c>
      <c r="I9" s="6">
        <v>67975</v>
      </c>
      <c r="J9" s="6">
        <v>65946</v>
      </c>
      <c r="K9" s="6">
        <v>64623</v>
      </c>
      <c r="L9" s="6">
        <v>66415</v>
      </c>
      <c r="M9" s="7">
        <v>53126</v>
      </c>
    </row>
    <row r="10" spans="1:13" x14ac:dyDescent="0.3">
      <c r="A10" s="1" t="s">
        <v>7</v>
      </c>
      <c r="B10" s="5">
        <v>54904</v>
      </c>
      <c r="C10" s="6">
        <v>68009</v>
      </c>
      <c r="D10" s="6">
        <v>66176</v>
      </c>
      <c r="E10" s="6">
        <v>66366</v>
      </c>
      <c r="F10" s="6">
        <v>64425</v>
      </c>
      <c r="G10" s="6">
        <v>66150</v>
      </c>
      <c r="H10" s="6">
        <v>69289</v>
      </c>
      <c r="I10" s="6">
        <v>67528</v>
      </c>
      <c r="J10" s="6">
        <v>67273</v>
      </c>
      <c r="K10" s="6">
        <v>65393</v>
      </c>
      <c r="L10" s="6">
        <v>66662</v>
      </c>
      <c r="M10" s="7">
        <v>53426</v>
      </c>
    </row>
    <row r="11" spans="1:13" x14ac:dyDescent="0.3">
      <c r="A11" s="1" t="s">
        <v>8</v>
      </c>
      <c r="B11" s="8">
        <v>55287</v>
      </c>
      <c r="C11" s="9">
        <v>54644</v>
      </c>
      <c r="D11" s="9">
        <v>55154</v>
      </c>
      <c r="E11" s="9">
        <v>54477</v>
      </c>
      <c r="F11" s="9">
        <v>55091</v>
      </c>
      <c r="G11" s="9">
        <v>54635</v>
      </c>
      <c r="H11" s="9">
        <v>58052</v>
      </c>
      <c r="I11" s="9">
        <v>55532</v>
      </c>
      <c r="J11" s="9">
        <v>55685</v>
      </c>
      <c r="K11" s="9">
        <v>53964</v>
      </c>
      <c r="L11" s="9">
        <v>54660</v>
      </c>
      <c r="M11" s="10">
        <v>54622</v>
      </c>
    </row>
    <row r="14" spans="1:13" x14ac:dyDescent="0.3">
      <c r="B14" t="s">
        <v>20</v>
      </c>
    </row>
    <row r="15" spans="1:13" x14ac:dyDescent="0.3">
      <c r="A15" s="12"/>
      <c r="B15" s="13">
        <v>1</v>
      </c>
      <c r="C15" s="13">
        <v>2</v>
      </c>
      <c r="D15" s="13">
        <v>3</v>
      </c>
      <c r="E15" s="13">
        <v>4</v>
      </c>
      <c r="F15" s="13">
        <v>5</v>
      </c>
      <c r="G15" s="13">
        <v>6</v>
      </c>
      <c r="H15" s="13">
        <v>7</v>
      </c>
      <c r="I15" s="13">
        <v>8</v>
      </c>
      <c r="J15" s="13">
        <v>9</v>
      </c>
      <c r="K15" s="13">
        <v>10</v>
      </c>
      <c r="L15" s="13">
        <v>11</v>
      </c>
      <c r="M15" s="13">
        <v>12</v>
      </c>
    </row>
    <row r="16" spans="1:13" x14ac:dyDescent="0.3">
      <c r="A16" s="13" t="s">
        <v>1</v>
      </c>
      <c r="B16" s="14">
        <v>21061</v>
      </c>
      <c r="C16" s="15">
        <v>20536</v>
      </c>
      <c r="D16" s="15">
        <v>20440</v>
      </c>
      <c r="E16" s="15">
        <v>20438</v>
      </c>
      <c r="F16" s="15">
        <v>20545</v>
      </c>
      <c r="G16" s="15">
        <v>21223</v>
      </c>
      <c r="H16" s="15">
        <v>20387</v>
      </c>
      <c r="I16" s="15">
        <v>20712</v>
      </c>
      <c r="J16" s="15">
        <v>20294</v>
      </c>
      <c r="K16" s="15">
        <v>20273</v>
      </c>
      <c r="L16" s="15">
        <v>19989</v>
      </c>
      <c r="M16" s="16">
        <v>20552</v>
      </c>
    </row>
    <row r="17" spans="1:23" x14ac:dyDescent="0.3">
      <c r="A17" s="13" t="s">
        <v>2</v>
      </c>
      <c r="B17" s="17">
        <v>20651</v>
      </c>
      <c r="C17" s="18">
        <v>146876</v>
      </c>
      <c r="D17" s="18">
        <v>158961</v>
      </c>
      <c r="E17" s="18">
        <v>144053</v>
      </c>
      <c r="F17" s="18">
        <v>153221</v>
      </c>
      <c r="G17" s="18">
        <v>121014</v>
      </c>
      <c r="H17" s="18">
        <v>136732</v>
      </c>
      <c r="I17" s="18">
        <v>152665</v>
      </c>
      <c r="J17" s="18">
        <v>134830</v>
      </c>
      <c r="K17" s="18">
        <v>140233</v>
      </c>
      <c r="L17" s="18">
        <v>150827</v>
      </c>
      <c r="M17" s="19">
        <v>20404</v>
      </c>
    </row>
    <row r="18" spans="1:23" x14ac:dyDescent="0.3">
      <c r="A18" s="13" t="s">
        <v>3</v>
      </c>
      <c r="B18" s="17">
        <v>20598</v>
      </c>
      <c r="C18" s="18">
        <v>200253</v>
      </c>
      <c r="D18" s="18">
        <v>169124</v>
      </c>
      <c r="E18" s="18">
        <v>166644</v>
      </c>
      <c r="F18" s="18">
        <v>146211</v>
      </c>
      <c r="G18" s="18">
        <v>126051</v>
      </c>
      <c r="H18" s="18">
        <v>156663</v>
      </c>
      <c r="I18" s="18">
        <v>152831</v>
      </c>
      <c r="J18" s="18">
        <v>170525</v>
      </c>
      <c r="K18" s="18">
        <v>136055</v>
      </c>
      <c r="L18" s="18">
        <v>175007</v>
      </c>
      <c r="M18" s="19">
        <v>20526</v>
      </c>
    </row>
    <row r="19" spans="1:23" x14ac:dyDescent="0.3">
      <c r="A19" s="13" t="s">
        <v>4</v>
      </c>
      <c r="B19" s="17">
        <v>21282</v>
      </c>
      <c r="C19" s="18">
        <v>205647</v>
      </c>
      <c r="D19" s="18">
        <v>175269</v>
      </c>
      <c r="E19" s="18">
        <v>152714</v>
      </c>
      <c r="F19" s="18">
        <v>140647</v>
      </c>
      <c r="G19" s="18">
        <v>119601</v>
      </c>
      <c r="H19" s="18">
        <v>152379</v>
      </c>
      <c r="I19" s="18">
        <v>175232</v>
      </c>
      <c r="J19" s="18">
        <v>167433</v>
      </c>
      <c r="K19" s="18">
        <v>162481</v>
      </c>
      <c r="L19" s="18">
        <v>174257</v>
      </c>
      <c r="M19" s="19">
        <v>20103</v>
      </c>
    </row>
    <row r="20" spans="1:23" x14ac:dyDescent="0.3">
      <c r="A20" s="13" t="s">
        <v>5</v>
      </c>
      <c r="B20" s="17">
        <v>22135</v>
      </c>
      <c r="C20" s="18">
        <v>207789</v>
      </c>
      <c r="D20" s="18">
        <v>188600</v>
      </c>
      <c r="E20" s="18">
        <v>159059</v>
      </c>
      <c r="F20" s="18">
        <v>55635</v>
      </c>
      <c r="G20" s="18">
        <v>92868</v>
      </c>
      <c r="H20" s="18">
        <v>132393</v>
      </c>
      <c r="I20" s="18">
        <v>213388</v>
      </c>
      <c r="J20" s="18">
        <v>141576</v>
      </c>
      <c r="K20" s="18">
        <v>134245</v>
      </c>
      <c r="L20" s="18">
        <v>159738</v>
      </c>
      <c r="M20" s="19">
        <v>20553</v>
      </c>
    </row>
    <row r="21" spans="1:23" x14ac:dyDescent="0.3">
      <c r="A21" s="13" t="s">
        <v>6</v>
      </c>
      <c r="B21" s="17">
        <v>20506</v>
      </c>
      <c r="C21" s="18">
        <v>188342</v>
      </c>
      <c r="D21" s="18">
        <v>177499</v>
      </c>
      <c r="E21" s="18">
        <v>118214</v>
      </c>
      <c r="F21" s="18">
        <v>59932</v>
      </c>
      <c r="G21" s="18">
        <v>44782</v>
      </c>
      <c r="H21" s="18">
        <v>122326</v>
      </c>
      <c r="I21" s="18">
        <v>175871</v>
      </c>
      <c r="J21" s="18">
        <v>140142</v>
      </c>
      <c r="K21" s="18">
        <v>175600</v>
      </c>
      <c r="L21" s="18">
        <v>145451</v>
      </c>
      <c r="M21" s="19">
        <v>20855</v>
      </c>
    </row>
    <row r="22" spans="1:23" x14ac:dyDescent="0.3">
      <c r="A22" s="13" t="s">
        <v>7</v>
      </c>
      <c r="B22" s="17">
        <v>20768</v>
      </c>
      <c r="C22" s="18">
        <v>160017</v>
      </c>
      <c r="D22" s="18">
        <v>153556</v>
      </c>
      <c r="E22" s="18">
        <v>130044</v>
      </c>
      <c r="F22" s="18">
        <v>54218</v>
      </c>
      <c r="G22" s="18">
        <v>87730</v>
      </c>
      <c r="H22" s="18">
        <v>156762</v>
      </c>
      <c r="I22" s="18">
        <v>136971</v>
      </c>
      <c r="J22" s="18">
        <v>145045</v>
      </c>
      <c r="K22" s="18">
        <v>126227</v>
      </c>
      <c r="L22" s="18">
        <v>157226</v>
      </c>
      <c r="M22" s="19">
        <v>20777</v>
      </c>
    </row>
    <row r="23" spans="1:23" x14ac:dyDescent="0.3">
      <c r="A23" s="13" t="s">
        <v>8</v>
      </c>
      <c r="B23" s="20">
        <v>21139</v>
      </c>
      <c r="C23" s="21">
        <v>20996</v>
      </c>
      <c r="D23" s="21">
        <v>21244</v>
      </c>
      <c r="E23" s="21">
        <v>21324</v>
      </c>
      <c r="F23" s="21">
        <v>21579</v>
      </c>
      <c r="G23" s="21">
        <v>21568</v>
      </c>
      <c r="H23" s="21">
        <v>22753</v>
      </c>
      <c r="I23" s="21">
        <v>22458</v>
      </c>
      <c r="J23" s="21">
        <v>20984</v>
      </c>
      <c r="K23" s="21">
        <v>21207</v>
      </c>
      <c r="L23" s="21">
        <v>20940</v>
      </c>
      <c r="M23" s="22">
        <v>21288</v>
      </c>
    </row>
    <row r="25" spans="1:23" x14ac:dyDescent="0.3">
      <c r="C25" s="12" t="s">
        <v>18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 t="s">
        <v>19</v>
      </c>
      <c r="O25" s="12"/>
      <c r="P25" s="12"/>
      <c r="Q25" s="12"/>
      <c r="R25" s="12"/>
      <c r="S25" s="12"/>
      <c r="T25" s="12"/>
      <c r="U25" s="12"/>
      <c r="V25" s="12"/>
      <c r="W25" s="12"/>
    </row>
    <row r="26" spans="1:23" x14ac:dyDescent="0.3">
      <c r="C26" s="12" t="s">
        <v>10</v>
      </c>
      <c r="D26" s="12" t="s">
        <v>9</v>
      </c>
      <c r="E26" s="12" t="s">
        <v>11</v>
      </c>
      <c r="F26" s="12" t="s">
        <v>12</v>
      </c>
      <c r="G26" s="12" t="s">
        <v>13</v>
      </c>
      <c r="H26" s="12" t="s">
        <v>14</v>
      </c>
      <c r="I26" s="12" t="s">
        <v>15</v>
      </c>
      <c r="J26" s="12" t="s">
        <v>16</v>
      </c>
      <c r="K26" s="12" t="s">
        <v>17</v>
      </c>
      <c r="L26" s="12" t="s">
        <v>9</v>
      </c>
      <c r="M26" s="12"/>
      <c r="N26" s="12" t="s">
        <v>10</v>
      </c>
      <c r="O26" s="12" t="s">
        <v>9</v>
      </c>
      <c r="P26" s="12" t="s">
        <v>11</v>
      </c>
      <c r="Q26" s="12" t="s">
        <v>12</v>
      </c>
      <c r="R26" s="12" t="s">
        <v>13</v>
      </c>
      <c r="S26" s="12" t="s">
        <v>14</v>
      </c>
      <c r="T26" s="12" t="s">
        <v>15</v>
      </c>
      <c r="U26" s="12" t="s">
        <v>16</v>
      </c>
      <c r="V26" s="12" t="s">
        <v>17</v>
      </c>
      <c r="W26" s="12" t="s">
        <v>9</v>
      </c>
    </row>
    <row r="27" spans="1:23" x14ac:dyDescent="0.3">
      <c r="C27">
        <f t="shared" ref="C27:L27" si="0">C17-C5</f>
        <v>80478</v>
      </c>
      <c r="D27" s="12">
        <f t="shared" si="0"/>
        <v>92309</v>
      </c>
      <c r="E27" s="12">
        <f t="shared" si="0"/>
        <v>76816</v>
      </c>
      <c r="F27" s="12">
        <f t="shared" si="0"/>
        <v>86596</v>
      </c>
      <c r="G27" s="12">
        <f t="shared" si="0"/>
        <v>53787</v>
      </c>
      <c r="H27" s="12">
        <f t="shared" si="0"/>
        <v>69294</v>
      </c>
      <c r="I27" s="12">
        <f t="shared" si="0"/>
        <v>85301</v>
      </c>
      <c r="J27" s="12">
        <f t="shared" si="0"/>
        <v>69771</v>
      </c>
      <c r="K27" s="12">
        <f t="shared" si="0"/>
        <v>74731</v>
      </c>
      <c r="L27" s="12">
        <f t="shared" si="0"/>
        <v>85594</v>
      </c>
      <c r="N27">
        <v>80478</v>
      </c>
      <c r="O27">
        <v>92309</v>
      </c>
      <c r="P27">
        <v>91903</v>
      </c>
      <c r="R27">
        <v>26243</v>
      </c>
      <c r="S27">
        <v>65477</v>
      </c>
      <c r="T27">
        <v>144543</v>
      </c>
      <c r="U27">
        <v>75033</v>
      </c>
      <c r="V27">
        <v>69931</v>
      </c>
      <c r="W27">
        <v>92821</v>
      </c>
    </row>
    <row r="28" spans="1:23" x14ac:dyDescent="0.3">
      <c r="C28" s="12">
        <f t="shared" ref="C28:L28" si="1">C18-C6</f>
        <v>132379</v>
      </c>
      <c r="D28" s="12">
        <f t="shared" si="1"/>
        <v>102019</v>
      </c>
      <c r="E28" s="12">
        <f t="shared" si="1"/>
        <v>99322</v>
      </c>
      <c r="F28" s="12">
        <f t="shared" si="1"/>
        <v>79642</v>
      </c>
      <c r="G28" s="12">
        <f t="shared" si="1"/>
        <v>59399</v>
      </c>
      <c r="H28" s="12">
        <f t="shared" si="1"/>
        <v>88864</v>
      </c>
      <c r="I28" s="12">
        <f t="shared" si="1"/>
        <v>84524</v>
      </c>
      <c r="J28" s="12">
        <f t="shared" si="1"/>
        <v>103036</v>
      </c>
      <c r="K28" s="12">
        <f t="shared" si="1"/>
        <v>70877</v>
      </c>
      <c r="L28" s="12">
        <f t="shared" si="1"/>
        <v>108566</v>
      </c>
      <c r="N28">
        <v>132379</v>
      </c>
      <c r="O28">
        <v>102019</v>
      </c>
      <c r="P28">
        <v>49500</v>
      </c>
      <c r="S28">
        <v>55299</v>
      </c>
      <c r="T28">
        <v>107896</v>
      </c>
      <c r="U28">
        <v>74196</v>
      </c>
      <c r="V28">
        <v>110977</v>
      </c>
      <c r="W28">
        <v>79036</v>
      </c>
    </row>
    <row r="29" spans="1:23" x14ac:dyDescent="0.3">
      <c r="C29" s="12">
        <f t="shared" ref="C29:L29" si="2">C19-C7</f>
        <v>137309</v>
      </c>
      <c r="D29" s="12">
        <f t="shared" si="2"/>
        <v>108229</v>
      </c>
      <c r="E29" s="12">
        <f t="shared" si="2"/>
        <v>85150</v>
      </c>
      <c r="F29" s="12">
        <f t="shared" si="2"/>
        <v>73273</v>
      </c>
      <c r="G29" s="12">
        <f t="shared" si="2"/>
        <v>52218</v>
      </c>
      <c r="H29" s="12">
        <f t="shared" si="2"/>
        <v>84347</v>
      </c>
      <c r="I29" s="12">
        <f t="shared" si="2"/>
        <v>106724</v>
      </c>
      <c r="J29" s="12">
        <f t="shared" si="2"/>
        <v>99835</v>
      </c>
      <c r="K29" s="12">
        <f t="shared" si="2"/>
        <v>97176</v>
      </c>
      <c r="L29" s="12">
        <f t="shared" si="2"/>
        <v>108564</v>
      </c>
      <c r="N29">
        <v>137309</v>
      </c>
      <c r="O29">
        <v>108229</v>
      </c>
      <c r="P29">
        <v>63678</v>
      </c>
      <c r="R29">
        <v>21580</v>
      </c>
      <c r="S29">
        <v>87473</v>
      </c>
      <c r="T29">
        <v>69443</v>
      </c>
      <c r="U29">
        <v>77772</v>
      </c>
      <c r="V29">
        <v>60834</v>
      </c>
      <c r="W29">
        <v>90564</v>
      </c>
    </row>
    <row r="30" spans="1:23" x14ac:dyDescent="0.3">
      <c r="C30" s="12">
        <f t="shared" ref="C30:D32" si="3">C20-C8</f>
        <v>138855</v>
      </c>
      <c r="D30" s="12">
        <f t="shared" si="3"/>
        <v>121442</v>
      </c>
      <c r="E30" s="12"/>
      <c r="F30" s="12"/>
      <c r="G30" s="12"/>
      <c r="H30" s="12"/>
      <c r="I30" s="12"/>
      <c r="J30" s="12"/>
      <c r="K30" s="12"/>
      <c r="L30" s="12"/>
      <c r="N30">
        <v>138855</v>
      </c>
      <c r="O30">
        <v>121442</v>
      </c>
    </row>
    <row r="31" spans="1:23" x14ac:dyDescent="0.3">
      <c r="C31" s="12">
        <f t="shared" si="3"/>
        <v>121029</v>
      </c>
      <c r="D31" s="12">
        <f t="shared" si="3"/>
        <v>110768</v>
      </c>
      <c r="E31" s="12"/>
      <c r="F31" s="12"/>
      <c r="G31" s="12"/>
      <c r="H31" s="12"/>
      <c r="I31" s="12"/>
      <c r="J31" s="12"/>
      <c r="K31" s="12"/>
      <c r="L31" s="12"/>
      <c r="N31">
        <v>121029</v>
      </c>
      <c r="O31">
        <v>110768</v>
      </c>
    </row>
    <row r="32" spans="1:23" x14ac:dyDescent="0.3">
      <c r="C32" s="12">
        <f t="shared" si="3"/>
        <v>92008</v>
      </c>
      <c r="D32" s="12">
        <f t="shared" si="3"/>
        <v>87380</v>
      </c>
      <c r="E32" s="12"/>
      <c r="F32" s="12"/>
      <c r="G32" s="12"/>
      <c r="H32" s="12"/>
      <c r="I32" s="12"/>
      <c r="J32" s="12"/>
      <c r="K32" s="12"/>
      <c r="L32" s="12"/>
      <c r="N32">
        <v>92008</v>
      </c>
      <c r="O32">
        <v>87380</v>
      </c>
    </row>
    <row r="33" spans="2:23" x14ac:dyDescent="0.3">
      <c r="B33" t="s">
        <v>22</v>
      </c>
      <c r="C33">
        <f>AVERAGE(C27:C32)</f>
        <v>117009.66666666667</v>
      </c>
      <c r="D33" s="12">
        <f t="shared" ref="D33:W33" si="4">AVERAGE(D27:D32)</f>
        <v>103691.16666666667</v>
      </c>
      <c r="E33" s="12">
        <f t="shared" si="4"/>
        <v>87096</v>
      </c>
      <c r="F33" s="12">
        <f t="shared" si="4"/>
        <v>79837</v>
      </c>
      <c r="G33" s="12">
        <f t="shared" si="4"/>
        <v>55134.666666666664</v>
      </c>
      <c r="H33" s="12">
        <f t="shared" si="4"/>
        <v>80835</v>
      </c>
      <c r="I33" s="12">
        <f t="shared" si="4"/>
        <v>92183</v>
      </c>
      <c r="J33" s="12">
        <f t="shared" si="4"/>
        <v>90880.666666666672</v>
      </c>
      <c r="K33" s="12">
        <f t="shared" si="4"/>
        <v>80928</v>
      </c>
      <c r="L33" s="12">
        <f t="shared" si="4"/>
        <v>100908</v>
      </c>
      <c r="M33" s="12"/>
      <c r="N33" s="12">
        <f t="shared" si="4"/>
        <v>117009.66666666667</v>
      </c>
      <c r="O33" s="12">
        <f t="shared" si="4"/>
        <v>103691.16666666667</v>
      </c>
      <c r="P33" s="12">
        <f t="shared" si="4"/>
        <v>68360.333333333328</v>
      </c>
      <c r="Q33" s="12"/>
      <c r="R33" s="12">
        <f t="shared" si="4"/>
        <v>23911.5</v>
      </c>
      <c r="S33" s="12">
        <f t="shared" si="4"/>
        <v>69416.333333333328</v>
      </c>
      <c r="T33" s="12">
        <f t="shared" si="4"/>
        <v>107294</v>
      </c>
      <c r="U33" s="12">
        <f t="shared" si="4"/>
        <v>75667</v>
      </c>
      <c r="V33" s="12">
        <f t="shared" si="4"/>
        <v>80580.666666666672</v>
      </c>
      <c r="W33" s="12">
        <f t="shared" si="4"/>
        <v>87473.666666666672</v>
      </c>
    </row>
    <row r="34" spans="2:23" x14ac:dyDescent="0.3">
      <c r="B34" t="s">
        <v>23</v>
      </c>
      <c r="C34">
        <f>STDEV(C27:C32)</f>
        <v>24905.015460076826</v>
      </c>
      <c r="D34" s="12">
        <f t="shared" ref="D34:W34" si="5">STDEV(D27:D32)</f>
        <v>12523.335041699842</v>
      </c>
      <c r="E34" s="12">
        <f t="shared" si="5"/>
        <v>11378.497088807468</v>
      </c>
      <c r="F34" s="12">
        <f t="shared" si="5"/>
        <v>6663.6402213805031</v>
      </c>
      <c r="G34" s="12">
        <f t="shared" si="5"/>
        <v>3775.4263776868079</v>
      </c>
      <c r="H34" s="12">
        <f t="shared" si="5"/>
        <v>10246.796231017772</v>
      </c>
      <c r="I34" s="12">
        <f t="shared" si="5"/>
        <v>12598.866734750392</v>
      </c>
      <c r="J34" s="12">
        <f t="shared" si="5"/>
        <v>18351.433740537384</v>
      </c>
      <c r="K34" s="12">
        <f t="shared" si="5"/>
        <v>14202.515868676226</v>
      </c>
      <c r="L34" s="12">
        <f t="shared" si="5"/>
        <v>13262.313071255707</v>
      </c>
      <c r="M34" s="12"/>
      <c r="N34" s="12">
        <f t="shared" si="5"/>
        <v>24905.015460076826</v>
      </c>
      <c r="O34" s="12">
        <f t="shared" si="5"/>
        <v>12523.335041699842</v>
      </c>
      <c r="P34" s="12">
        <f t="shared" si="5"/>
        <v>21585.800571980948</v>
      </c>
      <c r="Q34" s="12"/>
      <c r="R34" s="12">
        <f t="shared" si="5"/>
        <v>3297.2389206728712</v>
      </c>
      <c r="S34" s="12">
        <f t="shared" si="5"/>
        <v>16444.766016375332</v>
      </c>
      <c r="T34" s="12">
        <f t="shared" si="5"/>
        <v>37553.619039980687</v>
      </c>
      <c r="U34" s="12">
        <f t="shared" si="5"/>
        <v>1870.4039670616612</v>
      </c>
      <c r="V34" s="12">
        <f t="shared" si="5"/>
        <v>26714.072365203589</v>
      </c>
      <c r="W34" s="12">
        <f t="shared" si="5"/>
        <v>7393.860719092113</v>
      </c>
    </row>
    <row r="35" spans="2:23" x14ac:dyDescent="0.3">
      <c r="B35" t="s">
        <v>24</v>
      </c>
      <c r="D35">
        <f>(D33/$D33*100)</f>
        <v>100</v>
      </c>
      <c r="E35" s="12">
        <f t="shared" ref="E35:L35" si="6">(E33/$D33*100)</f>
        <v>83.995583037449336</v>
      </c>
      <c r="F35" s="12">
        <f t="shared" si="6"/>
        <v>76.994986715358266</v>
      </c>
      <c r="G35" s="12">
        <f t="shared" si="6"/>
        <v>53.171999543516236</v>
      </c>
      <c r="H35" s="12">
        <f t="shared" si="6"/>
        <v>77.957460214386629</v>
      </c>
      <c r="I35" s="12">
        <f t="shared" si="6"/>
        <v>88.901497556043836</v>
      </c>
      <c r="J35" s="12">
        <f t="shared" si="6"/>
        <v>87.645524289275684</v>
      </c>
      <c r="K35" s="12">
        <f t="shared" si="6"/>
        <v>78.047149628624751</v>
      </c>
      <c r="L35" s="12">
        <f t="shared" si="6"/>
        <v>97.315907655264738</v>
      </c>
      <c r="O35" s="12">
        <f>(O33/$O33*100)</f>
        <v>100</v>
      </c>
      <c r="P35" s="12">
        <f t="shared" ref="P35:W35" si="7">(P33/$O33*100)</f>
        <v>65.926862943966611</v>
      </c>
      <c r="Q35" s="12">
        <f t="shared" si="7"/>
        <v>0</v>
      </c>
      <c r="R35" s="12">
        <f t="shared" si="7"/>
        <v>23.060305683383508</v>
      </c>
      <c r="S35" s="12">
        <f t="shared" si="7"/>
        <v>66.945271776605836</v>
      </c>
      <c r="T35" s="12">
        <f t="shared" si="7"/>
        <v>103.4745807662819</v>
      </c>
      <c r="U35" s="12">
        <f t="shared" si="7"/>
        <v>72.973429109197667</v>
      </c>
      <c r="V35" s="12">
        <f t="shared" si="7"/>
        <v>77.712180561828632</v>
      </c>
      <c r="W35" s="12">
        <f t="shared" si="7"/>
        <v>84.359805640789077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W36"/>
  <sheetViews>
    <sheetView topLeftCell="A13" workbookViewId="0">
      <selection activeCell="O36" sqref="O36:W36"/>
    </sheetView>
  </sheetViews>
  <sheetFormatPr defaultColWidth="9.109375" defaultRowHeight="14.4" x14ac:dyDescent="0.3"/>
  <cols>
    <col min="1" max="1" width="4.33203125" style="12" customWidth="1"/>
    <col min="2" max="16384" width="9.109375" style="12"/>
  </cols>
  <sheetData>
    <row r="2" spans="1:13" x14ac:dyDescent="0.3">
      <c r="B2" s="12" t="s">
        <v>21</v>
      </c>
    </row>
    <row r="3" spans="1:13" x14ac:dyDescent="0.3">
      <c r="B3" s="12" t="s">
        <v>0</v>
      </c>
    </row>
    <row r="4" spans="1:13" x14ac:dyDescent="0.3">
      <c r="B4" s="13">
        <v>1</v>
      </c>
      <c r="C4" s="13">
        <v>2</v>
      </c>
      <c r="D4" s="13">
        <v>3</v>
      </c>
      <c r="E4" s="13">
        <v>4</v>
      </c>
      <c r="F4" s="13">
        <v>5</v>
      </c>
      <c r="G4" s="13">
        <v>6</v>
      </c>
      <c r="H4" s="13">
        <v>7</v>
      </c>
      <c r="I4" s="13">
        <v>8</v>
      </c>
      <c r="J4" s="13">
        <v>9</v>
      </c>
      <c r="K4" s="13">
        <v>10</v>
      </c>
      <c r="L4" s="13">
        <v>11</v>
      </c>
      <c r="M4" s="13">
        <v>12</v>
      </c>
    </row>
    <row r="5" spans="1:13" x14ac:dyDescent="0.3">
      <c r="A5" s="13" t="s">
        <v>1</v>
      </c>
      <c r="B5" s="14">
        <v>51224</v>
      </c>
      <c r="C5" s="15">
        <v>51521</v>
      </c>
      <c r="D5" s="15">
        <v>51628</v>
      </c>
      <c r="E5" s="15">
        <v>52112</v>
      </c>
      <c r="F5" s="15">
        <v>51947</v>
      </c>
      <c r="G5" s="15">
        <v>52207</v>
      </c>
      <c r="H5" s="15">
        <v>52094</v>
      </c>
      <c r="I5" s="15">
        <v>52275</v>
      </c>
      <c r="J5" s="15">
        <v>51169</v>
      </c>
      <c r="K5" s="15">
        <v>51144</v>
      </c>
      <c r="L5" s="15">
        <v>51073</v>
      </c>
      <c r="M5" s="16">
        <v>50896</v>
      </c>
    </row>
    <row r="6" spans="1:13" x14ac:dyDescent="0.3">
      <c r="A6" s="13" t="s">
        <v>2</v>
      </c>
      <c r="B6" s="17">
        <v>51306</v>
      </c>
      <c r="C6" s="18">
        <v>64865</v>
      </c>
      <c r="D6" s="18">
        <v>64456</v>
      </c>
      <c r="E6" s="18">
        <v>64764</v>
      </c>
      <c r="F6" s="18">
        <v>65115</v>
      </c>
      <c r="G6" s="18">
        <v>65903</v>
      </c>
      <c r="H6" s="18">
        <v>65211</v>
      </c>
      <c r="I6" s="18">
        <v>64930</v>
      </c>
      <c r="J6" s="18">
        <v>64240</v>
      </c>
      <c r="K6" s="18">
        <v>64302</v>
      </c>
      <c r="L6" s="18">
        <v>63672</v>
      </c>
      <c r="M6" s="19">
        <v>50928</v>
      </c>
    </row>
    <row r="7" spans="1:13" x14ac:dyDescent="0.3">
      <c r="A7" s="13" t="s">
        <v>3</v>
      </c>
      <c r="B7" s="17">
        <v>51912</v>
      </c>
      <c r="C7" s="18">
        <v>66675</v>
      </c>
      <c r="D7" s="18">
        <v>64797</v>
      </c>
      <c r="E7" s="18">
        <v>65922</v>
      </c>
      <c r="F7" s="18">
        <v>65370</v>
      </c>
      <c r="G7" s="18">
        <v>65777</v>
      </c>
      <c r="H7" s="18">
        <v>65565</v>
      </c>
      <c r="I7" s="18">
        <v>66220</v>
      </c>
      <c r="J7" s="18">
        <v>65812</v>
      </c>
      <c r="K7" s="18">
        <v>63755</v>
      </c>
      <c r="L7" s="18">
        <v>64486</v>
      </c>
      <c r="M7" s="19">
        <v>51279</v>
      </c>
    </row>
    <row r="8" spans="1:13" x14ac:dyDescent="0.3">
      <c r="A8" s="13" t="s">
        <v>4</v>
      </c>
      <c r="B8" s="17">
        <v>51963</v>
      </c>
      <c r="C8" s="18">
        <v>65659</v>
      </c>
      <c r="D8" s="18">
        <v>65084</v>
      </c>
      <c r="E8" s="18">
        <v>66411</v>
      </c>
      <c r="F8" s="18">
        <v>66575</v>
      </c>
      <c r="G8" s="18">
        <v>66333</v>
      </c>
      <c r="H8" s="18">
        <v>66856</v>
      </c>
      <c r="I8" s="18">
        <v>66799</v>
      </c>
      <c r="J8" s="18">
        <v>66616</v>
      </c>
      <c r="K8" s="18">
        <v>63912</v>
      </c>
      <c r="L8" s="18">
        <v>63736</v>
      </c>
      <c r="M8" s="19">
        <v>52593</v>
      </c>
    </row>
    <row r="9" spans="1:13" x14ac:dyDescent="0.3">
      <c r="A9" s="13" t="s">
        <v>5</v>
      </c>
      <c r="B9" s="17">
        <v>51347</v>
      </c>
      <c r="C9" s="18">
        <v>66523</v>
      </c>
      <c r="D9" s="18">
        <v>64747</v>
      </c>
      <c r="E9" s="18">
        <v>66172</v>
      </c>
      <c r="F9" s="18">
        <v>64593</v>
      </c>
      <c r="G9" s="18">
        <v>64988</v>
      </c>
      <c r="H9" s="18">
        <v>65651</v>
      </c>
      <c r="I9" s="18">
        <v>65794</v>
      </c>
      <c r="J9" s="18">
        <v>64874</v>
      </c>
      <c r="K9" s="18">
        <v>63165</v>
      </c>
      <c r="L9" s="18">
        <v>65016</v>
      </c>
      <c r="M9" s="19">
        <v>51886</v>
      </c>
    </row>
    <row r="10" spans="1:13" x14ac:dyDescent="0.3">
      <c r="A10" s="13" t="s">
        <v>6</v>
      </c>
      <c r="B10" s="17">
        <v>51905</v>
      </c>
      <c r="C10" s="18">
        <v>67351</v>
      </c>
      <c r="D10" s="18">
        <v>65129</v>
      </c>
      <c r="E10" s="18">
        <v>64571</v>
      </c>
      <c r="F10" s="18">
        <v>63922</v>
      </c>
      <c r="G10" s="18">
        <v>65783</v>
      </c>
      <c r="H10" s="18">
        <v>65455</v>
      </c>
      <c r="I10" s="18">
        <v>66707</v>
      </c>
      <c r="J10" s="18">
        <v>65065</v>
      </c>
      <c r="K10" s="18">
        <v>63384</v>
      </c>
      <c r="L10" s="18">
        <v>65238</v>
      </c>
      <c r="M10" s="19">
        <v>51942</v>
      </c>
    </row>
    <row r="11" spans="1:13" x14ac:dyDescent="0.3">
      <c r="A11" s="13" t="s">
        <v>7</v>
      </c>
      <c r="B11" s="17">
        <v>51136</v>
      </c>
      <c r="C11" s="18">
        <v>66704</v>
      </c>
      <c r="D11" s="18">
        <v>65111</v>
      </c>
      <c r="E11" s="18">
        <v>65072</v>
      </c>
      <c r="F11" s="18">
        <v>64232</v>
      </c>
      <c r="G11" s="18">
        <v>65694</v>
      </c>
      <c r="H11" s="18">
        <v>67408</v>
      </c>
      <c r="I11" s="18">
        <v>66758</v>
      </c>
      <c r="J11" s="18">
        <v>66398</v>
      </c>
      <c r="K11" s="18">
        <v>65234</v>
      </c>
      <c r="L11" s="18">
        <v>66165</v>
      </c>
      <c r="M11" s="19">
        <v>51902</v>
      </c>
    </row>
    <row r="12" spans="1:13" x14ac:dyDescent="0.3">
      <c r="A12" s="13" t="s">
        <v>8</v>
      </c>
      <c r="B12" s="20">
        <v>53204</v>
      </c>
      <c r="C12" s="21">
        <v>52690</v>
      </c>
      <c r="D12" s="21">
        <v>53019</v>
      </c>
      <c r="E12" s="21">
        <v>53785</v>
      </c>
      <c r="F12" s="21">
        <v>53022</v>
      </c>
      <c r="G12" s="21">
        <v>53702</v>
      </c>
      <c r="H12" s="21">
        <v>55575</v>
      </c>
      <c r="I12" s="21">
        <v>54964</v>
      </c>
      <c r="J12" s="21">
        <v>53857</v>
      </c>
      <c r="K12" s="21">
        <v>53223</v>
      </c>
      <c r="L12" s="21">
        <v>54088</v>
      </c>
      <c r="M12" s="22">
        <v>53587</v>
      </c>
    </row>
    <row r="15" spans="1:13" x14ac:dyDescent="0.3">
      <c r="B15" s="12" t="s">
        <v>20</v>
      </c>
    </row>
    <row r="16" spans="1:13" x14ac:dyDescent="0.3">
      <c r="B16" s="13">
        <v>1</v>
      </c>
      <c r="C16" s="13">
        <v>2</v>
      </c>
      <c r="D16" s="13">
        <v>3</v>
      </c>
      <c r="E16" s="13">
        <v>4</v>
      </c>
      <c r="F16" s="13">
        <v>5</v>
      </c>
      <c r="G16" s="13">
        <v>6</v>
      </c>
      <c r="H16" s="13">
        <v>7</v>
      </c>
      <c r="I16" s="13">
        <v>8</v>
      </c>
      <c r="J16" s="13">
        <v>9</v>
      </c>
      <c r="K16" s="13">
        <v>10</v>
      </c>
      <c r="L16" s="13">
        <v>11</v>
      </c>
      <c r="M16" s="13">
        <v>12</v>
      </c>
    </row>
    <row r="17" spans="1:23" x14ac:dyDescent="0.3">
      <c r="A17" s="13" t="s">
        <v>1</v>
      </c>
      <c r="B17" s="14">
        <v>20320</v>
      </c>
      <c r="C17" s="15">
        <v>20332</v>
      </c>
      <c r="D17" s="15">
        <v>19943</v>
      </c>
      <c r="E17" s="15">
        <v>20093</v>
      </c>
      <c r="F17" s="15">
        <v>20371</v>
      </c>
      <c r="G17" s="15">
        <v>20081</v>
      </c>
      <c r="H17" s="15">
        <v>20418</v>
      </c>
      <c r="I17" s="15">
        <v>20211</v>
      </c>
      <c r="J17" s="15">
        <v>19597</v>
      </c>
      <c r="K17" s="15">
        <v>19811</v>
      </c>
      <c r="L17" s="15">
        <v>20058</v>
      </c>
      <c r="M17" s="16">
        <v>20211</v>
      </c>
    </row>
    <row r="18" spans="1:23" x14ac:dyDescent="0.3">
      <c r="A18" s="13" t="s">
        <v>2</v>
      </c>
      <c r="B18" s="17">
        <v>20235</v>
      </c>
      <c r="C18" s="18">
        <v>163191</v>
      </c>
      <c r="D18" s="18">
        <v>135895</v>
      </c>
      <c r="E18" s="18">
        <v>141053</v>
      </c>
      <c r="F18" s="18">
        <v>119224</v>
      </c>
      <c r="G18" s="18">
        <v>153951</v>
      </c>
      <c r="H18" s="18">
        <v>145918</v>
      </c>
      <c r="I18" s="18">
        <v>133698</v>
      </c>
      <c r="J18" s="18">
        <v>142930</v>
      </c>
      <c r="K18" s="18">
        <v>161910</v>
      </c>
      <c r="L18" s="18">
        <v>168555</v>
      </c>
      <c r="M18" s="19">
        <v>20051</v>
      </c>
    </row>
    <row r="19" spans="1:23" x14ac:dyDescent="0.3">
      <c r="A19" s="13" t="s">
        <v>3</v>
      </c>
      <c r="B19" s="17">
        <v>21110</v>
      </c>
      <c r="C19" s="18">
        <v>188855</v>
      </c>
      <c r="D19" s="18">
        <v>188219</v>
      </c>
      <c r="E19" s="18">
        <v>142155</v>
      </c>
      <c r="F19" s="18">
        <v>135018</v>
      </c>
      <c r="G19" s="18">
        <v>169026</v>
      </c>
      <c r="H19" s="18">
        <v>160186</v>
      </c>
      <c r="I19" s="18">
        <v>146315</v>
      </c>
      <c r="J19" s="18">
        <v>166824</v>
      </c>
      <c r="K19" s="18">
        <v>147108</v>
      </c>
      <c r="L19" s="18">
        <v>160063</v>
      </c>
      <c r="M19" s="19">
        <v>19818</v>
      </c>
    </row>
    <row r="20" spans="1:23" x14ac:dyDescent="0.3">
      <c r="A20" s="13" t="s">
        <v>4</v>
      </c>
      <c r="B20" s="17">
        <v>21561</v>
      </c>
      <c r="C20" s="18">
        <v>145498</v>
      </c>
      <c r="D20" s="18">
        <v>189737</v>
      </c>
      <c r="E20" s="18">
        <v>161884</v>
      </c>
      <c r="F20" s="18">
        <v>152789</v>
      </c>
      <c r="G20" s="18">
        <v>165065</v>
      </c>
      <c r="H20" s="18">
        <v>174494</v>
      </c>
      <c r="I20" s="18">
        <v>165928</v>
      </c>
      <c r="J20" s="18">
        <v>152007</v>
      </c>
      <c r="K20" s="18">
        <v>160867</v>
      </c>
      <c r="L20" s="18">
        <v>159542</v>
      </c>
      <c r="M20" s="19">
        <v>19855</v>
      </c>
    </row>
    <row r="21" spans="1:23" x14ac:dyDescent="0.3">
      <c r="A21" s="13" t="s">
        <v>5</v>
      </c>
      <c r="B21" s="17">
        <v>20203</v>
      </c>
      <c r="C21" s="18">
        <v>181322</v>
      </c>
      <c r="D21" s="18">
        <v>180308</v>
      </c>
      <c r="E21" s="18">
        <v>167780</v>
      </c>
      <c r="F21" s="18">
        <v>119472</v>
      </c>
      <c r="G21" s="18">
        <v>140062</v>
      </c>
      <c r="H21" s="18">
        <v>163146</v>
      </c>
      <c r="I21" s="18">
        <v>130757</v>
      </c>
      <c r="J21" s="18">
        <v>139298</v>
      </c>
      <c r="K21" s="18">
        <v>139783</v>
      </c>
      <c r="L21" s="18">
        <v>179040</v>
      </c>
      <c r="M21" s="19">
        <v>20047</v>
      </c>
    </row>
    <row r="22" spans="1:23" x14ac:dyDescent="0.3">
      <c r="A22" s="13" t="s">
        <v>6</v>
      </c>
      <c r="B22" s="17">
        <v>22671</v>
      </c>
      <c r="C22" s="18">
        <v>199562</v>
      </c>
      <c r="D22" s="18">
        <v>180088</v>
      </c>
      <c r="E22" s="18">
        <v>142150</v>
      </c>
      <c r="F22" s="18">
        <v>125827</v>
      </c>
      <c r="G22" s="18">
        <v>126980</v>
      </c>
      <c r="H22" s="18">
        <v>127132</v>
      </c>
      <c r="I22" s="18">
        <v>156698</v>
      </c>
      <c r="J22" s="18">
        <v>171086</v>
      </c>
      <c r="K22" s="18">
        <v>137314</v>
      </c>
      <c r="L22" s="18">
        <v>172796</v>
      </c>
      <c r="M22" s="19">
        <v>20340</v>
      </c>
    </row>
    <row r="23" spans="1:23" x14ac:dyDescent="0.3">
      <c r="A23" s="13" t="s">
        <v>7</v>
      </c>
      <c r="B23" s="17">
        <v>20127</v>
      </c>
      <c r="C23" s="18">
        <v>179627</v>
      </c>
      <c r="D23" s="18">
        <v>173256</v>
      </c>
      <c r="E23" s="18">
        <v>166018</v>
      </c>
      <c r="F23" s="18">
        <v>128628</v>
      </c>
      <c r="G23" s="18">
        <v>132637</v>
      </c>
      <c r="H23" s="18">
        <v>136052</v>
      </c>
      <c r="I23" s="18">
        <v>189423</v>
      </c>
      <c r="J23" s="18">
        <v>152058</v>
      </c>
      <c r="K23" s="18">
        <v>142150</v>
      </c>
      <c r="L23" s="18">
        <v>158224</v>
      </c>
      <c r="M23" s="19">
        <v>20523</v>
      </c>
    </row>
    <row r="24" spans="1:23" x14ac:dyDescent="0.3">
      <c r="A24" s="13" t="s">
        <v>8</v>
      </c>
      <c r="B24" s="20">
        <v>21128</v>
      </c>
      <c r="C24" s="21">
        <v>20943</v>
      </c>
      <c r="D24" s="21">
        <v>21129</v>
      </c>
      <c r="E24" s="21">
        <v>22203</v>
      </c>
      <c r="F24" s="21">
        <v>23244</v>
      </c>
      <c r="G24" s="21">
        <v>21413</v>
      </c>
      <c r="H24" s="21">
        <v>21405</v>
      </c>
      <c r="I24" s="21">
        <v>21365</v>
      </c>
      <c r="J24" s="21">
        <v>20660</v>
      </c>
      <c r="K24" s="21">
        <v>20575</v>
      </c>
      <c r="L24" s="21">
        <v>20874</v>
      </c>
      <c r="M24" s="22">
        <v>21092</v>
      </c>
    </row>
    <row r="26" spans="1:23" x14ac:dyDescent="0.3">
      <c r="C26" s="12" t="s">
        <v>18</v>
      </c>
      <c r="N26" s="12" t="s">
        <v>19</v>
      </c>
    </row>
    <row r="27" spans="1:23" x14ac:dyDescent="0.3">
      <c r="C27" s="12" t="s">
        <v>10</v>
      </c>
      <c r="D27" s="12" t="s">
        <v>9</v>
      </c>
      <c r="E27" s="12" t="s">
        <v>11</v>
      </c>
      <c r="F27" s="12" t="s">
        <v>12</v>
      </c>
      <c r="G27" s="12" t="s">
        <v>13</v>
      </c>
      <c r="H27" s="12" t="s">
        <v>14</v>
      </c>
      <c r="I27" s="12" t="s">
        <v>15</v>
      </c>
      <c r="J27" s="12" t="s">
        <v>16</v>
      </c>
      <c r="K27" s="12" t="s">
        <v>17</v>
      </c>
      <c r="L27" s="12" t="s">
        <v>9</v>
      </c>
      <c r="N27" s="12" t="s">
        <v>10</v>
      </c>
      <c r="O27" s="12" t="s">
        <v>9</v>
      </c>
      <c r="P27" s="12" t="s">
        <v>11</v>
      </c>
      <c r="Q27" s="12" t="s">
        <v>12</v>
      </c>
      <c r="R27" s="12" t="s">
        <v>13</v>
      </c>
      <c r="S27" s="12" t="s">
        <v>14</v>
      </c>
      <c r="T27" s="12" t="s">
        <v>15</v>
      </c>
      <c r="U27" s="12" t="s">
        <v>16</v>
      </c>
      <c r="V27" s="12" t="s">
        <v>17</v>
      </c>
      <c r="W27" s="12" t="s">
        <v>9</v>
      </c>
    </row>
    <row r="28" spans="1:23" x14ac:dyDescent="0.3">
      <c r="C28" s="12">
        <f t="shared" ref="C28:L28" si="0">C18-C6</f>
        <v>98326</v>
      </c>
      <c r="D28" s="12">
        <f t="shared" si="0"/>
        <v>71439</v>
      </c>
      <c r="E28" s="12">
        <f t="shared" si="0"/>
        <v>76289</v>
      </c>
      <c r="F28" s="12">
        <f t="shared" si="0"/>
        <v>54109</v>
      </c>
      <c r="G28" s="12">
        <f t="shared" si="0"/>
        <v>88048</v>
      </c>
      <c r="H28" s="12">
        <f t="shared" si="0"/>
        <v>80707</v>
      </c>
      <c r="I28" s="12">
        <f t="shared" si="0"/>
        <v>68768</v>
      </c>
      <c r="J28" s="12">
        <f t="shared" si="0"/>
        <v>78690</v>
      </c>
      <c r="K28" s="12">
        <f t="shared" si="0"/>
        <v>97608</v>
      </c>
      <c r="L28" s="12">
        <f t="shared" si="0"/>
        <v>104883</v>
      </c>
      <c r="N28" s="12">
        <v>98326</v>
      </c>
      <c r="O28" s="12">
        <v>71439</v>
      </c>
      <c r="P28" s="12">
        <v>101608</v>
      </c>
      <c r="Q28" s="12">
        <v>54879</v>
      </c>
      <c r="R28" s="12">
        <v>75074</v>
      </c>
      <c r="S28" s="12">
        <v>97495</v>
      </c>
      <c r="T28" s="12">
        <v>64963</v>
      </c>
      <c r="U28" s="12">
        <v>74424</v>
      </c>
      <c r="V28" s="12">
        <v>76618</v>
      </c>
      <c r="W28" s="12">
        <v>114024</v>
      </c>
    </row>
    <row r="29" spans="1:23" x14ac:dyDescent="0.3">
      <c r="C29" s="12">
        <f t="shared" ref="C29:L29" si="1">C19-C7</f>
        <v>122180</v>
      </c>
      <c r="D29" s="12">
        <f t="shared" si="1"/>
        <v>123422</v>
      </c>
      <c r="E29" s="12">
        <f t="shared" si="1"/>
        <v>76233</v>
      </c>
      <c r="F29" s="12">
        <f t="shared" si="1"/>
        <v>69648</v>
      </c>
      <c r="G29" s="12">
        <f t="shared" si="1"/>
        <v>103249</v>
      </c>
      <c r="H29" s="12">
        <f t="shared" si="1"/>
        <v>94621</v>
      </c>
      <c r="I29" s="12">
        <f t="shared" si="1"/>
        <v>80095</v>
      </c>
      <c r="J29" s="12">
        <f t="shared" si="1"/>
        <v>101012</v>
      </c>
      <c r="K29" s="12">
        <f t="shared" si="1"/>
        <v>83353</v>
      </c>
      <c r="L29" s="12">
        <f t="shared" si="1"/>
        <v>95577</v>
      </c>
      <c r="N29" s="12">
        <v>122180</v>
      </c>
      <c r="O29" s="12">
        <v>123422</v>
      </c>
      <c r="P29" s="12">
        <v>77579</v>
      </c>
      <c r="Q29" s="12">
        <v>61905</v>
      </c>
      <c r="R29" s="12">
        <v>61197</v>
      </c>
      <c r="S29" s="12">
        <v>61677</v>
      </c>
      <c r="T29" s="12">
        <v>89991</v>
      </c>
      <c r="U29" s="12">
        <v>106021</v>
      </c>
      <c r="V29" s="12">
        <v>73930</v>
      </c>
      <c r="W29" s="12">
        <v>107558</v>
      </c>
    </row>
    <row r="30" spans="1:23" x14ac:dyDescent="0.3">
      <c r="C30" s="12">
        <f t="shared" ref="C30:L30" si="2">C20-C8</f>
        <v>79839</v>
      </c>
      <c r="D30" s="12">
        <f t="shared" si="2"/>
        <v>124653</v>
      </c>
      <c r="E30" s="12">
        <f t="shared" si="2"/>
        <v>95473</v>
      </c>
      <c r="F30" s="12">
        <f t="shared" si="2"/>
        <v>86214</v>
      </c>
      <c r="G30" s="12">
        <f t="shared" si="2"/>
        <v>98732</v>
      </c>
      <c r="H30" s="12">
        <f t="shared" si="2"/>
        <v>107638</v>
      </c>
      <c r="I30" s="12">
        <f t="shared" si="2"/>
        <v>99129</v>
      </c>
      <c r="J30" s="12">
        <f t="shared" si="2"/>
        <v>85391</v>
      </c>
      <c r="K30" s="12">
        <f t="shared" si="2"/>
        <v>96955</v>
      </c>
      <c r="L30" s="12">
        <f t="shared" si="2"/>
        <v>95806</v>
      </c>
      <c r="N30" s="12">
        <v>79839</v>
      </c>
      <c r="O30" s="12">
        <v>124653</v>
      </c>
      <c r="P30" s="12">
        <v>100946</v>
      </c>
      <c r="Q30" s="12">
        <v>64396</v>
      </c>
      <c r="R30" s="12">
        <v>66943</v>
      </c>
      <c r="S30" s="12">
        <v>68644</v>
      </c>
      <c r="T30" s="12">
        <v>122665</v>
      </c>
      <c r="U30" s="12">
        <v>85660</v>
      </c>
      <c r="V30" s="12">
        <v>76916</v>
      </c>
      <c r="W30" s="12">
        <v>92059</v>
      </c>
    </row>
    <row r="31" spans="1:23" x14ac:dyDescent="0.3">
      <c r="C31" s="12">
        <f t="shared" ref="C31:D33" si="3">C21-C9</f>
        <v>114799</v>
      </c>
      <c r="D31" s="12">
        <f t="shared" si="3"/>
        <v>115561</v>
      </c>
      <c r="N31" s="12">
        <v>114799</v>
      </c>
      <c r="O31" s="12">
        <v>115561</v>
      </c>
    </row>
    <row r="32" spans="1:23" x14ac:dyDescent="0.3">
      <c r="C32" s="12">
        <f t="shared" si="3"/>
        <v>132211</v>
      </c>
      <c r="D32" s="12">
        <f t="shared" si="3"/>
        <v>114959</v>
      </c>
      <c r="N32" s="12">
        <v>132211</v>
      </c>
      <c r="O32" s="12">
        <v>114959</v>
      </c>
    </row>
    <row r="33" spans="2:23" x14ac:dyDescent="0.3">
      <c r="C33" s="12">
        <f t="shared" si="3"/>
        <v>112923</v>
      </c>
      <c r="D33" s="12">
        <f t="shared" si="3"/>
        <v>108145</v>
      </c>
      <c r="N33" s="12">
        <v>112923</v>
      </c>
      <c r="O33" s="12">
        <v>108145</v>
      </c>
    </row>
    <row r="34" spans="2:23" x14ac:dyDescent="0.3">
      <c r="B34" s="12" t="s">
        <v>22</v>
      </c>
      <c r="C34" s="12">
        <f>AVERAGE(C28:C33)</f>
        <v>110046.33333333333</v>
      </c>
      <c r="D34" s="12">
        <f t="shared" ref="D34:W34" si="4">AVERAGE(D28:D33)</f>
        <v>109696.5</v>
      </c>
      <c r="E34" s="12">
        <f t="shared" si="4"/>
        <v>82665</v>
      </c>
      <c r="F34" s="12">
        <f t="shared" si="4"/>
        <v>69990.333333333328</v>
      </c>
      <c r="G34" s="12">
        <f t="shared" si="4"/>
        <v>96676.333333333328</v>
      </c>
      <c r="H34" s="12">
        <f t="shared" si="4"/>
        <v>94322</v>
      </c>
      <c r="I34" s="12">
        <f t="shared" si="4"/>
        <v>82664</v>
      </c>
      <c r="J34" s="12">
        <f t="shared" si="4"/>
        <v>88364.333333333328</v>
      </c>
      <c r="K34" s="12">
        <f t="shared" si="4"/>
        <v>92638.666666666672</v>
      </c>
      <c r="L34" s="12">
        <f t="shared" si="4"/>
        <v>98755.333333333328</v>
      </c>
      <c r="N34" s="12">
        <f t="shared" si="4"/>
        <v>110046.33333333333</v>
      </c>
      <c r="O34" s="12">
        <f t="shared" si="4"/>
        <v>109696.5</v>
      </c>
      <c r="P34" s="12">
        <f t="shared" si="4"/>
        <v>93377.666666666672</v>
      </c>
      <c r="Q34" s="12">
        <f t="shared" si="4"/>
        <v>60393.333333333336</v>
      </c>
      <c r="R34" s="12">
        <f t="shared" si="4"/>
        <v>67738</v>
      </c>
      <c r="S34" s="12">
        <f t="shared" si="4"/>
        <v>75938.666666666672</v>
      </c>
      <c r="T34" s="12">
        <f t="shared" si="4"/>
        <v>92539.666666666672</v>
      </c>
      <c r="U34" s="12">
        <f t="shared" si="4"/>
        <v>88701.666666666672</v>
      </c>
      <c r="V34" s="12">
        <f t="shared" si="4"/>
        <v>75821.333333333328</v>
      </c>
      <c r="W34" s="12">
        <f t="shared" si="4"/>
        <v>104547</v>
      </c>
    </row>
    <row r="35" spans="2:23" x14ac:dyDescent="0.3">
      <c r="B35" s="12" t="s">
        <v>23</v>
      </c>
      <c r="C35" s="12">
        <f>STDEV(C28:C33)</f>
        <v>18542.980166808829</v>
      </c>
      <c r="D35" s="12">
        <f t="shared" ref="D35:W35" si="5">STDEV(D28:D33)</f>
        <v>19698.811981944495</v>
      </c>
      <c r="E35" s="12">
        <f t="shared" si="5"/>
        <v>11092.088712230894</v>
      </c>
      <c r="F35" s="12">
        <f t="shared" si="5"/>
        <v>16055.237473588892</v>
      </c>
      <c r="G35" s="12">
        <f t="shared" si="5"/>
        <v>7806.2106257346995</v>
      </c>
      <c r="H35" s="12">
        <f t="shared" si="5"/>
        <v>13467.989493610396</v>
      </c>
      <c r="I35" s="12">
        <f t="shared" si="5"/>
        <v>15342.666032994395</v>
      </c>
      <c r="J35" s="12">
        <f t="shared" si="5"/>
        <v>11454.189379145691</v>
      </c>
      <c r="K35" s="12">
        <f t="shared" si="5"/>
        <v>8048.2486500687428</v>
      </c>
      <c r="L35" s="12">
        <f t="shared" si="5"/>
        <v>5307.950106522605</v>
      </c>
      <c r="N35" s="12">
        <f t="shared" si="5"/>
        <v>18542.980166808829</v>
      </c>
      <c r="O35" s="12">
        <f t="shared" si="5"/>
        <v>19698.811981944495</v>
      </c>
      <c r="P35" s="12">
        <f t="shared" si="5"/>
        <v>13686.049917099308</v>
      </c>
      <c r="Q35" s="12">
        <f t="shared" ref="Q35" si="6">STDEV(Q28:Q33)</f>
        <v>4935.2988089206247</v>
      </c>
      <c r="R35" s="12">
        <f t="shared" si="5"/>
        <v>6972.5749189234248</v>
      </c>
      <c r="S35" s="12">
        <f t="shared" si="5"/>
        <v>18990.560874638064</v>
      </c>
      <c r="T35" s="12">
        <f t="shared" si="5"/>
        <v>28935.306760657193</v>
      </c>
      <c r="U35" s="12">
        <f t="shared" si="5"/>
        <v>16016.597776473442</v>
      </c>
      <c r="V35" s="12">
        <f t="shared" si="5"/>
        <v>1644.7058500939713</v>
      </c>
      <c r="W35" s="12">
        <f t="shared" si="5"/>
        <v>11287.820737414286</v>
      </c>
    </row>
    <row r="36" spans="2:23" x14ac:dyDescent="0.3">
      <c r="B36" s="12" t="s">
        <v>24</v>
      </c>
      <c r="D36" s="12">
        <f>(D34/$D34*100)</f>
        <v>100</v>
      </c>
      <c r="E36" s="12">
        <f t="shared" ref="E36:L36" si="7">(E34/$D34*100)</f>
        <v>75.357919350207155</v>
      </c>
      <c r="F36" s="12">
        <f t="shared" si="7"/>
        <v>63.803615733713769</v>
      </c>
      <c r="G36" s="12">
        <f t="shared" si="7"/>
        <v>88.130736471385447</v>
      </c>
      <c r="H36" s="12">
        <f t="shared" si="7"/>
        <v>85.984511812136205</v>
      </c>
      <c r="I36" s="12">
        <f t="shared" si="7"/>
        <v>75.357007744093934</v>
      </c>
      <c r="J36" s="12">
        <f t="shared" si="7"/>
        <v>80.553466458212725</v>
      </c>
      <c r="K36" s="12">
        <f t="shared" si="7"/>
        <v>84.44997485486472</v>
      </c>
      <c r="L36" s="12">
        <f t="shared" si="7"/>
        <v>90.025965580791848</v>
      </c>
      <c r="O36" s="12">
        <f>(O34/$O34*100)</f>
        <v>100</v>
      </c>
      <c r="P36" s="12">
        <f t="shared" ref="P36:W36" si="8">(P34/$O34*100)</f>
        <v>85.123651772542118</v>
      </c>
      <c r="Q36" s="12">
        <f t="shared" si="8"/>
        <v>55.054931865039755</v>
      </c>
      <c r="R36" s="12">
        <f t="shared" si="8"/>
        <v>61.750374898014073</v>
      </c>
      <c r="S36" s="12">
        <f t="shared" si="8"/>
        <v>69.226152763913774</v>
      </c>
      <c r="T36" s="12">
        <f t="shared" si="8"/>
        <v>84.359725849654893</v>
      </c>
      <c r="U36" s="12">
        <f t="shared" si="8"/>
        <v>80.860981587075869</v>
      </c>
      <c r="V36" s="12">
        <f t="shared" si="8"/>
        <v>69.119190979961374</v>
      </c>
      <c r="W36" s="12">
        <f t="shared" si="8"/>
        <v>95.305684319919052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W36"/>
  <sheetViews>
    <sheetView topLeftCell="A10" workbookViewId="0">
      <selection activeCell="O36" sqref="O36:W36"/>
    </sheetView>
  </sheetViews>
  <sheetFormatPr defaultColWidth="9.109375" defaultRowHeight="14.4" x14ac:dyDescent="0.3"/>
  <cols>
    <col min="1" max="1" width="4.33203125" style="12" customWidth="1"/>
    <col min="2" max="16384" width="9.109375" style="12"/>
  </cols>
  <sheetData>
    <row r="2" spans="1:13" x14ac:dyDescent="0.3">
      <c r="B2" s="12" t="s">
        <v>21</v>
      </c>
    </row>
    <row r="3" spans="1:13" x14ac:dyDescent="0.3">
      <c r="B3" s="12" t="s">
        <v>0</v>
      </c>
    </row>
    <row r="4" spans="1:13" x14ac:dyDescent="0.3">
      <c r="B4" s="13">
        <v>1</v>
      </c>
      <c r="C4" s="13">
        <v>2</v>
      </c>
      <c r="D4" s="13">
        <v>3</v>
      </c>
      <c r="E4" s="13">
        <v>4</v>
      </c>
      <c r="F4" s="13">
        <v>5</v>
      </c>
      <c r="G4" s="13">
        <v>6</v>
      </c>
      <c r="H4" s="13">
        <v>7</v>
      </c>
      <c r="I4" s="13">
        <v>8</v>
      </c>
      <c r="J4" s="13">
        <v>9</v>
      </c>
      <c r="K4" s="13">
        <v>10</v>
      </c>
      <c r="L4" s="13">
        <v>11</v>
      </c>
      <c r="M4" s="13">
        <v>12</v>
      </c>
    </row>
    <row r="5" spans="1:13" x14ac:dyDescent="0.3">
      <c r="A5" s="13" t="s">
        <v>1</v>
      </c>
      <c r="B5" s="14">
        <v>52230</v>
      </c>
      <c r="C5" s="15">
        <v>51282</v>
      </c>
      <c r="D5" s="15">
        <v>50792</v>
      </c>
      <c r="E5" s="15">
        <v>52334</v>
      </c>
      <c r="F5" s="15">
        <v>52371</v>
      </c>
      <c r="G5" s="15">
        <v>52703</v>
      </c>
      <c r="H5" s="15">
        <v>51378</v>
      </c>
      <c r="I5" s="15">
        <v>51568</v>
      </c>
      <c r="J5" s="15">
        <v>50194</v>
      </c>
      <c r="K5" s="15">
        <v>50838</v>
      </c>
      <c r="L5" s="15">
        <v>50716</v>
      </c>
      <c r="M5" s="16">
        <v>51181</v>
      </c>
    </row>
    <row r="6" spans="1:13" x14ac:dyDescent="0.3">
      <c r="A6" s="13" t="s">
        <v>2</v>
      </c>
      <c r="B6" s="17">
        <v>51708</v>
      </c>
      <c r="C6" s="18">
        <v>64388</v>
      </c>
      <c r="D6" s="18">
        <v>64828</v>
      </c>
      <c r="E6" s="18">
        <v>64201</v>
      </c>
      <c r="F6" s="18">
        <v>64485</v>
      </c>
      <c r="G6" s="18">
        <v>65021</v>
      </c>
      <c r="H6" s="18">
        <v>65448</v>
      </c>
      <c r="I6" s="18">
        <v>64933</v>
      </c>
      <c r="J6" s="18">
        <v>64002</v>
      </c>
      <c r="K6" s="18">
        <v>63640</v>
      </c>
      <c r="L6" s="18">
        <v>63305</v>
      </c>
      <c r="M6" s="19">
        <v>51611</v>
      </c>
    </row>
    <row r="7" spans="1:13" x14ac:dyDescent="0.3">
      <c r="A7" s="13" t="s">
        <v>3</v>
      </c>
      <c r="B7" s="17">
        <v>51840</v>
      </c>
      <c r="C7" s="18">
        <v>65319</v>
      </c>
      <c r="D7" s="18">
        <v>65106</v>
      </c>
      <c r="E7" s="18">
        <v>65270</v>
      </c>
      <c r="F7" s="18">
        <v>64702</v>
      </c>
      <c r="G7" s="18">
        <v>65641</v>
      </c>
      <c r="H7" s="18">
        <v>64944</v>
      </c>
      <c r="I7" s="18">
        <v>65379</v>
      </c>
      <c r="J7" s="18">
        <v>65928</v>
      </c>
      <c r="K7" s="18">
        <v>63569</v>
      </c>
      <c r="L7" s="18">
        <v>64438</v>
      </c>
      <c r="M7" s="19">
        <v>52807</v>
      </c>
    </row>
    <row r="8" spans="1:13" x14ac:dyDescent="0.3">
      <c r="A8" s="13" t="s">
        <v>4</v>
      </c>
      <c r="B8" s="17">
        <v>53011</v>
      </c>
      <c r="C8" s="18">
        <v>65958</v>
      </c>
      <c r="D8" s="18">
        <v>64259</v>
      </c>
      <c r="E8" s="18">
        <v>65903</v>
      </c>
      <c r="F8" s="18">
        <v>65633</v>
      </c>
      <c r="G8" s="18">
        <v>65665</v>
      </c>
      <c r="H8" s="18">
        <v>65472</v>
      </c>
      <c r="I8" s="18">
        <v>66457</v>
      </c>
      <c r="J8" s="18">
        <v>65849</v>
      </c>
      <c r="K8" s="18">
        <v>63870</v>
      </c>
      <c r="L8" s="18">
        <v>63631</v>
      </c>
      <c r="M8" s="19">
        <v>51760</v>
      </c>
    </row>
    <row r="9" spans="1:13" x14ac:dyDescent="0.3">
      <c r="A9" s="13" t="s">
        <v>5</v>
      </c>
      <c r="B9" s="17">
        <v>53166</v>
      </c>
      <c r="C9" s="18">
        <v>65968</v>
      </c>
      <c r="D9" s="18">
        <v>65532</v>
      </c>
      <c r="E9" s="18">
        <v>65441</v>
      </c>
      <c r="F9" s="18">
        <v>63718</v>
      </c>
      <c r="G9" s="18">
        <v>65037</v>
      </c>
      <c r="H9" s="18">
        <v>64830</v>
      </c>
      <c r="I9" s="18">
        <v>65231</v>
      </c>
      <c r="J9" s="18">
        <v>59026</v>
      </c>
      <c r="K9" s="18">
        <v>62536</v>
      </c>
      <c r="L9" s="18">
        <v>65262</v>
      </c>
      <c r="M9" s="19">
        <v>52529</v>
      </c>
    </row>
    <row r="10" spans="1:13" x14ac:dyDescent="0.3">
      <c r="A10" s="13" t="s">
        <v>6</v>
      </c>
      <c r="B10" s="17">
        <v>51457</v>
      </c>
      <c r="C10" s="18">
        <v>66193</v>
      </c>
      <c r="D10" s="18">
        <v>64952</v>
      </c>
      <c r="E10" s="18">
        <v>64973</v>
      </c>
      <c r="F10" s="18">
        <v>63050</v>
      </c>
      <c r="G10" s="18">
        <v>65123</v>
      </c>
      <c r="H10" s="18">
        <v>64844</v>
      </c>
      <c r="I10" s="18">
        <v>65546</v>
      </c>
      <c r="J10" s="18">
        <v>64013</v>
      </c>
      <c r="K10" s="18">
        <v>63410</v>
      </c>
      <c r="L10" s="18">
        <v>65128</v>
      </c>
      <c r="M10" s="19">
        <v>51929</v>
      </c>
    </row>
    <row r="11" spans="1:13" x14ac:dyDescent="0.3">
      <c r="A11" s="13" t="s">
        <v>7</v>
      </c>
      <c r="B11" s="17">
        <v>52930</v>
      </c>
      <c r="C11" s="18">
        <v>65953</v>
      </c>
      <c r="D11" s="18">
        <v>64975</v>
      </c>
      <c r="E11" s="18">
        <v>64639</v>
      </c>
      <c r="F11" s="18">
        <v>63957</v>
      </c>
      <c r="G11" s="18">
        <v>64649</v>
      </c>
      <c r="H11" s="18">
        <v>66811</v>
      </c>
      <c r="I11" s="18">
        <v>65513</v>
      </c>
      <c r="J11" s="18">
        <v>65788</v>
      </c>
      <c r="K11" s="18">
        <v>63713</v>
      </c>
      <c r="L11" s="18">
        <v>65265</v>
      </c>
      <c r="M11" s="19">
        <v>52019</v>
      </c>
    </row>
    <row r="12" spans="1:13" x14ac:dyDescent="0.3">
      <c r="A12" s="13" t="s">
        <v>8</v>
      </c>
      <c r="B12" s="20">
        <v>53933</v>
      </c>
      <c r="C12" s="21">
        <v>56758</v>
      </c>
      <c r="D12" s="21">
        <v>52931</v>
      </c>
      <c r="E12" s="21">
        <v>53510</v>
      </c>
      <c r="F12" s="21">
        <v>53741</v>
      </c>
      <c r="G12" s="21">
        <v>53221</v>
      </c>
      <c r="H12" s="21">
        <v>54920</v>
      </c>
      <c r="I12" s="21">
        <v>53970</v>
      </c>
      <c r="J12" s="21">
        <v>53148</v>
      </c>
      <c r="K12" s="21">
        <v>53783</v>
      </c>
      <c r="L12" s="21">
        <v>52906</v>
      </c>
      <c r="M12" s="22">
        <v>53788</v>
      </c>
    </row>
    <row r="15" spans="1:13" x14ac:dyDescent="0.3">
      <c r="B15" s="12" t="s">
        <v>20</v>
      </c>
    </row>
    <row r="16" spans="1:13" x14ac:dyDescent="0.3">
      <c r="B16" s="13">
        <v>1</v>
      </c>
      <c r="C16" s="13">
        <v>2</v>
      </c>
      <c r="D16" s="13">
        <v>3</v>
      </c>
      <c r="E16" s="13">
        <v>4</v>
      </c>
      <c r="F16" s="13">
        <v>5</v>
      </c>
      <c r="G16" s="13">
        <v>6</v>
      </c>
      <c r="H16" s="13">
        <v>7</v>
      </c>
      <c r="I16" s="13">
        <v>8</v>
      </c>
      <c r="J16" s="13">
        <v>9</v>
      </c>
      <c r="K16" s="13">
        <v>10</v>
      </c>
      <c r="L16" s="13">
        <v>11</v>
      </c>
      <c r="M16" s="13">
        <v>12</v>
      </c>
    </row>
    <row r="17" spans="1:23" x14ac:dyDescent="0.3">
      <c r="A17" s="13" t="s">
        <v>1</v>
      </c>
      <c r="B17" s="14">
        <v>20632</v>
      </c>
      <c r="C17" s="15">
        <v>20022</v>
      </c>
      <c r="D17" s="15">
        <v>20085</v>
      </c>
      <c r="E17" s="15">
        <v>20476</v>
      </c>
      <c r="F17" s="15">
        <v>20562</v>
      </c>
      <c r="G17" s="15">
        <v>20181</v>
      </c>
      <c r="H17" s="15">
        <v>20925</v>
      </c>
      <c r="I17" s="15">
        <v>20390</v>
      </c>
      <c r="J17" s="15">
        <v>21050</v>
      </c>
      <c r="K17" s="15">
        <v>20751</v>
      </c>
      <c r="L17" s="15">
        <v>19549</v>
      </c>
      <c r="M17" s="16">
        <v>20000</v>
      </c>
    </row>
    <row r="18" spans="1:23" x14ac:dyDescent="0.3">
      <c r="A18" s="13" t="s">
        <v>2</v>
      </c>
      <c r="B18" s="17">
        <v>20290</v>
      </c>
      <c r="C18" s="18">
        <v>136576</v>
      </c>
      <c r="D18" s="18">
        <v>158005</v>
      </c>
      <c r="E18" s="18">
        <v>141179</v>
      </c>
      <c r="F18" s="18">
        <v>141442</v>
      </c>
      <c r="G18" s="18">
        <v>147926</v>
      </c>
      <c r="H18" s="18">
        <v>151904</v>
      </c>
      <c r="I18" s="18">
        <v>123066</v>
      </c>
      <c r="J18" s="18">
        <v>134130</v>
      </c>
      <c r="K18" s="18">
        <v>153133</v>
      </c>
      <c r="L18" s="18">
        <v>161796</v>
      </c>
      <c r="M18" s="19">
        <v>19862</v>
      </c>
    </row>
    <row r="19" spans="1:23" x14ac:dyDescent="0.3">
      <c r="A19" s="13" t="s">
        <v>3</v>
      </c>
      <c r="B19" s="17">
        <v>20974</v>
      </c>
      <c r="C19" s="18">
        <v>170934</v>
      </c>
      <c r="D19" s="18">
        <v>140098</v>
      </c>
      <c r="E19" s="18">
        <v>162766</v>
      </c>
      <c r="F19" s="18">
        <v>158769</v>
      </c>
      <c r="G19" s="18">
        <v>187928</v>
      </c>
      <c r="H19" s="18">
        <v>166890</v>
      </c>
      <c r="I19" s="18">
        <v>135141</v>
      </c>
      <c r="J19" s="18">
        <v>159771</v>
      </c>
      <c r="K19" s="18">
        <v>161468</v>
      </c>
      <c r="L19" s="18">
        <v>163938</v>
      </c>
      <c r="M19" s="19">
        <v>19961</v>
      </c>
    </row>
    <row r="20" spans="1:23" x14ac:dyDescent="0.3">
      <c r="A20" s="13" t="s">
        <v>4</v>
      </c>
      <c r="B20" s="17">
        <v>21522</v>
      </c>
      <c r="C20" s="18">
        <v>179062</v>
      </c>
      <c r="D20" s="18">
        <v>156114</v>
      </c>
      <c r="E20" s="18">
        <v>166477</v>
      </c>
      <c r="F20" s="18">
        <v>146913</v>
      </c>
      <c r="G20" s="18">
        <v>155290</v>
      </c>
      <c r="H20" s="18">
        <v>142567</v>
      </c>
      <c r="I20" s="18">
        <v>144289</v>
      </c>
      <c r="J20" s="18">
        <v>154639</v>
      </c>
      <c r="K20" s="18">
        <v>158647</v>
      </c>
      <c r="L20" s="18">
        <v>159553</v>
      </c>
      <c r="M20" s="19">
        <v>19941</v>
      </c>
    </row>
    <row r="21" spans="1:23" x14ac:dyDescent="0.3">
      <c r="A21" s="13" t="s">
        <v>5</v>
      </c>
      <c r="B21" s="17">
        <v>21123</v>
      </c>
      <c r="C21" s="18">
        <v>152052</v>
      </c>
      <c r="D21" s="18">
        <v>149910</v>
      </c>
      <c r="E21" s="18">
        <v>133743</v>
      </c>
      <c r="F21" s="18">
        <v>114900</v>
      </c>
      <c r="G21" s="18">
        <v>144228</v>
      </c>
      <c r="H21" s="18">
        <v>141125</v>
      </c>
      <c r="I21" s="18">
        <v>120000</v>
      </c>
      <c r="J21" s="18">
        <v>163944</v>
      </c>
      <c r="K21" s="18">
        <v>138319</v>
      </c>
      <c r="L21" s="18">
        <v>174947</v>
      </c>
      <c r="M21" s="19">
        <v>20995</v>
      </c>
    </row>
    <row r="22" spans="1:23" x14ac:dyDescent="0.3">
      <c r="A22" s="13" t="s">
        <v>6</v>
      </c>
      <c r="B22" s="17">
        <v>21569</v>
      </c>
      <c r="C22" s="18">
        <v>177255</v>
      </c>
      <c r="D22" s="18">
        <v>150048</v>
      </c>
      <c r="E22" s="18">
        <v>153738</v>
      </c>
      <c r="F22" s="18">
        <v>106582</v>
      </c>
      <c r="G22" s="18">
        <v>137835</v>
      </c>
      <c r="H22" s="18">
        <v>121265</v>
      </c>
      <c r="I22" s="18">
        <v>148824</v>
      </c>
      <c r="J22" s="18">
        <v>159331</v>
      </c>
      <c r="K22" s="18">
        <v>139932</v>
      </c>
      <c r="L22" s="18">
        <v>157234</v>
      </c>
      <c r="M22" s="19">
        <v>20313</v>
      </c>
    </row>
    <row r="23" spans="1:23" x14ac:dyDescent="0.3">
      <c r="A23" s="13" t="s">
        <v>7</v>
      </c>
      <c r="B23" s="17">
        <v>20335</v>
      </c>
      <c r="C23" s="18">
        <v>145747</v>
      </c>
      <c r="D23" s="18">
        <v>154642</v>
      </c>
      <c r="E23" s="18">
        <v>132378</v>
      </c>
      <c r="F23" s="18">
        <v>94607</v>
      </c>
      <c r="G23" s="18">
        <v>119687</v>
      </c>
      <c r="H23" s="18">
        <v>135959</v>
      </c>
      <c r="I23" s="18">
        <v>138441</v>
      </c>
      <c r="J23" s="18">
        <v>132030</v>
      </c>
      <c r="K23" s="18">
        <v>140327</v>
      </c>
      <c r="L23" s="18">
        <v>171978</v>
      </c>
      <c r="M23" s="19">
        <v>20185</v>
      </c>
    </row>
    <row r="24" spans="1:23" x14ac:dyDescent="0.3">
      <c r="A24" s="13" t="s">
        <v>8</v>
      </c>
      <c r="B24" s="20">
        <v>21186</v>
      </c>
      <c r="C24" s="21">
        <v>21334</v>
      </c>
      <c r="D24" s="21">
        <v>20711</v>
      </c>
      <c r="E24" s="21">
        <v>20797</v>
      </c>
      <c r="F24" s="21">
        <v>22148</v>
      </c>
      <c r="G24" s="21">
        <v>21223</v>
      </c>
      <c r="H24" s="21">
        <v>21732</v>
      </c>
      <c r="I24" s="21">
        <v>21381</v>
      </c>
      <c r="J24" s="21">
        <v>20696</v>
      </c>
      <c r="K24" s="21">
        <v>21914</v>
      </c>
      <c r="L24" s="21">
        <v>20737</v>
      </c>
      <c r="M24" s="22">
        <v>21268</v>
      </c>
    </row>
    <row r="26" spans="1:23" x14ac:dyDescent="0.3">
      <c r="C26" s="12" t="s">
        <v>18</v>
      </c>
      <c r="N26" s="12" t="s">
        <v>19</v>
      </c>
    </row>
    <row r="27" spans="1:23" x14ac:dyDescent="0.3">
      <c r="C27" s="12" t="s">
        <v>10</v>
      </c>
      <c r="D27" s="12" t="s">
        <v>9</v>
      </c>
      <c r="E27" s="12" t="s">
        <v>11</v>
      </c>
      <c r="F27" s="12" t="s">
        <v>12</v>
      </c>
      <c r="G27" s="12" t="s">
        <v>13</v>
      </c>
      <c r="H27" s="12" t="s">
        <v>14</v>
      </c>
      <c r="I27" s="12" t="s">
        <v>15</v>
      </c>
      <c r="J27" s="12" t="s">
        <v>16</v>
      </c>
      <c r="K27" s="12" t="s">
        <v>17</v>
      </c>
      <c r="L27" s="12" t="s">
        <v>9</v>
      </c>
      <c r="N27" s="12" t="s">
        <v>10</v>
      </c>
      <c r="O27" s="12" t="s">
        <v>9</v>
      </c>
      <c r="P27" s="12" t="s">
        <v>11</v>
      </c>
      <c r="Q27" s="12" t="s">
        <v>12</v>
      </c>
      <c r="R27" s="12" t="s">
        <v>13</v>
      </c>
      <c r="S27" s="12" t="s">
        <v>14</v>
      </c>
      <c r="T27" s="12" t="s">
        <v>15</v>
      </c>
      <c r="U27" s="12" t="s">
        <v>16</v>
      </c>
      <c r="V27" s="12" t="s">
        <v>17</v>
      </c>
      <c r="W27" s="12" t="s">
        <v>9</v>
      </c>
    </row>
    <row r="28" spans="1:23" x14ac:dyDescent="0.3">
      <c r="C28" s="12">
        <f t="shared" ref="C28:L28" si="0">C18-C6</f>
        <v>72188</v>
      </c>
      <c r="D28" s="12">
        <f t="shared" si="0"/>
        <v>93177</v>
      </c>
      <c r="E28" s="12">
        <f t="shared" si="0"/>
        <v>76978</v>
      </c>
      <c r="F28" s="12">
        <f t="shared" si="0"/>
        <v>76957</v>
      </c>
      <c r="G28" s="12">
        <f t="shared" si="0"/>
        <v>82905</v>
      </c>
      <c r="H28" s="12">
        <f t="shared" si="0"/>
        <v>86456</v>
      </c>
      <c r="I28" s="12">
        <f t="shared" si="0"/>
        <v>58133</v>
      </c>
      <c r="J28" s="12">
        <f t="shared" si="0"/>
        <v>70128</v>
      </c>
      <c r="K28" s="12">
        <f t="shared" si="0"/>
        <v>89493</v>
      </c>
      <c r="L28" s="12">
        <f t="shared" si="0"/>
        <v>98491</v>
      </c>
      <c r="N28" s="12">
        <v>72188</v>
      </c>
      <c r="O28" s="12">
        <v>93177</v>
      </c>
      <c r="P28" s="12">
        <v>68302</v>
      </c>
      <c r="Q28" s="12">
        <v>51182</v>
      </c>
      <c r="R28" s="12">
        <v>79191</v>
      </c>
      <c r="S28" s="12">
        <v>76295</v>
      </c>
      <c r="T28" s="12">
        <v>54769</v>
      </c>
      <c r="U28" s="12">
        <v>104918</v>
      </c>
      <c r="V28" s="12">
        <v>75783</v>
      </c>
      <c r="W28" s="12">
        <v>109685</v>
      </c>
    </row>
    <row r="29" spans="1:23" x14ac:dyDescent="0.3">
      <c r="C29" s="12">
        <f>C19-C7</f>
        <v>105615</v>
      </c>
      <c r="D29" s="12">
        <f>L19-L7</f>
        <v>99500</v>
      </c>
      <c r="E29" s="12">
        <f t="shared" ref="E29:K30" si="1">E19-E7</f>
        <v>97496</v>
      </c>
      <c r="F29" s="12">
        <f t="shared" si="1"/>
        <v>94067</v>
      </c>
      <c r="G29" s="12">
        <f t="shared" si="1"/>
        <v>122287</v>
      </c>
      <c r="H29" s="12">
        <f t="shared" si="1"/>
        <v>101946</v>
      </c>
      <c r="I29" s="12">
        <f t="shared" si="1"/>
        <v>69762</v>
      </c>
      <c r="J29" s="12">
        <f t="shared" si="1"/>
        <v>93843</v>
      </c>
      <c r="K29" s="12">
        <f t="shared" si="1"/>
        <v>97899</v>
      </c>
      <c r="N29" s="12">
        <v>105615</v>
      </c>
      <c r="O29" s="12">
        <v>99500</v>
      </c>
      <c r="P29" s="12">
        <v>88765</v>
      </c>
      <c r="Q29" s="12">
        <v>43532</v>
      </c>
      <c r="R29" s="12">
        <v>72712</v>
      </c>
      <c r="S29" s="12">
        <v>56421</v>
      </c>
      <c r="T29" s="12">
        <v>83278</v>
      </c>
      <c r="U29" s="12">
        <v>95318</v>
      </c>
      <c r="V29" s="12">
        <v>76522</v>
      </c>
      <c r="W29" s="12">
        <v>92106</v>
      </c>
    </row>
    <row r="30" spans="1:23" x14ac:dyDescent="0.3">
      <c r="C30" s="12">
        <f>C20-C8</f>
        <v>113104</v>
      </c>
      <c r="D30" s="12">
        <f>D20-D8</f>
        <v>91855</v>
      </c>
      <c r="E30" s="12">
        <f t="shared" si="1"/>
        <v>100574</v>
      </c>
      <c r="F30" s="12">
        <f t="shared" si="1"/>
        <v>81280</v>
      </c>
      <c r="G30" s="12">
        <f t="shared" si="1"/>
        <v>89625</v>
      </c>
      <c r="H30" s="12">
        <f t="shared" si="1"/>
        <v>77095</v>
      </c>
      <c r="I30" s="12">
        <f t="shared" si="1"/>
        <v>77832</v>
      </c>
      <c r="J30" s="12">
        <f t="shared" si="1"/>
        <v>88790</v>
      </c>
      <c r="K30" s="12">
        <f t="shared" si="1"/>
        <v>94777</v>
      </c>
      <c r="L30" s="12">
        <f>L20-L8</f>
        <v>95922</v>
      </c>
      <c r="N30" s="12">
        <v>113104</v>
      </c>
      <c r="O30" s="12">
        <v>91855</v>
      </c>
      <c r="P30" s="12">
        <v>67739</v>
      </c>
      <c r="Q30" s="12">
        <v>30650</v>
      </c>
      <c r="R30" s="12">
        <v>55038</v>
      </c>
      <c r="S30" s="12">
        <v>69148</v>
      </c>
      <c r="T30" s="12">
        <v>72928</v>
      </c>
      <c r="U30" s="12">
        <v>66242</v>
      </c>
      <c r="V30" s="12">
        <v>76614</v>
      </c>
      <c r="W30" s="12">
        <v>106713</v>
      </c>
    </row>
    <row r="31" spans="1:23" x14ac:dyDescent="0.3">
      <c r="C31" s="12">
        <f>C21-C9</f>
        <v>86084</v>
      </c>
      <c r="D31" s="12">
        <v>98491</v>
      </c>
      <c r="N31" s="12">
        <v>86084</v>
      </c>
      <c r="O31" s="12">
        <v>98491</v>
      </c>
    </row>
    <row r="32" spans="1:23" x14ac:dyDescent="0.3">
      <c r="C32" s="12">
        <f>C22-C10</f>
        <v>111062</v>
      </c>
      <c r="D32" s="12">
        <f>D22-D10</f>
        <v>85096</v>
      </c>
      <c r="N32" s="12">
        <v>111062</v>
      </c>
      <c r="O32" s="12">
        <v>85096</v>
      </c>
    </row>
    <row r="33" spans="2:23" x14ac:dyDescent="0.3">
      <c r="C33" s="12">
        <f>C23-C11</f>
        <v>79794</v>
      </c>
      <c r="D33" s="12">
        <f>D23-D11</f>
        <v>89667</v>
      </c>
      <c r="N33" s="12">
        <v>79794</v>
      </c>
      <c r="O33" s="12">
        <v>89667</v>
      </c>
    </row>
    <row r="34" spans="2:23" x14ac:dyDescent="0.3">
      <c r="B34" s="12" t="s">
        <v>22</v>
      </c>
      <c r="C34" s="12">
        <f>AVERAGE(C28:C33)</f>
        <v>94641.166666666672</v>
      </c>
      <c r="D34" s="12">
        <f t="shared" ref="D34:W34" si="2">AVERAGE(D28:D33)</f>
        <v>92964.333333333328</v>
      </c>
      <c r="E34" s="12">
        <f t="shared" si="2"/>
        <v>91682.666666666672</v>
      </c>
      <c r="F34" s="12">
        <f t="shared" si="2"/>
        <v>84101.333333333328</v>
      </c>
      <c r="G34" s="12">
        <f t="shared" si="2"/>
        <v>98272.333333333328</v>
      </c>
      <c r="H34" s="12">
        <f t="shared" si="2"/>
        <v>88499</v>
      </c>
      <c r="I34" s="12">
        <f t="shared" si="2"/>
        <v>68575.666666666672</v>
      </c>
      <c r="J34" s="12">
        <f t="shared" si="2"/>
        <v>84253.666666666672</v>
      </c>
      <c r="K34" s="12">
        <f t="shared" si="2"/>
        <v>94056.333333333328</v>
      </c>
      <c r="L34" s="12">
        <f t="shared" si="2"/>
        <v>97206.5</v>
      </c>
      <c r="N34" s="12">
        <f t="shared" si="2"/>
        <v>94641.166666666672</v>
      </c>
      <c r="O34" s="12">
        <f t="shared" si="2"/>
        <v>92964.333333333328</v>
      </c>
      <c r="P34" s="12">
        <f t="shared" si="2"/>
        <v>74935.333333333328</v>
      </c>
      <c r="Q34" s="12">
        <f t="shared" si="2"/>
        <v>41788</v>
      </c>
      <c r="R34" s="12">
        <f t="shared" si="2"/>
        <v>68980.333333333328</v>
      </c>
      <c r="S34" s="12">
        <f t="shared" si="2"/>
        <v>67288</v>
      </c>
      <c r="T34" s="12">
        <f t="shared" si="2"/>
        <v>70325</v>
      </c>
      <c r="U34" s="12">
        <f t="shared" si="2"/>
        <v>88826</v>
      </c>
      <c r="V34" s="12">
        <f t="shared" si="2"/>
        <v>76306.333333333328</v>
      </c>
      <c r="W34" s="12">
        <f t="shared" si="2"/>
        <v>102834.66666666667</v>
      </c>
    </row>
    <row r="35" spans="2:23" x14ac:dyDescent="0.3">
      <c r="B35" s="12" t="s">
        <v>23</v>
      </c>
      <c r="C35" s="12">
        <f>STDEV(C28:C33)</f>
        <v>17485.726480952035</v>
      </c>
      <c r="D35" s="12">
        <f t="shared" ref="D35:W35" si="3">STDEV(D28:D33)</f>
        <v>5428.036612502412</v>
      </c>
      <c r="E35" s="12">
        <f t="shared" si="3"/>
        <v>12827.273183858446</v>
      </c>
      <c r="F35" s="12">
        <f t="shared" si="3"/>
        <v>8897.07628006714</v>
      </c>
      <c r="G35" s="12">
        <f t="shared" si="3"/>
        <v>21066.982729696581</v>
      </c>
      <c r="H35" s="12">
        <f t="shared" si="3"/>
        <v>12550.83411570721</v>
      </c>
      <c r="I35" s="12">
        <f t="shared" si="3"/>
        <v>9902.9384696327888</v>
      </c>
      <c r="J35" s="12">
        <f t="shared" si="3"/>
        <v>12491.358866565877</v>
      </c>
      <c r="K35" s="12">
        <f t="shared" si="3"/>
        <v>4249.0857055763572</v>
      </c>
      <c r="L35" s="12">
        <f t="shared" si="3"/>
        <v>1816.5573208682406</v>
      </c>
      <c r="N35" s="12">
        <f t="shared" si="3"/>
        <v>17485.726480952035</v>
      </c>
      <c r="O35" s="12">
        <f t="shared" si="3"/>
        <v>5428.036612502412</v>
      </c>
      <c r="P35" s="12">
        <f t="shared" si="3"/>
        <v>11980.150346858465</v>
      </c>
      <c r="Q35" s="12">
        <f t="shared" si="3"/>
        <v>10376.507504936331</v>
      </c>
      <c r="R35" s="12">
        <f t="shared" si="3"/>
        <v>12501.434091068633</v>
      </c>
      <c r="S35" s="12">
        <f t="shared" si="3"/>
        <v>10066.710932573757</v>
      </c>
      <c r="T35" s="12">
        <f t="shared" si="3"/>
        <v>14431.648450540915</v>
      </c>
      <c r="U35" s="12">
        <f t="shared" si="3"/>
        <v>20138.713762303691</v>
      </c>
      <c r="V35" s="12">
        <f t="shared" si="3"/>
        <v>455.54838747748119</v>
      </c>
      <c r="W35" s="12">
        <f t="shared" si="3"/>
        <v>9409.3789557724449</v>
      </c>
    </row>
    <row r="36" spans="2:23" x14ac:dyDescent="0.3">
      <c r="B36" s="12" t="s">
        <v>24</v>
      </c>
      <c r="D36" s="12">
        <f>(D34/$D34*100)</f>
        <v>100</v>
      </c>
      <c r="E36" s="12">
        <f t="shared" ref="E36:L36" si="4">(E34/$D34*100)</f>
        <v>98.621335063985128</v>
      </c>
      <c r="F36" s="12">
        <f t="shared" si="4"/>
        <v>90.466236155084573</v>
      </c>
      <c r="G36" s="12">
        <f t="shared" si="4"/>
        <v>105.70971662967519</v>
      </c>
      <c r="H36" s="12">
        <f t="shared" si="4"/>
        <v>95.196724191715106</v>
      </c>
      <c r="I36" s="12">
        <f t="shared" si="4"/>
        <v>73.765566005600718</v>
      </c>
      <c r="J36" s="12">
        <f t="shared" si="4"/>
        <v>90.630098281419762</v>
      </c>
      <c r="K36" s="12">
        <f t="shared" si="4"/>
        <v>101.17464403911178</v>
      </c>
      <c r="L36" s="12">
        <f t="shared" si="4"/>
        <v>104.56321958600611</v>
      </c>
      <c r="O36" s="12">
        <f>(O34/$O34*100)</f>
        <v>100</v>
      </c>
      <c r="P36" s="12">
        <f t="shared" ref="P36:W36" si="5">(P34/$O34*100)</f>
        <v>80.606540859756251</v>
      </c>
      <c r="Q36" s="12">
        <f t="shared" si="5"/>
        <v>44.950572441760819</v>
      </c>
      <c r="R36" s="12">
        <f t="shared" si="5"/>
        <v>74.200858393720893</v>
      </c>
      <c r="S36" s="12">
        <f t="shared" si="5"/>
        <v>72.380446981458846</v>
      </c>
      <c r="T36" s="12">
        <f t="shared" si="5"/>
        <v>75.647291255069149</v>
      </c>
      <c r="U36" s="12">
        <f t="shared" si="5"/>
        <v>95.548471994635946</v>
      </c>
      <c r="V36" s="12">
        <f t="shared" si="5"/>
        <v>82.081299996772955</v>
      </c>
      <c r="W36" s="12">
        <f t="shared" si="5"/>
        <v>110.6173335293464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V23"/>
  <sheetViews>
    <sheetView topLeftCell="A3" workbookViewId="0">
      <selection activeCell="K14" sqref="K14"/>
    </sheetView>
  </sheetViews>
  <sheetFormatPr defaultRowHeight="14.4" x14ac:dyDescent="0.3"/>
  <sheetData>
    <row r="3" spans="1:22" x14ac:dyDescent="0.3">
      <c r="B3" t="s">
        <v>18</v>
      </c>
      <c r="M3" s="12" t="s">
        <v>19</v>
      </c>
      <c r="N3" s="12"/>
      <c r="O3" s="12"/>
      <c r="P3" s="12"/>
      <c r="Q3" s="12"/>
      <c r="R3" s="12"/>
      <c r="S3" s="12"/>
      <c r="T3" s="12"/>
      <c r="U3" s="12"/>
      <c r="V3" s="12"/>
    </row>
    <row r="4" spans="1:22" x14ac:dyDescent="0.3">
      <c r="B4" s="12" t="s">
        <v>9</v>
      </c>
      <c r="C4" s="12" t="s">
        <v>11</v>
      </c>
      <c r="D4" s="12" t="s">
        <v>12</v>
      </c>
      <c r="E4" s="12" t="s">
        <v>13</v>
      </c>
      <c r="F4" s="12" t="s">
        <v>14</v>
      </c>
      <c r="G4" s="12" t="s">
        <v>15</v>
      </c>
      <c r="H4" s="12" t="s">
        <v>16</v>
      </c>
      <c r="I4" s="12" t="s">
        <v>17</v>
      </c>
      <c r="J4" s="11" t="s">
        <v>9</v>
      </c>
      <c r="K4" s="11"/>
      <c r="M4" s="12" t="s">
        <v>9</v>
      </c>
      <c r="N4" s="12" t="s">
        <v>11</v>
      </c>
      <c r="O4" s="12" t="s">
        <v>12</v>
      </c>
      <c r="P4" s="12" t="s">
        <v>13</v>
      </c>
      <c r="Q4" s="12" t="s">
        <v>14</v>
      </c>
      <c r="R4" s="12" t="s">
        <v>15</v>
      </c>
      <c r="S4" s="12" t="s">
        <v>16</v>
      </c>
      <c r="T4" s="12" t="s">
        <v>17</v>
      </c>
      <c r="U4" s="11" t="s">
        <v>9</v>
      </c>
      <c r="V4" s="12"/>
    </row>
    <row r="5" spans="1:22" x14ac:dyDescent="0.3">
      <c r="B5" s="12">
        <v>100</v>
      </c>
      <c r="C5" s="12">
        <v>83.995583037449336</v>
      </c>
      <c r="D5" s="12">
        <v>76.994986715358266</v>
      </c>
      <c r="F5" s="12">
        <v>77.957460214386629</v>
      </c>
      <c r="G5" s="12">
        <v>88.901497556043836</v>
      </c>
      <c r="H5" s="12">
        <v>87.645524289275684</v>
      </c>
      <c r="I5" s="12">
        <v>78.047149628624751</v>
      </c>
      <c r="J5" s="11">
        <v>97.315907655264738</v>
      </c>
      <c r="K5" s="11"/>
      <c r="M5">
        <v>100</v>
      </c>
      <c r="Q5">
        <v>66.945271776605836</v>
      </c>
      <c r="R5">
        <v>103.4745807662819</v>
      </c>
      <c r="S5">
        <v>72.973429109197667</v>
      </c>
      <c r="T5">
        <v>77.712180561828632</v>
      </c>
      <c r="U5" s="11">
        <v>84.359805640789077</v>
      </c>
    </row>
    <row r="6" spans="1:22" x14ac:dyDescent="0.3">
      <c r="B6" s="12">
        <v>100</v>
      </c>
      <c r="C6" s="12">
        <v>75.357919350207155</v>
      </c>
      <c r="D6" s="12">
        <v>63.803615733713769</v>
      </c>
      <c r="E6" s="12">
        <v>88.130736471385447</v>
      </c>
      <c r="F6" s="12">
        <v>85.984511812136205</v>
      </c>
      <c r="G6" s="12">
        <v>75.357007744093934</v>
      </c>
      <c r="H6" s="12">
        <v>80.553466458212725</v>
      </c>
      <c r="I6" s="12">
        <v>84.44997485486472</v>
      </c>
      <c r="J6" s="11">
        <v>90.025965580791848</v>
      </c>
      <c r="K6" s="11"/>
      <c r="M6">
        <v>100</v>
      </c>
      <c r="N6">
        <v>85.123651772542118</v>
      </c>
      <c r="O6">
        <v>55.054931865039755</v>
      </c>
      <c r="P6">
        <v>61.750374898014073</v>
      </c>
      <c r="Q6">
        <v>69.226152763913774</v>
      </c>
      <c r="R6">
        <v>84.359725849654893</v>
      </c>
      <c r="S6">
        <v>80.860981587075869</v>
      </c>
      <c r="T6">
        <v>69.119190979961374</v>
      </c>
      <c r="U6" s="11">
        <v>95.305684319919052</v>
      </c>
    </row>
    <row r="7" spans="1:22" x14ac:dyDescent="0.3">
      <c r="B7" s="12">
        <v>100</v>
      </c>
      <c r="C7" s="12">
        <v>98.621335063985128</v>
      </c>
      <c r="D7" s="12">
        <v>90.466236155084573</v>
      </c>
      <c r="E7" s="12">
        <v>105.70971662967519</v>
      </c>
      <c r="F7" s="12">
        <v>95.196724191715106</v>
      </c>
      <c r="G7" s="12">
        <v>73.765566005600718</v>
      </c>
      <c r="H7" s="12">
        <v>90.630098281419762</v>
      </c>
      <c r="I7" s="12">
        <v>101.17464403911178</v>
      </c>
      <c r="J7" s="11">
        <v>104.56321958600611</v>
      </c>
      <c r="K7" s="11"/>
      <c r="M7">
        <v>100</v>
      </c>
      <c r="N7">
        <v>80.606540859756251</v>
      </c>
      <c r="O7">
        <v>44.950572441760819</v>
      </c>
      <c r="P7">
        <v>74.200858393720893</v>
      </c>
      <c r="Q7">
        <v>72.380446981458846</v>
      </c>
      <c r="R7">
        <v>75.647291255069149</v>
      </c>
      <c r="S7">
        <v>95.548471994635946</v>
      </c>
      <c r="T7">
        <v>82.081299996772955</v>
      </c>
      <c r="U7" s="11">
        <v>110.6173335293464</v>
      </c>
    </row>
    <row r="8" spans="1:22" x14ac:dyDescent="0.3">
      <c r="A8" t="s">
        <v>25</v>
      </c>
      <c r="B8" s="23">
        <f>AVERAGE(B5:B7)</f>
        <v>100</v>
      </c>
      <c r="C8" s="23">
        <f t="shared" ref="C8:U8" si="0">AVERAGE(C5:C7)</f>
        <v>85.991612483880544</v>
      </c>
      <c r="D8" s="23">
        <f t="shared" si="0"/>
        <v>77.088279534718865</v>
      </c>
      <c r="E8" s="23">
        <f t="shared" si="0"/>
        <v>96.920226550530316</v>
      </c>
      <c r="F8" s="23">
        <f t="shared" si="0"/>
        <v>86.379565406079294</v>
      </c>
      <c r="G8" s="23">
        <f t="shared" si="0"/>
        <v>79.34135710191282</v>
      </c>
      <c r="H8" s="23">
        <f t="shared" si="0"/>
        <v>86.276363009636057</v>
      </c>
      <c r="I8" s="23">
        <f t="shared" si="0"/>
        <v>87.890589507533761</v>
      </c>
      <c r="J8" s="24">
        <f t="shared" si="0"/>
        <v>97.301697607354228</v>
      </c>
      <c r="K8" s="24"/>
      <c r="L8" s="23"/>
      <c r="M8" s="23">
        <f t="shared" si="0"/>
        <v>100</v>
      </c>
      <c r="N8" s="23">
        <f t="shared" si="0"/>
        <v>82.865096316149192</v>
      </c>
      <c r="O8" s="23">
        <f t="shared" si="0"/>
        <v>50.002752153400287</v>
      </c>
      <c r="P8" s="23">
        <f t="shared" si="0"/>
        <v>67.97561664586749</v>
      </c>
      <c r="Q8" s="23">
        <f t="shared" si="0"/>
        <v>69.517290507326152</v>
      </c>
      <c r="R8" s="23">
        <f t="shared" si="0"/>
        <v>87.827199290335315</v>
      </c>
      <c r="S8" s="23">
        <f t="shared" si="0"/>
        <v>83.127627563636494</v>
      </c>
      <c r="T8" s="23">
        <f t="shared" si="0"/>
        <v>76.304223846187654</v>
      </c>
      <c r="U8" s="24">
        <f t="shared" si="0"/>
        <v>96.760941163351504</v>
      </c>
    </row>
    <row r="9" spans="1:22" x14ac:dyDescent="0.3">
      <c r="A9" t="s">
        <v>23</v>
      </c>
      <c r="B9">
        <f>STDEV(B5:B7)</f>
        <v>0</v>
      </c>
      <c r="C9" s="12">
        <f t="shared" ref="C9:U9" si="1">STDEV(C5:C7)</f>
        <v>11.759452701179523</v>
      </c>
      <c r="D9" s="12">
        <f t="shared" si="1"/>
        <v>13.331555032933442</v>
      </c>
      <c r="E9" s="12">
        <f t="shared" si="1"/>
        <v>12.430216076270442</v>
      </c>
      <c r="F9" s="12">
        <f t="shared" si="1"/>
        <v>8.6264190790019786</v>
      </c>
      <c r="G9" s="12">
        <f t="shared" si="1"/>
        <v>8.3174747266696709</v>
      </c>
      <c r="H9" s="12">
        <f t="shared" si="1"/>
        <v>5.17596166739723</v>
      </c>
      <c r="I9" s="12">
        <f t="shared" si="1"/>
        <v>11.94146646429561</v>
      </c>
      <c r="J9" s="11">
        <f t="shared" si="1"/>
        <v>7.2686374202546222</v>
      </c>
      <c r="K9" s="11"/>
      <c r="L9" s="12"/>
      <c r="M9" s="12">
        <f t="shared" si="1"/>
        <v>0</v>
      </c>
      <c r="N9" s="12">
        <f t="shared" si="1"/>
        <v>3.1940797578026423</v>
      </c>
      <c r="O9" s="12">
        <f t="shared" si="1"/>
        <v>7.144861067746735</v>
      </c>
      <c r="P9" s="12">
        <f t="shared" si="1"/>
        <v>8.8038213088654835</v>
      </c>
      <c r="Q9" s="12">
        <f t="shared" si="1"/>
        <v>2.7292587393084737</v>
      </c>
      <c r="R9" s="12">
        <f t="shared" si="1"/>
        <v>14.234009956143108</v>
      </c>
      <c r="S9" s="12">
        <f t="shared" si="1"/>
        <v>11.456936907705165</v>
      </c>
      <c r="T9" s="12">
        <f t="shared" si="1"/>
        <v>6.5947573212185695</v>
      </c>
      <c r="U9" s="11">
        <f t="shared" si="1"/>
        <v>13.189115666520642</v>
      </c>
    </row>
    <row r="10" spans="1:22" x14ac:dyDescent="0.3">
      <c r="A10" t="s">
        <v>26</v>
      </c>
      <c r="B10">
        <f>(B9/SQRT(3))</f>
        <v>0</v>
      </c>
      <c r="C10" s="12">
        <f t="shared" ref="C10:U10" si="2">(C9/SQRT(3))</f>
        <v>6.78932318254867</v>
      </c>
      <c r="D10" s="12">
        <f t="shared" si="2"/>
        <v>7.6969768869804334</v>
      </c>
      <c r="E10" s="12">
        <f t="shared" si="2"/>
        <v>7.1765885977199542</v>
      </c>
      <c r="F10" s="12">
        <f t="shared" si="2"/>
        <v>4.9804653774043164</v>
      </c>
      <c r="G10" s="12">
        <f t="shared" si="2"/>
        <v>4.802096272420644</v>
      </c>
      <c r="H10" s="12">
        <f t="shared" si="2"/>
        <v>2.988342861986975</v>
      </c>
      <c r="I10" s="12">
        <f t="shared" si="2"/>
        <v>6.8944088776799592</v>
      </c>
      <c r="J10" s="11">
        <f t="shared" si="2"/>
        <v>4.1965497712257935</v>
      </c>
      <c r="K10" s="11"/>
      <c r="L10" s="12"/>
      <c r="M10" s="12">
        <f t="shared" si="2"/>
        <v>0</v>
      </c>
      <c r="N10" s="12">
        <f t="shared" si="2"/>
        <v>1.8441028079804902</v>
      </c>
      <c r="O10" s="12">
        <f t="shared" si="2"/>
        <v>4.1250874607860544</v>
      </c>
      <c r="P10" s="12">
        <f t="shared" si="2"/>
        <v>5.0828886025708506</v>
      </c>
      <c r="Q10" s="12">
        <f t="shared" si="2"/>
        <v>1.575738267827886</v>
      </c>
      <c r="R10" s="12">
        <f t="shared" si="2"/>
        <v>8.2180094798270371</v>
      </c>
      <c r="S10" s="12">
        <f t="shared" si="2"/>
        <v>6.6146656077521362</v>
      </c>
      <c r="T10" s="12">
        <f t="shared" si="2"/>
        <v>3.8074849146457965</v>
      </c>
      <c r="U10" s="11">
        <f t="shared" si="2"/>
        <v>7.6147394804388036</v>
      </c>
    </row>
    <row r="11" spans="1:22" s="12" customFormat="1" x14ac:dyDescent="0.3">
      <c r="J11" s="11"/>
      <c r="K11" s="11"/>
      <c r="U11" s="11"/>
    </row>
    <row r="12" spans="1:22" x14ac:dyDescent="0.3">
      <c r="E12" s="11">
        <v>53.171999543516236</v>
      </c>
      <c r="N12" s="11">
        <v>65.926862943966611</v>
      </c>
      <c r="P12" s="11">
        <v>23.060305683383508</v>
      </c>
    </row>
    <row r="13" spans="1:22" x14ac:dyDescent="0.3">
      <c r="A13" s="25" t="s">
        <v>27</v>
      </c>
      <c r="D13">
        <f>($C8-D5)</f>
        <v>8.9966257685222786</v>
      </c>
      <c r="E13" s="12"/>
      <c r="F13" s="12">
        <f t="shared" ref="F13:I13" si="3">($C8-F5)</f>
        <v>8.0341522694939158</v>
      </c>
      <c r="G13" s="12">
        <f t="shared" si="3"/>
        <v>-2.9098850721632914</v>
      </c>
      <c r="H13" s="12">
        <f t="shared" si="3"/>
        <v>-1.6539118053951398</v>
      </c>
      <c r="I13" s="12">
        <f t="shared" si="3"/>
        <v>7.944462855255793</v>
      </c>
      <c r="J13" s="12"/>
      <c r="O13" s="12"/>
      <c r="P13" s="12"/>
      <c r="Q13" s="12">
        <f t="shared" ref="Q13:T13" si="4">($N8-Q5)</f>
        <v>15.919824539543356</v>
      </c>
      <c r="R13" s="12">
        <f t="shared" si="4"/>
        <v>-20.609484450132712</v>
      </c>
      <c r="S13" s="12">
        <f t="shared" si="4"/>
        <v>9.8916672069515243</v>
      </c>
      <c r="T13" s="12">
        <f t="shared" si="4"/>
        <v>5.1529157543205599</v>
      </c>
    </row>
    <row r="14" spans="1:22" x14ac:dyDescent="0.3">
      <c r="D14" s="12">
        <f>($C8-D6)</f>
        <v>22.187996750166775</v>
      </c>
      <c r="E14" s="12">
        <f t="shared" ref="E14:I14" si="5">($C8-E6)</f>
        <v>-2.1391239875049024</v>
      </c>
      <c r="F14" s="12">
        <f t="shared" si="5"/>
        <v>7.1006717443395928E-3</v>
      </c>
      <c r="G14" s="12">
        <f t="shared" si="5"/>
        <v>10.63460473978661</v>
      </c>
      <c r="H14" s="12">
        <f t="shared" si="5"/>
        <v>5.4381460256678196</v>
      </c>
      <c r="I14" s="12">
        <f t="shared" si="5"/>
        <v>1.541637629015824</v>
      </c>
      <c r="O14" s="12">
        <f>($N8-O6)</f>
        <v>27.810164451109436</v>
      </c>
      <c r="P14" s="12">
        <f t="shared" ref="P14:T14" si="6">($N8-P6)</f>
        <v>21.114721418135119</v>
      </c>
      <c r="Q14" s="12">
        <f t="shared" si="6"/>
        <v>13.638943552235418</v>
      </c>
      <c r="R14" s="12">
        <f t="shared" si="6"/>
        <v>-1.4946295335057016</v>
      </c>
      <c r="S14" s="12">
        <f t="shared" si="6"/>
        <v>2.0041147290733221</v>
      </c>
      <c r="T14" s="12">
        <f t="shared" si="6"/>
        <v>13.745905336187818</v>
      </c>
    </row>
    <row r="15" spans="1:22" x14ac:dyDescent="0.3">
      <c r="D15" s="12">
        <f>($C8-D7)</f>
        <v>-4.4746236712040286</v>
      </c>
      <c r="E15" s="12">
        <f t="shared" ref="E15:I15" si="7">($C8-E7)</f>
        <v>-19.718104145794641</v>
      </c>
      <c r="F15" s="12">
        <f t="shared" si="7"/>
        <v>-9.2051117078345612</v>
      </c>
      <c r="G15" s="12">
        <f t="shared" si="7"/>
        <v>12.226046478279827</v>
      </c>
      <c r="H15" s="12">
        <f t="shared" si="7"/>
        <v>-4.638485797539218</v>
      </c>
      <c r="I15" s="12">
        <f t="shared" si="7"/>
        <v>-15.183031555231238</v>
      </c>
      <c r="O15" s="12">
        <f>($N8-O7)</f>
        <v>37.914523874388372</v>
      </c>
      <c r="P15" s="12">
        <f t="shared" ref="P15:T15" si="8">($N8-P7)</f>
        <v>8.664237922428299</v>
      </c>
      <c r="Q15" s="12">
        <f t="shared" si="8"/>
        <v>10.484649334690346</v>
      </c>
      <c r="R15" s="12">
        <f t="shared" si="8"/>
        <v>7.2178050610800426</v>
      </c>
      <c r="S15" s="12">
        <f t="shared" si="8"/>
        <v>-12.683375678486755</v>
      </c>
      <c r="T15" s="12">
        <f t="shared" si="8"/>
        <v>0.78379631937623628</v>
      </c>
    </row>
    <row r="16" spans="1:22" x14ac:dyDescent="0.3">
      <c r="A16" t="s">
        <v>25</v>
      </c>
      <c r="D16" s="23">
        <f t="shared" ref="D16" si="9">AVERAGE(D13:D15)</f>
        <v>8.9033329491616744</v>
      </c>
      <c r="E16" s="23">
        <f t="shared" ref="E16" si="10">AVERAGE(E13:E15)</f>
        <v>-10.928614066649772</v>
      </c>
      <c r="F16" s="23">
        <f t="shared" ref="F16" si="11">AVERAGE(F13:F15)</f>
        <v>-0.38795292219876859</v>
      </c>
      <c r="G16" s="23">
        <f t="shared" ref="G16" si="12">AVERAGE(G13:G15)</f>
        <v>6.6502553819677148</v>
      </c>
      <c r="H16" s="23">
        <f t="shared" ref="H16" si="13">AVERAGE(H13:H15)</f>
        <v>-0.28475052575551274</v>
      </c>
      <c r="I16" s="23">
        <f t="shared" ref="I16" si="14">AVERAGE(I13:I15)</f>
        <v>-1.8989770236532071</v>
      </c>
      <c r="O16" s="23">
        <f t="shared" ref="O16" si="15">AVERAGE(O13:O15)</f>
        <v>32.862344162748904</v>
      </c>
      <c r="P16" s="23">
        <f t="shared" ref="P16" si="16">AVERAGE(P13:P15)</f>
        <v>14.889479670281709</v>
      </c>
      <c r="Q16" s="23">
        <f t="shared" ref="Q16" si="17">AVERAGE(Q13:Q15)</f>
        <v>13.34780580882304</v>
      </c>
      <c r="R16" s="23">
        <f t="shared" ref="R16" si="18">AVERAGE(R13:R15)</f>
        <v>-4.9621029741861236</v>
      </c>
      <c r="S16" s="23">
        <f t="shared" ref="S16" si="19">AVERAGE(S13:S15)</f>
        <v>-0.26253124748730272</v>
      </c>
      <c r="T16" s="23">
        <f t="shared" ref="T16" si="20">AVERAGE(T13:T15)</f>
        <v>6.5608724699615379</v>
      </c>
    </row>
    <row r="17" spans="1:20" x14ac:dyDescent="0.3">
      <c r="A17" t="s">
        <v>23</v>
      </c>
      <c r="D17" s="12">
        <f t="shared" ref="D17:I17" si="21">STDEV(D13:D15)</f>
        <v>13.331555032933442</v>
      </c>
      <c r="E17" s="12">
        <f t="shared" si="21"/>
        <v>12.430216076270444</v>
      </c>
      <c r="F17" s="12">
        <f t="shared" si="21"/>
        <v>8.6264190790019786</v>
      </c>
      <c r="G17" s="12">
        <f t="shared" si="21"/>
        <v>8.3174747266696727</v>
      </c>
      <c r="H17" s="12">
        <f t="shared" si="21"/>
        <v>5.17596166739723</v>
      </c>
      <c r="I17" s="12">
        <f t="shared" si="21"/>
        <v>11.941466464295658</v>
      </c>
      <c r="O17" s="12">
        <f t="shared" ref="O17:T17" si="22">STDEV(O13:O15)</f>
        <v>7.144861067746735</v>
      </c>
      <c r="P17" s="12">
        <f t="shared" si="22"/>
        <v>8.8038213088654871</v>
      </c>
      <c r="Q17" s="12">
        <f t="shared" si="22"/>
        <v>2.7292587393084782</v>
      </c>
      <c r="R17" s="12">
        <f t="shared" si="22"/>
        <v>14.234009956143101</v>
      </c>
      <c r="S17" s="12">
        <f t="shared" si="22"/>
        <v>11.456936907705227</v>
      </c>
      <c r="T17" s="12">
        <f t="shared" si="22"/>
        <v>6.5947573212185695</v>
      </c>
    </row>
    <row r="18" spans="1:20" x14ac:dyDescent="0.3">
      <c r="A18" t="s">
        <v>26</v>
      </c>
      <c r="D18" s="12">
        <f t="shared" ref="D18" si="23">(D17/SQRT(3))</f>
        <v>7.6969768869804334</v>
      </c>
      <c r="E18" s="12">
        <f>(E17/SQRT(2))</f>
        <v>8.7894900791448691</v>
      </c>
      <c r="F18" s="12">
        <f t="shared" ref="F18" si="24">(F17/SQRT(3))</f>
        <v>4.9804653774043164</v>
      </c>
      <c r="G18" s="12">
        <f t="shared" ref="G18" si="25">(G17/SQRT(3))</f>
        <v>4.8020962724206449</v>
      </c>
      <c r="H18" s="12">
        <f t="shared" ref="H18" si="26">(H17/SQRT(3))</f>
        <v>2.988342861986975</v>
      </c>
      <c r="I18" s="12">
        <f t="shared" ref="I18" si="27">(I17/SQRT(3))</f>
        <v>6.8944088776799868</v>
      </c>
      <c r="O18" s="12">
        <f>(O17/SQRT(2))</f>
        <v>5.0521797116394724</v>
      </c>
      <c r="P18" s="12">
        <f>(P17/SQRT(2))</f>
        <v>6.2252417478534117</v>
      </c>
      <c r="Q18" s="12">
        <f t="shared" ref="Q18" si="28">(Q17/SQRT(3))</f>
        <v>1.5757382678278886</v>
      </c>
      <c r="R18" s="12">
        <f t="shared" ref="R18" si="29">(R17/SQRT(3))</f>
        <v>8.2180094798270336</v>
      </c>
      <c r="S18" s="12">
        <f t="shared" ref="S18" si="30">(S17/SQRT(3))</f>
        <v>6.6146656077521717</v>
      </c>
      <c r="T18" s="12">
        <f t="shared" ref="T18" si="31">(T17/SQRT(3))</f>
        <v>3.8074849146457965</v>
      </c>
    </row>
    <row r="21" spans="1:20" x14ac:dyDescent="0.3">
      <c r="B21" t="s">
        <v>12</v>
      </c>
      <c r="C21" t="s">
        <v>13</v>
      </c>
      <c r="D21" t="s">
        <v>14</v>
      </c>
      <c r="E21" t="s">
        <v>15</v>
      </c>
      <c r="F21" t="s">
        <v>16</v>
      </c>
      <c r="G21" t="s">
        <v>17</v>
      </c>
    </row>
    <row r="22" spans="1:20" x14ac:dyDescent="0.3">
      <c r="A22" t="s">
        <v>18</v>
      </c>
      <c r="B22">
        <v>8.9033329491616744</v>
      </c>
      <c r="C22">
        <v>-10.928614066649772</v>
      </c>
      <c r="D22">
        <v>-0.38795292219876859</v>
      </c>
      <c r="E22">
        <v>6.6502553819677148</v>
      </c>
      <c r="F22">
        <v>-0.28475052575551274</v>
      </c>
      <c r="G22">
        <v>-1.8989770236532071</v>
      </c>
    </row>
    <row r="23" spans="1:20" x14ac:dyDescent="0.3">
      <c r="A23" t="s">
        <v>19</v>
      </c>
      <c r="B23">
        <v>32.862344162748904</v>
      </c>
      <c r="C23">
        <v>29.861249991109702</v>
      </c>
      <c r="D23">
        <v>13.34780580882304</v>
      </c>
      <c r="E23">
        <v>-4.9621029741861236</v>
      </c>
      <c r="F23">
        <v>-0.26253124748730272</v>
      </c>
      <c r="G23">
        <v>6.5608724699615379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982F7-0E49-48EE-BBCF-9446064E3EA2}">
  <dimension ref="A3:U20"/>
  <sheetViews>
    <sheetView tabSelected="1" topLeftCell="A15" workbookViewId="0">
      <selection activeCell="P26" sqref="P26"/>
    </sheetView>
  </sheetViews>
  <sheetFormatPr defaultColWidth="9.109375" defaultRowHeight="14.4" x14ac:dyDescent="0.3"/>
  <cols>
    <col min="1" max="4" width="9.109375" style="12"/>
    <col min="5" max="5" width="13.5546875" style="12" customWidth="1"/>
    <col min="6" max="6" width="12.21875" style="12" customWidth="1"/>
    <col min="7" max="7" width="13.6640625" style="12" customWidth="1"/>
    <col min="8" max="8" width="15.88671875" style="12" customWidth="1"/>
    <col min="9" max="9" width="11.77734375" style="12" customWidth="1"/>
    <col min="10" max="16384" width="9.109375" style="12"/>
  </cols>
  <sheetData>
    <row r="3" spans="1:21" x14ac:dyDescent="0.3">
      <c r="B3" s="12" t="s">
        <v>18</v>
      </c>
      <c r="M3" s="12" t="s">
        <v>19</v>
      </c>
    </row>
    <row r="4" spans="1:21" x14ac:dyDescent="0.3">
      <c r="B4" s="12" t="s">
        <v>9</v>
      </c>
      <c r="C4" s="12" t="s">
        <v>11</v>
      </c>
      <c r="D4" s="12" t="s">
        <v>12</v>
      </c>
      <c r="E4" s="12" t="s">
        <v>13</v>
      </c>
      <c r="F4" s="12" t="s">
        <v>14</v>
      </c>
      <c r="G4" s="12" t="s">
        <v>15</v>
      </c>
      <c r="H4" s="12" t="s">
        <v>16</v>
      </c>
      <c r="I4" s="12" t="s">
        <v>17</v>
      </c>
      <c r="J4" s="11" t="s">
        <v>9</v>
      </c>
      <c r="K4" s="11"/>
      <c r="M4" s="12" t="s">
        <v>9</v>
      </c>
      <c r="N4" s="12" t="s">
        <v>11</v>
      </c>
      <c r="O4" s="12" t="s">
        <v>12</v>
      </c>
      <c r="P4" s="12" t="s">
        <v>13</v>
      </c>
      <c r="Q4" s="12" t="s">
        <v>14</v>
      </c>
      <c r="R4" s="12" t="s">
        <v>15</v>
      </c>
      <c r="S4" s="12" t="s">
        <v>16</v>
      </c>
      <c r="T4" s="12" t="s">
        <v>17</v>
      </c>
      <c r="U4" s="11" t="s">
        <v>9</v>
      </c>
    </row>
    <row r="5" spans="1:21" x14ac:dyDescent="0.3">
      <c r="B5" s="12">
        <v>100</v>
      </c>
      <c r="C5" s="12" t="s">
        <v>29</v>
      </c>
      <c r="D5" s="12" t="s">
        <v>30</v>
      </c>
      <c r="F5" s="12" t="s">
        <v>31</v>
      </c>
      <c r="G5" s="12" t="s">
        <v>32</v>
      </c>
      <c r="H5" s="12" t="s">
        <v>33</v>
      </c>
      <c r="I5" s="12" t="s">
        <v>34</v>
      </c>
      <c r="J5" s="11">
        <v>97.315907655264738</v>
      </c>
      <c r="K5" s="11"/>
      <c r="M5" s="12">
        <v>100</v>
      </c>
      <c r="Q5" s="12" t="s">
        <v>49</v>
      </c>
      <c r="R5" s="12" t="s">
        <v>50</v>
      </c>
      <c r="S5" s="12" t="s">
        <v>51</v>
      </c>
      <c r="T5" s="12" t="s">
        <v>52</v>
      </c>
      <c r="U5" s="11">
        <v>84.359805640789077</v>
      </c>
    </row>
    <row r="6" spans="1:21" x14ac:dyDescent="0.3">
      <c r="B6" s="12">
        <v>100</v>
      </c>
      <c r="C6" s="12" t="s">
        <v>35</v>
      </c>
      <c r="D6" s="12" t="s">
        <v>36</v>
      </c>
      <c r="E6" s="12" t="s">
        <v>37</v>
      </c>
      <c r="F6" s="12" t="s">
        <v>38</v>
      </c>
      <c r="G6" s="12" t="s">
        <v>39</v>
      </c>
      <c r="H6" s="12" t="s">
        <v>40</v>
      </c>
      <c r="I6" s="12" t="s">
        <v>41</v>
      </c>
      <c r="J6" s="11">
        <v>90.025965580791848</v>
      </c>
      <c r="K6" s="11"/>
      <c r="M6" s="12">
        <v>100</v>
      </c>
      <c r="N6" s="12" t="s">
        <v>53</v>
      </c>
      <c r="O6" s="12" t="s">
        <v>54</v>
      </c>
      <c r="P6" s="12" t="s">
        <v>55</v>
      </c>
      <c r="Q6" s="12" t="s">
        <v>56</v>
      </c>
      <c r="R6" s="12" t="s">
        <v>57</v>
      </c>
      <c r="S6" s="12" t="s">
        <v>58</v>
      </c>
      <c r="T6" s="12" t="s">
        <v>59</v>
      </c>
      <c r="U6" s="11">
        <v>95.305684319919052</v>
      </c>
    </row>
    <row r="7" spans="1:21" x14ac:dyDescent="0.3">
      <c r="B7" s="12">
        <v>100</v>
      </c>
      <c r="C7" s="12" t="s">
        <v>42</v>
      </c>
      <c r="D7" s="12" t="s">
        <v>43</v>
      </c>
      <c r="E7" s="12" t="s">
        <v>44</v>
      </c>
      <c r="F7" s="12" t="s">
        <v>45</v>
      </c>
      <c r="G7" s="12" t="s">
        <v>46</v>
      </c>
      <c r="H7" s="12" t="s">
        <v>47</v>
      </c>
      <c r="I7" s="12" t="s">
        <v>48</v>
      </c>
      <c r="J7" s="11">
        <v>104.56321958600611</v>
      </c>
      <c r="K7" s="11"/>
      <c r="M7" s="12">
        <v>100</v>
      </c>
      <c r="N7" s="12" t="s">
        <v>60</v>
      </c>
      <c r="O7" s="12" t="s">
        <v>61</v>
      </c>
      <c r="P7" s="12" t="s">
        <v>62</v>
      </c>
      <c r="Q7" s="12" t="s">
        <v>63</v>
      </c>
      <c r="R7" s="12" t="s">
        <v>64</v>
      </c>
      <c r="S7" s="12" t="s">
        <v>65</v>
      </c>
      <c r="T7" s="12" t="s">
        <v>66</v>
      </c>
      <c r="U7" s="11">
        <v>110.6173335293464</v>
      </c>
    </row>
    <row r="8" spans="1:21" x14ac:dyDescent="0.3">
      <c r="A8" s="12" t="s">
        <v>25</v>
      </c>
      <c r="B8" s="23">
        <f>AVERAGE(B5:B7)</f>
        <v>100</v>
      </c>
      <c r="C8" s="23" t="e">
        <f t="shared" ref="C8:U8" si="0">AVERAGE(C5:C7)</f>
        <v>#DIV/0!</v>
      </c>
      <c r="D8" s="23" t="e">
        <f t="shared" si="0"/>
        <v>#DIV/0!</v>
      </c>
      <c r="E8" s="23" t="e">
        <f t="shared" si="0"/>
        <v>#DIV/0!</v>
      </c>
      <c r="F8" s="23" t="e">
        <f t="shared" si="0"/>
        <v>#DIV/0!</v>
      </c>
      <c r="G8" s="23" t="e">
        <f t="shared" si="0"/>
        <v>#DIV/0!</v>
      </c>
      <c r="H8" s="23" t="e">
        <f t="shared" si="0"/>
        <v>#DIV/0!</v>
      </c>
      <c r="I8" s="23" t="e">
        <f t="shared" si="0"/>
        <v>#DIV/0!</v>
      </c>
      <c r="J8" s="24">
        <f t="shared" si="0"/>
        <v>97.301697607354228</v>
      </c>
      <c r="K8" s="24"/>
      <c r="L8" s="23"/>
      <c r="M8" s="23">
        <f t="shared" si="0"/>
        <v>100</v>
      </c>
      <c r="N8" s="23" t="e">
        <f t="shared" si="0"/>
        <v>#DIV/0!</v>
      </c>
      <c r="O8" s="23" t="e">
        <f t="shared" si="0"/>
        <v>#DIV/0!</v>
      </c>
      <c r="P8" s="23" t="e">
        <f t="shared" si="0"/>
        <v>#DIV/0!</v>
      </c>
      <c r="Q8" s="23" t="e">
        <f t="shared" si="0"/>
        <v>#DIV/0!</v>
      </c>
      <c r="R8" s="23" t="e">
        <f t="shared" si="0"/>
        <v>#DIV/0!</v>
      </c>
      <c r="S8" s="23" t="e">
        <f t="shared" si="0"/>
        <v>#DIV/0!</v>
      </c>
      <c r="T8" s="23" t="e">
        <f t="shared" si="0"/>
        <v>#DIV/0!</v>
      </c>
      <c r="U8" s="24">
        <f t="shared" si="0"/>
        <v>96.760941163351504</v>
      </c>
    </row>
    <row r="9" spans="1:21" x14ac:dyDescent="0.3">
      <c r="A9" s="12" t="s">
        <v>23</v>
      </c>
      <c r="B9" s="12">
        <f>STDEV(B5:B7)</f>
        <v>0</v>
      </c>
      <c r="C9" s="12" t="e">
        <f t="shared" ref="C9:U9" si="1">STDEV(C5:C7)</f>
        <v>#DIV/0!</v>
      </c>
      <c r="D9" s="12" t="e">
        <f t="shared" si="1"/>
        <v>#DIV/0!</v>
      </c>
      <c r="E9" s="12" t="e">
        <f t="shared" si="1"/>
        <v>#DIV/0!</v>
      </c>
      <c r="F9" s="12" t="e">
        <f t="shared" si="1"/>
        <v>#DIV/0!</v>
      </c>
      <c r="G9" s="12" t="e">
        <f t="shared" si="1"/>
        <v>#DIV/0!</v>
      </c>
      <c r="H9" s="12" t="e">
        <f t="shared" si="1"/>
        <v>#DIV/0!</v>
      </c>
      <c r="I9" s="12" t="e">
        <f t="shared" si="1"/>
        <v>#DIV/0!</v>
      </c>
      <c r="J9" s="11">
        <f t="shared" si="1"/>
        <v>7.2686374202546222</v>
      </c>
      <c r="K9" s="11"/>
      <c r="M9" s="12">
        <f t="shared" si="1"/>
        <v>0</v>
      </c>
      <c r="N9" s="12" t="e">
        <f t="shared" si="1"/>
        <v>#DIV/0!</v>
      </c>
      <c r="O9" s="12" t="e">
        <f t="shared" si="1"/>
        <v>#DIV/0!</v>
      </c>
      <c r="P9" s="12" t="e">
        <f t="shared" si="1"/>
        <v>#DIV/0!</v>
      </c>
      <c r="Q9" s="12" t="e">
        <f t="shared" si="1"/>
        <v>#DIV/0!</v>
      </c>
      <c r="R9" s="12" t="e">
        <f t="shared" si="1"/>
        <v>#DIV/0!</v>
      </c>
      <c r="S9" s="12" t="e">
        <f t="shared" si="1"/>
        <v>#DIV/0!</v>
      </c>
      <c r="T9" s="12" t="e">
        <f t="shared" si="1"/>
        <v>#DIV/0!</v>
      </c>
      <c r="U9" s="11">
        <f t="shared" si="1"/>
        <v>13.189115666520642</v>
      </c>
    </row>
    <row r="10" spans="1:21" x14ac:dyDescent="0.3">
      <c r="A10" s="12" t="s">
        <v>26</v>
      </c>
      <c r="B10" s="12">
        <f>(B9/SQRT(3))</f>
        <v>0</v>
      </c>
      <c r="C10" s="12" t="e">
        <f t="shared" ref="C10:U10" si="2">(C9/SQRT(3))</f>
        <v>#DIV/0!</v>
      </c>
      <c r="D10" s="12" t="e">
        <f t="shared" si="2"/>
        <v>#DIV/0!</v>
      </c>
      <c r="E10" s="12" t="e">
        <f t="shared" si="2"/>
        <v>#DIV/0!</v>
      </c>
      <c r="F10" s="12" t="e">
        <f t="shared" si="2"/>
        <v>#DIV/0!</v>
      </c>
      <c r="G10" s="12" t="e">
        <f t="shared" si="2"/>
        <v>#DIV/0!</v>
      </c>
      <c r="H10" s="12" t="e">
        <f t="shared" si="2"/>
        <v>#DIV/0!</v>
      </c>
      <c r="I10" s="12" t="e">
        <f t="shared" si="2"/>
        <v>#DIV/0!</v>
      </c>
      <c r="J10" s="11">
        <f t="shared" si="2"/>
        <v>4.1965497712257935</v>
      </c>
      <c r="K10" s="11"/>
      <c r="M10" s="12">
        <f t="shared" si="2"/>
        <v>0</v>
      </c>
      <c r="N10" s="12" t="e">
        <f t="shared" si="2"/>
        <v>#DIV/0!</v>
      </c>
      <c r="O10" s="12" t="e">
        <f t="shared" si="2"/>
        <v>#DIV/0!</v>
      </c>
      <c r="P10" s="12" t="e">
        <f t="shared" si="2"/>
        <v>#DIV/0!</v>
      </c>
      <c r="Q10" s="12" t="e">
        <f t="shared" si="2"/>
        <v>#DIV/0!</v>
      </c>
      <c r="R10" s="12" t="e">
        <f t="shared" si="2"/>
        <v>#DIV/0!</v>
      </c>
      <c r="S10" s="12" t="e">
        <f t="shared" si="2"/>
        <v>#DIV/0!</v>
      </c>
      <c r="T10" s="12" t="e">
        <f t="shared" si="2"/>
        <v>#DIV/0!</v>
      </c>
      <c r="U10" s="11">
        <f t="shared" si="2"/>
        <v>7.6147394804388036</v>
      </c>
    </row>
    <row r="11" spans="1:21" x14ac:dyDescent="0.3">
      <c r="J11" s="11"/>
      <c r="K11" s="11"/>
      <c r="U11" s="11"/>
    </row>
    <row r="12" spans="1:21" x14ac:dyDescent="0.3">
      <c r="E12" s="11">
        <v>53.171999543516236</v>
      </c>
      <c r="N12" s="11">
        <v>65.926862943966611</v>
      </c>
      <c r="P12" s="11">
        <v>23.060305683383508</v>
      </c>
    </row>
    <row r="15" spans="1:21" x14ac:dyDescent="0.3">
      <c r="B15" s="12" t="s">
        <v>28</v>
      </c>
      <c r="C15" s="12" t="s">
        <v>67</v>
      </c>
      <c r="E15" s="12" t="s">
        <v>68</v>
      </c>
      <c r="F15" s="12" t="s">
        <v>70</v>
      </c>
      <c r="G15" s="12" t="s">
        <v>69</v>
      </c>
      <c r="H15" s="12" t="s">
        <v>71</v>
      </c>
      <c r="I15" s="12" t="s">
        <v>72</v>
      </c>
      <c r="J15" s="12" t="s">
        <v>73</v>
      </c>
    </row>
    <row r="16" spans="1:21" x14ac:dyDescent="0.3">
      <c r="A16" s="12" t="s">
        <v>74</v>
      </c>
      <c r="B16" s="12">
        <v>100</v>
      </c>
      <c r="C16" s="12">
        <v>85.991612483880544</v>
      </c>
      <c r="E16" s="12">
        <v>77.088279534718865</v>
      </c>
      <c r="F16" s="12">
        <v>96.920226550530316</v>
      </c>
      <c r="G16" s="12">
        <v>86.379565406079294</v>
      </c>
      <c r="H16" s="12">
        <v>79.34135710191282</v>
      </c>
      <c r="I16" s="12">
        <v>86.276363009636057</v>
      </c>
      <c r="J16" s="12">
        <v>87.890589507533761</v>
      </c>
    </row>
    <row r="17" spans="1:10" x14ac:dyDescent="0.3">
      <c r="A17" s="12" t="s">
        <v>75</v>
      </c>
      <c r="B17" s="12">
        <v>100</v>
      </c>
      <c r="C17" s="12">
        <v>82.865096316149192</v>
      </c>
      <c r="E17" s="12">
        <v>50.002752153400287</v>
      </c>
      <c r="F17" s="12">
        <v>67.97561664586749</v>
      </c>
      <c r="G17" s="12">
        <v>69.517290507326152</v>
      </c>
      <c r="H17" s="12">
        <v>87.827199290335315</v>
      </c>
      <c r="I17" s="12">
        <v>83.127627563636494</v>
      </c>
      <c r="J17" s="12">
        <v>76.304223846187654</v>
      </c>
    </row>
    <row r="19" spans="1:10" x14ac:dyDescent="0.3">
      <c r="B19" s="12">
        <v>0</v>
      </c>
      <c r="C19" s="12">
        <v>6.78932318254867</v>
      </c>
      <c r="E19" s="12">
        <v>7.6969768869804334</v>
      </c>
      <c r="F19" s="12">
        <v>7.1765885977199542</v>
      </c>
      <c r="G19" s="12">
        <v>4.9804653774043164</v>
      </c>
      <c r="H19" s="12">
        <v>4.802096272420644</v>
      </c>
      <c r="I19" s="12">
        <v>2.988342861986975</v>
      </c>
      <c r="J19" s="12">
        <v>6.8944088776799592</v>
      </c>
    </row>
    <row r="20" spans="1:10" x14ac:dyDescent="0.3">
      <c r="B20" s="12">
        <v>0</v>
      </c>
      <c r="C20" s="12">
        <v>1.8441028079804902</v>
      </c>
      <c r="E20" s="12">
        <v>4.1250874607860544</v>
      </c>
      <c r="F20" s="12">
        <v>5.0828886025708506</v>
      </c>
      <c r="G20" s="12">
        <v>1.575738267827886</v>
      </c>
      <c r="H20" s="12">
        <v>8.2180094798270371</v>
      </c>
      <c r="I20" s="12">
        <v>6.6146656077521362</v>
      </c>
      <c r="J20" s="12">
        <v>3.8074849146457965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Exp 1_A</vt:lpstr>
      <vt:lpstr>Exp 2_B</vt:lpstr>
      <vt:lpstr>Exp 3_C</vt:lpstr>
      <vt:lpstr>Average_% reduction</vt:lpstr>
      <vt:lpstr>Average_% formation</vt:lpstr>
    </vt:vector>
  </TitlesOfParts>
  <Company>University of Pretoria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Anton</cp:lastModifiedBy>
  <dcterms:created xsi:type="dcterms:W3CDTF">2021-11-02T08:47:39Z</dcterms:created>
  <dcterms:modified xsi:type="dcterms:W3CDTF">2022-01-10T10:32:22Z</dcterms:modified>
</cp:coreProperties>
</file>