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\Documents\PhD projek\LC MS\"/>
    </mc:Choice>
  </mc:AlternateContent>
  <xr:revisionPtr revIDLastSave="0" documentId="13_ncr:1_{F4F530A5-3BC1-4F28-932D-A615D0D1C77B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November 2020" sheetId="1" r:id="rId1"/>
    <sheet name="September 2021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2" l="1"/>
  <c r="R28" i="1"/>
  <c r="Y17" i="2"/>
  <c r="Y16" i="2"/>
  <c r="Y10" i="2"/>
  <c r="Z10" i="2"/>
  <c r="Y11" i="2"/>
  <c r="Z11" i="2"/>
  <c r="Y12" i="2"/>
  <c r="Z12" i="2"/>
  <c r="Y13" i="2"/>
  <c r="Z13" i="2"/>
  <c r="Y14" i="2"/>
  <c r="Z14" i="2"/>
  <c r="Z9" i="2"/>
  <c r="X10" i="2"/>
  <c r="X11" i="2"/>
  <c r="X12" i="2"/>
  <c r="X13" i="2"/>
  <c r="X14" i="2"/>
  <c r="Y9" i="2"/>
  <c r="X9" i="2"/>
  <c r="R11" i="2"/>
  <c r="R12" i="2"/>
  <c r="R13" i="2"/>
  <c r="R14" i="2"/>
  <c r="V11" i="2"/>
  <c r="V12" i="2"/>
  <c r="V13" i="2"/>
  <c r="V14" i="2"/>
  <c r="U11" i="2"/>
  <c r="U12" i="2"/>
  <c r="U13" i="2"/>
  <c r="U14" i="2"/>
  <c r="O11" i="2"/>
  <c r="O12" i="2"/>
  <c r="W10" i="2"/>
  <c r="W9" i="2"/>
  <c r="V10" i="2"/>
  <c r="V9" i="2"/>
  <c r="U10" i="2"/>
  <c r="U9" i="2"/>
  <c r="T10" i="2"/>
  <c r="T11" i="2"/>
  <c r="T12" i="2"/>
  <c r="T13" i="2"/>
  <c r="T14" i="2"/>
  <c r="T9" i="2"/>
  <c r="S11" i="2"/>
  <c r="S16" i="2" s="1"/>
  <c r="S12" i="2"/>
  <c r="S13" i="2"/>
  <c r="S14" i="2"/>
  <c r="S10" i="2"/>
  <c r="S9" i="2"/>
  <c r="Q14" i="2"/>
  <c r="Q13" i="2"/>
  <c r="Q12" i="2"/>
  <c r="Q11" i="2"/>
  <c r="P11" i="2"/>
  <c r="P12" i="2"/>
  <c r="P13" i="2"/>
  <c r="P14" i="2"/>
  <c r="Q10" i="2"/>
  <c r="R10" i="2"/>
  <c r="Q9" i="2"/>
  <c r="R9" i="2"/>
  <c r="O10" i="2"/>
  <c r="P10" i="2"/>
  <c r="O9" i="2"/>
  <c r="P9" i="2"/>
  <c r="N11" i="2"/>
  <c r="N12" i="2"/>
  <c r="N13" i="2"/>
  <c r="N14" i="2"/>
  <c r="N10" i="2"/>
  <c r="S15" i="2" l="1"/>
  <c r="J290" i="1"/>
  <c r="J289" i="1"/>
  <c r="J287" i="1"/>
  <c r="J286" i="1"/>
  <c r="I287" i="1"/>
  <c r="I286" i="1"/>
  <c r="J299" i="1"/>
  <c r="J298" i="1"/>
  <c r="J296" i="1"/>
  <c r="J295" i="1"/>
  <c r="I296" i="1"/>
  <c r="I295" i="1"/>
  <c r="E304" i="1"/>
  <c r="D304" i="1"/>
  <c r="D309" i="1"/>
  <c r="E309" i="1" s="1"/>
  <c r="D308" i="1"/>
  <c r="E308" i="1" s="1"/>
  <c r="C299" i="1"/>
  <c r="C298" i="1"/>
  <c r="E296" i="1"/>
  <c r="E295" i="1"/>
  <c r="D296" i="1"/>
  <c r="D295" i="1"/>
  <c r="D287" i="1"/>
  <c r="E287" i="1" s="1"/>
  <c r="D286" i="1"/>
  <c r="E286" i="1" s="1"/>
  <c r="V3" i="1"/>
  <c r="U3" i="1"/>
  <c r="T3" i="1"/>
  <c r="S3" i="1"/>
  <c r="C290" i="1" l="1"/>
  <c r="C289" i="1"/>
  <c r="C311" i="1"/>
  <c r="C312" i="1"/>
  <c r="U57" i="1"/>
  <c r="U56" i="1"/>
  <c r="T57" i="1"/>
  <c r="T56" i="1"/>
  <c r="S57" i="1"/>
  <c r="S56" i="1"/>
  <c r="U217" i="1" l="1"/>
  <c r="U216" i="1"/>
  <c r="S105" i="1" l="1"/>
  <c r="S104" i="1"/>
  <c r="S265" i="1" l="1"/>
  <c r="S264" i="1"/>
  <c r="T217" i="1"/>
  <c r="T216" i="1"/>
  <c r="S217" i="1"/>
  <c r="S216" i="1"/>
  <c r="S201" i="1"/>
  <c r="S200" i="1"/>
  <c r="S185" i="1"/>
  <c r="S184" i="1"/>
  <c r="S169" i="1"/>
  <c r="S168" i="1"/>
  <c r="S153" i="1" l="1"/>
  <c r="S152" i="1"/>
  <c r="U137" i="1"/>
  <c r="U136" i="1"/>
  <c r="T137" i="1"/>
  <c r="T136" i="1"/>
  <c r="S137" i="1"/>
  <c r="S136" i="1"/>
  <c r="S121" i="1"/>
  <c r="S120" i="1"/>
  <c r="S89" i="1"/>
  <c r="S88" i="1"/>
  <c r="S73" i="1"/>
  <c r="S72" i="1"/>
  <c r="S41" i="1"/>
  <c r="S40" i="1"/>
  <c r="U24" i="1"/>
  <c r="U23" i="1"/>
  <c r="T24" i="1"/>
  <c r="T23" i="1"/>
  <c r="S24" i="1"/>
  <c r="S23" i="1"/>
</calcChain>
</file>

<file path=xl/sharedStrings.xml><?xml version="1.0" encoding="utf-8"?>
<sst xmlns="http://schemas.openxmlformats.org/spreadsheetml/2006/main" count="1211" uniqueCount="117">
  <si>
    <t xml:space="preserve">Quantify Compound Summary Report </t>
  </si>
  <si>
    <t>Printed Thu Nov 05 16:21:03 2020</t>
  </si>
  <si>
    <t>Compound 1:  Cyanidin-3-O-galactoside</t>
  </si>
  <si>
    <t>#</t>
  </si>
  <si>
    <t>Name</t>
  </si>
  <si>
    <t>Sample Text</t>
  </si>
  <si>
    <t>ID</t>
  </si>
  <si>
    <t>Type</t>
  </si>
  <si>
    <t>RT</t>
  </si>
  <si>
    <t>Area</t>
  </si>
  <si>
    <t>IS Area</t>
  </si>
  <si>
    <t>Response</t>
  </si>
  <si>
    <t>Conc.</t>
  </si>
  <si>
    <t>Std. Conc</t>
  </si>
  <si>
    <t>Divisor1</t>
  </si>
  <si>
    <t>Factor1</t>
  </si>
  <si>
    <t>Factor2</t>
  </si>
  <si>
    <t>Factor3</t>
  </si>
  <si>
    <t>Vial</t>
  </si>
  <si>
    <t>AV_UP_201102_9</t>
  </si>
  <si>
    <t>7 - P. grandiflorum 1</t>
  </si>
  <si>
    <t>Analyte</t>
  </si>
  <si>
    <t>1:A,7</t>
  </si>
  <si>
    <t>AV_UP_201102_10</t>
  </si>
  <si>
    <t>8 - P. grandiflorum 2</t>
  </si>
  <si>
    <t>1:A,8</t>
  </si>
  <si>
    <t>AV_UP_201102_11</t>
  </si>
  <si>
    <t>9 - S. hybrid 1</t>
  </si>
  <si>
    <t>1:B,1</t>
  </si>
  <si>
    <t>AV_UP_201102_12</t>
  </si>
  <si>
    <t>10 - S. hybrid 2</t>
  </si>
  <si>
    <t>1:B,2</t>
  </si>
  <si>
    <t>AV_UP_201102_13</t>
  </si>
  <si>
    <t>11 - S. dolomitica 1</t>
  </si>
  <si>
    <t>1:B,3</t>
  </si>
  <si>
    <t>AV_UP_201102_14</t>
  </si>
  <si>
    <t>12 - S. dolomitica 2</t>
  </si>
  <si>
    <t>1:B,4</t>
  </si>
  <si>
    <t>AV_UP_201102_23</t>
  </si>
  <si>
    <t>Standard</t>
  </si>
  <si>
    <t>1:B,5</t>
  </si>
  <si>
    <t>AV_UP_201102_24</t>
  </si>
  <si>
    <t>Cyanidin galactoside</t>
  </si>
  <si>
    <t>1:B,6</t>
  </si>
  <si>
    <t>AV_UP_201102_25</t>
  </si>
  <si>
    <t>1:B,7</t>
  </si>
  <si>
    <t>AV_UP_201102_26</t>
  </si>
  <si>
    <t>1:B,8</t>
  </si>
  <si>
    <t>AV_UP_201102_27</t>
  </si>
  <si>
    <t>1:C,1</t>
  </si>
  <si>
    <t>AV_UP_201102_28</t>
  </si>
  <si>
    <t>1:C,2</t>
  </si>
  <si>
    <t>Compound 2:  Delphinidin-3,5-diglucoside</t>
  </si>
  <si>
    <t>Compound 3:  Delphinidin-3,7-diglucoside</t>
  </si>
  <si>
    <t>Compound 4:  Delphinidin-3-O-glucoside</t>
  </si>
  <si>
    <t>Compound 5:  Delphinidin-3-O-rutinoside</t>
  </si>
  <si>
    <t>Compound 6:  611, 10.03 min</t>
  </si>
  <si>
    <t>Compound 7:  Quercetin-3-O-rutinoside</t>
  </si>
  <si>
    <t>Compound 8:  Cyanidin-3-O-glucoside</t>
  </si>
  <si>
    <t>Compound 9:  Petunidin-3,5-diglucoside</t>
  </si>
  <si>
    <t>Compound 10:  Petunidin-3-O-(6-acetyl)-5-O-diglucoside</t>
  </si>
  <si>
    <t>Compound 11:  Malvidin-3-O-(6-acetyl)-5-O-diglucoside</t>
  </si>
  <si>
    <t>Compound 12:  Peonidin-3,5-O-diglucoside</t>
  </si>
  <si>
    <t>Compound 13:  Peonidin-3,7-O-diglucoside</t>
  </si>
  <si>
    <t>Compound 14:  669, 13.73</t>
  </si>
  <si>
    <t>Compound 15:  599, 9.22</t>
  </si>
  <si>
    <t>Compound 16:  653, 15.46</t>
  </si>
  <si>
    <t>Compound 17:  Malvidin-3,5-O-diglucoside</t>
  </si>
  <si>
    <t>Pg</t>
  </si>
  <si>
    <t>SH</t>
  </si>
  <si>
    <t>SD</t>
  </si>
  <si>
    <t>mean</t>
  </si>
  <si>
    <t>std</t>
  </si>
  <si>
    <t>mg/g</t>
  </si>
  <si>
    <t>μg/g</t>
  </si>
  <si>
    <t>delphinidin 3-neohesperidoside</t>
  </si>
  <si>
    <t>Petunidin-O-rutinoside</t>
  </si>
  <si>
    <t>Peonidin-3, 5-O-diglucoside</t>
  </si>
  <si>
    <t>Cyanidin-3,5-diglucoside</t>
  </si>
  <si>
    <t>Mean</t>
  </si>
  <si>
    <t>Pg 1</t>
  </si>
  <si>
    <t>Pg 2</t>
  </si>
  <si>
    <t>TA</t>
  </si>
  <si>
    <t>SH 1</t>
  </si>
  <si>
    <t>SH 2</t>
  </si>
  <si>
    <t xml:space="preserve">Cyanidin galc: </t>
  </si>
  <si>
    <t>ppm</t>
  </si>
  <si>
    <t>area</t>
  </si>
  <si>
    <t>SH1</t>
  </si>
  <si>
    <t>SH2</t>
  </si>
  <si>
    <t>Pelargonidin-rutinoside</t>
  </si>
  <si>
    <t>Cyanidin-3-rutinoside</t>
  </si>
  <si>
    <t>Dimalonylawobanin</t>
  </si>
  <si>
    <t>Dimalonylawobanin isomer</t>
  </si>
  <si>
    <t>pg 1</t>
  </si>
  <si>
    <t>pg 2</t>
  </si>
  <si>
    <t>SD 1</t>
  </si>
  <si>
    <t>SD 2</t>
  </si>
  <si>
    <t>Pelargonidin-3,5-O-diglucoside</t>
  </si>
  <si>
    <t>Peonidin-3,5-O-diglucoside</t>
  </si>
  <si>
    <t>Pelargonidin-3-O-glucoside</t>
  </si>
  <si>
    <t>Malvidin-3,5-O-diglucoside</t>
  </si>
  <si>
    <t>Pelargonidin glucoside derivative</t>
  </si>
  <si>
    <t>Peonidin glucoside derivative</t>
  </si>
  <si>
    <t>Petunidin-3-O-(6-acetyl)-5-O-diglucoside)</t>
  </si>
  <si>
    <t>Peonidin 3-glucoside-5-(6''-acetylglucoside)</t>
  </si>
  <si>
    <t>Malvidin-3-O-(6-O-acetyl)-5-O-diglucoside</t>
  </si>
  <si>
    <t xml:space="preserve">Malvidin-3-(6-p-coumaroylglucoside)-5-(4-malonylglucoside) </t>
  </si>
  <si>
    <t>Malvidin 3-(6-coumaroylglucoside) 5-glucoside</t>
  </si>
  <si>
    <t>PXH 1</t>
  </si>
  <si>
    <t>PXH 2</t>
  </si>
  <si>
    <t>PZH 1</t>
  </si>
  <si>
    <t>PZH 2</t>
  </si>
  <si>
    <t>PZ 2</t>
  </si>
  <si>
    <t>PZ 1</t>
  </si>
  <si>
    <t xml:space="preserve">Malvidin-3-(6-p-coumaroylglucoside)-5-(4-malonylglucoside) Isomer </t>
  </si>
  <si>
    <t>ppm (mg/l)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</si>
</sst>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" fontId="0" fillId="0" borderId="0" xfId="0" applyNumberForma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'November 2020'!$C$278:$C$282</c:f>
              <c:numCache>
                <c:formatCode>General</c:formatCode>
                <c:ptCount val="5"/>
                <c:pt idx="0">
                  <c:v>125</c:v>
                </c:pt>
                <c:pt idx="1">
                  <c:v>62.5</c:v>
                </c:pt>
                <c:pt idx="2">
                  <c:v>31.25</c:v>
                </c:pt>
                <c:pt idx="3">
                  <c:v>15.62</c:v>
                </c:pt>
                <c:pt idx="4">
                  <c:v>7.81</c:v>
                </c:pt>
              </c:numCache>
            </c:numRef>
          </c:xVal>
          <c:yVal>
            <c:numRef>
              <c:f>'November 2020'!$D$278:$D$282</c:f>
              <c:numCache>
                <c:formatCode>General</c:formatCode>
                <c:ptCount val="5"/>
                <c:pt idx="0">
                  <c:v>35915.5</c:v>
                </c:pt>
                <c:pt idx="1">
                  <c:v>17498.3</c:v>
                </c:pt>
                <c:pt idx="2">
                  <c:v>9380.6</c:v>
                </c:pt>
                <c:pt idx="3">
                  <c:v>4621.8</c:v>
                </c:pt>
                <c:pt idx="4">
                  <c:v>1797.5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84-47B7-9B16-44742A01C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592352"/>
        <c:axId val="409591696"/>
      </c:scatterChart>
      <c:valAx>
        <c:axId val="409592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591696"/>
        <c:crosses val="autoZero"/>
        <c:crossBetween val="midCat"/>
      </c:valAx>
      <c:valAx>
        <c:axId val="40959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592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5.0397637795275591E-2"/>
                  <c:y val="-4.11085593467483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'September 2021'!$B$3:$B$7</c:f>
              <c:numCache>
                <c:formatCode>General</c:formatCode>
                <c:ptCount val="5"/>
                <c:pt idx="0">
                  <c:v>7.81</c:v>
                </c:pt>
                <c:pt idx="1">
                  <c:v>15.62</c:v>
                </c:pt>
                <c:pt idx="2">
                  <c:v>31.25</c:v>
                </c:pt>
                <c:pt idx="3">
                  <c:v>125</c:v>
                </c:pt>
                <c:pt idx="4">
                  <c:v>250</c:v>
                </c:pt>
              </c:numCache>
            </c:numRef>
          </c:xVal>
          <c:yVal>
            <c:numRef>
              <c:f>'September 2021'!$C$3:$C$7</c:f>
              <c:numCache>
                <c:formatCode>General</c:formatCode>
                <c:ptCount val="5"/>
                <c:pt idx="0">
                  <c:v>336.7</c:v>
                </c:pt>
                <c:pt idx="1">
                  <c:v>599.6</c:v>
                </c:pt>
                <c:pt idx="2">
                  <c:v>1278.3340000000001</c:v>
                </c:pt>
                <c:pt idx="3">
                  <c:v>3453.2660000000001</c:v>
                </c:pt>
                <c:pt idx="4">
                  <c:v>9667.3050000000003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E8-4CFC-B734-86269289C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010408"/>
        <c:axId val="657015656"/>
      </c:scatterChart>
      <c:valAx>
        <c:axId val="657010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015656"/>
        <c:crosses val="autoZero"/>
        <c:crossBetween val="midCat"/>
      </c:valAx>
      <c:valAx>
        <c:axId val="657015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010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320040</xdr:colOff>
      <xdr:row>270</xdr:row>
      <xdr:rowOff>148590</xdr:rowOff>
    </xdr:from>
    <xdr:to>
      <xdr:col>22</xdr:col>
      <xdr:colOff>15240</xdr:colOff>
      <xdr:row>285</xdr:row>
      <xdr:rowOff>148590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4401DB-66C9-47D3-984F-7C075364DC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175260</xdr:colOff>
      <xdr:row>0</xdr:row>
      <xdr:rowOff>102870</xdr:rowOff>
    </xdr:from>
    <xdr:to>
      <xdr:col>11</xdr:col>
      <xdr:colOff>480060</xdr:colOff>
      <xdr:row>15</xdr:row>
      <xdr:rowOff>102870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CC0E01-10F9-401F-95D1-9D9EE59AE1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2"/>
  <sheetViews>
    <sheetView topLeftCell="A22" workbookViewId="0">
      <selection activeCell="T32" sqref="T32"/>
    </sheetView>
  </sheetViews>
  <sheetFormatPr defaultRowHeight="14.4" x14ac:dyDescent="0.3"/>
  <cols>
    <col min="2" max="2" width="23.109375" customWidth="1"/>
  </cols>
  <sheetData>
    <row r="1" spans="1:22" x14ac:dyDescent="0.3">
      <c r="A1" t="s">
        <v>0</v>
      </c>
    </row>
    <row r="2" spans="1:22" x14ac:dyDescent="0.3">
      <c r="S2" t="s">
        <v>80</v>
      </c>
      <c r="T2" t="s">
        <v>81</v>
      </c>
      <c r="U2" t="s">
        <v>83</v>
      </c>
      <c r="V2" t="s">
        <v>84</v>
      </c>
    </row>
    <row r="3" spans="1:22" x14ac:dyDescent="0.3">
      <c r="A3" t="s">
        <v>1</v>
      </c>
      <c r="R3" t="s">
        <v>82</v>
      </c>
      <c r="S3">
        <f>K24+K40+K56+K72+K88+K104+K120+K136+K152+K168+K184+K200+K216+K232+K248+K264</f>
        <v>23146.908278000003</v>
      </c>
      <c r="T3">
        <f>K25+K41+K57+K73+K89+K105+K121+K137+K153+K169+K185+K201+K217+K233+K249+K265</f>
        <v>27688.514563000001</v>
      </c>
      <c r="U3" s="2">
        <f>K26+K58+K138+K170+K218</f>
        <v>239.78265899999997</v>
      </c>
      <c r="V3" s="2">
        <f>K27+K59+K139+K171+K219</f>
        <v>266.74545999999998</v>
      </c>
    </row>
    <row r="5" spans="1:22" x14ac:dyDescent="0.3">
      <c r="A5" t="s">
        <v>2</v>
      </c>
    </row>
    <row r="7" spans="1:22" x14ac:dyDescent="0.3">
      <c r="B7" t="s">
        <v>3</v>
      </c>
      <c r="C7" t="s">
        <v>4</v>
      </c>
      <c r="D7" t="s">
        <v>5</v>
      </c>
      <c r="E7" t="s">
        <v>6</v>
      </c>
      <c r="F7" t="s">
        <v>7</v>
      </c>
      <c r="G7" t="s">
        <v>8</v>
      </c>
      <c r="H7" t="s">
        <v>9</v>
      </c>
      <c r="I7" t="s">
        <v>10</v>
      </c>
      <c r="J7" t="s">
        <v>11</v>
      </c>
      <c r="K7" t="s">
        <v>12</v>
      </c>
      <c r="L7" t="s">
        <v>13</v>
      </c>
      <c r="M7" t="s">
        <v>14</v>
      </c>
      <c r="N7" t="s">
        <v>15</v>
      </c>
      <c r="O7" t="s">
        <v>16</v>
      </c>
      <c r="P7" t="s">
        <v>17</v>
      </c>
      <c r="Q7" t="s">
        <v>18</v>
      </c>
    </row>
    <row r="8" spans="1:22" x14ac:dyDescent="0.3">
      <c r="A8">
        <v>1</v>
      </c>
      <c r="B8">
        <v>1</v>
      </c>
      <c r="C8" t="s">
        <v>19</v>
      </c>
      <c r="D8" t="s">
        <v>20</v>
      </c>
      <c r="F8" t="s">
        <v>21</v>
      </c>
      <c r="M8">
        <v>0.5</v>
      </c>
      <c r="N8">
        <v>10</v>
      </c>
      <c r="O8">
        <v>0</v>
      </c>
      <c r="P8">
        <v>0</v>
      </c>
      <c r="Q8" t="s">
        <v>22</v>
      </c>
    </row>
    <row r="9" spans="1:22" x14ac:dyDescent="0.3">
      <c r="A9">
        <v>2</v>
      </c>
      <c r="B9">
        <v>2</v>
      </c>
      <c r="C9" t="s">
        <v>23</v>
      </c>
      <c r="D9" t="s">
        <v>24</v>
      </c>
      <c r="F9" t="s">
        <v>21</v>
      </c>
      <c r="M9">
        <v>0.5</v>
      </c>
      <c r="N9">
        <v>10</v>
      </c>
      <c r="O9">
        <v>0</v>
      </c>
      <c r="P9">
        <v>0</v>
      </c>
      <c r="Q9" t="s">
        <v>25</v>
      </c>
    </row>
    <row r="10" spans="1:22" x14ac:dyDescent="0.3">
      <c r="A10">
        <v>3</v>
      </c>
      <c r="B10">
        <v>3</v>
      </c>
      <c r="C10" t="s">
        <v>26</v>
      </c>
      <c r="D10" t="s">
        <v>27</v>
      </c>
      <c r="F10" t="s">
        <v>21</v>
      </c>
      <c r="G10">
        <v>11.22</v>
      </c>
      <c r="H10">
        <v>2.141</v>
      </c>
      <c r="J10">
        <v>2.141</v>
      </c>
      <c r="K10">
        <v>0.27625499999999997</v>
      </c>
      <c r="M10">
        <v>0.5</v>
      </c>
      <c r="N10">
        <v>10</v>
      </c>
      <c r="O10">
        <v>0</v>
      </c>
      <c r="P10">
        <v>0</v>
      </c>
      <c r="Q10" t="s">
        <v>28</v>
      </c>
    </row>
    <row r="11" spans="1:22" x14ac:dyDescent="0.3">
      <c r="A11">
        <v>4</v>
      </c>
      <c r="B11">
        <v>4</v>
      </c>
      <c r="C11" t="s">
        <v>29</v>
      </c>
      <c r="D11" t="s">
        <v>30</v>
      </c>
      <c r="F11" t="s">
        <v>21</v>
      </c>
      <c r="M11">
        <v>0.5</v>
      </c>
      <c r="N11">
        <v>10</v>
      </c>
      <c r="O11">
        <v>0</v>
      </c>
      <c r="P11">
        <v>0</v>
      </c>
      <c r="Q11" t="s">
        <v>31</v>
      </c>
    </row>
    <row r="12" spans="1:22" x14ac:dyDescent="0.3">
      <c r="A12">
        <v>5</v>
      </c>
      <c r="B12">
        <v>5</v>
      </c>
      <c r="C12" t="s">
        <v>32</v>
      </c>
      <c r="D12" t="s">
        <v>33</v>
      </c>
      <c r="F12" t="s">
        <v>21</v>
      </c>
      <c r="G12">
        <v>10.95</v>
      </c>
      <c r="H12">
        <v>0.74099999999999999</v>
      </c>
      <c r="J12">
        <v>0.74099999999999999</v>
      </c>
      <c r="K12">
        <v>9.5612000000000003E-2</v>
      </c>
      <c r="M12">
        <v>0.5</v>
      </c>
      <c r="N12">
        <v>10</v>
      </c>
      <c r="O12">
        <v>0</v>
      </c>
      <c r="P12">
        <v>0</v>
      </c>
      <c r="Q12" t="s">
        <v>34</v>
      </c>
    </row>
    <row r="13" spans="1:22" x14ac:dyDescent="0.3">
      <c r="A13">
        <v>6</v>
      </c>
      <c r="B13">
        <v>6</v>
      </c>
      <c r="C13" t="s">
        <v>35</v>
      </c>
      <c r="D13" t="s">
        <v>36</v>
      </c>
      <c r="F13" t="s">
        <v>21</v>
      </c>
      <c r="G13">
        <v>11.32</v>
      </c>
      <c r="H13">
        <v>3.1120000000000001</v>
      </c>
      <c r="J13">
        <v>3.1120000000000001</v>
      </c>
      <c r="K13">
        <v>0.40154400000000001</v>
      </c>
      <c r="M13">
        <v>0.5</v>
      </c>
      <c r="N13">
        <v>10</v>
      </c>
      <c r="O13">
        <v>0</v>
      </c>
      <c r="P13">
        <v>0</v>
      </c>
      <c r="Q13" t="s">
        <v>37</v>
      </c>
    </row>
    <row r="14" spans="1:22" x14ac:dyDescent="0.3">
      <c r="A14">
        <v>7</v>
      </c>
      <c r="B14">
        <v>7</v>
      </c>
      <c r="C14" t="s">
        <v>38</v>
      </c>
      <c r="F14" t="s">
        <v>39</v>
      </c>
      <c r="L14">
        <v>7.8125</v>
      </c>
      <c r="Q14" t="s">
        <v>40</v>
      </c>
    </row>
    <row r="15" spans="1:22" x14ac:dyDescent="0.3">
      <c r="A15">
        <v>8</v>
      </c>
      <c r="B15">
        <v>8</v>
      </c>
      <c r="C15" t="s">
        <v>41</v>
      </c>
      <c r="D15" t="s">
        <v>42</v>
      </c>
      <c r="F15" t="s">
        <v>39</v>
      </c>
      <c r="G15">
        <v>11.11</v>
      </c>
      <c r="H15">
        <v>2588.1529999999998</v>
      </c>
      <c r="J15">
        <v>2588.1529999999998</v>
      </c>
      <c r="K15">
        <v>16.697578</v>
      </c>
      <c r="L15">
        <v>15.625</v>
      </c>
      <c r="M15">
        <v>1</v>
      </c>
      <c r="N15">
        <v>1</v>
      </c>
      <c r="O15">
        <v>1</v>
      </c>
      <c r="P15">
        <v>1</v>
      </c>
      <c r="Q15" t="s">
        <v>43</v>
      </c>
    </row>
    <row r="16" spans="1:22" x14ac:dyDescent="0.3">
      <c r="A16">
        <v>9</v>
      </c>
      <c r="B16">
        <v>9</v>
      </c>
      <c r="C16" t="s">
        <v>44</v>
      </c>
      <c r="D16" t="s">
        <v>42</v>
      </c>
      <c r="F16" t="s">
        <v>39</v>
      </c>
      <c r="G16">
        <v>11.13</v>
      </c>
      <c r="H16">
        <v>5067.8850000000002</v>
      </c>
      <c r="J16">
        <v>5067.8850000000002</v>
      </c>
      <c r="K16">
        <v>32.695672999999999</v>
      </c>
      <c r="L16">
        <v>31.25</v>
      </c>
      <c r="M16">
        <v>1</v>
      </c>
      <c r="N16">
        <v>1</v>
      </c>
      <c r="O16">
        <v>1</v>
      </c>
      <c r="P16">
        <v>1</v>
      </c>
      <c r="Q16" t="s">
        <v>45</v>
      </c>
    </row>
    <row r="17" spans="1:22" x14ac:dyDescent="0.3">
      <c r="A17">
        <v>10</v>
      </c>
      <c r="B17">
        <v>10</v>
      </c>
      <c r="C17" t="s">
        <v>46</v>
      </c>
      <c r="D17" t="s">
        <v>42</v>
      </c>
      <c r="F17" t="s">
        <v>39</v>
      </c>
      <c r="G17">
        <v>11.08</v>
      </c>
      <c r="H17">
        <v>10311.431</v>
      </c>
      <c r="J17">
        <v>10311.431</v>
      </c>
      <c r="K17">
        <v>66.524630999999999</v>
      </c>
      <c r="L17">
        <v>62.5</v>
      </c>
      <c r="M17">
        <v>1</v>
      </c>
      <c r="N17">
        <v>1</v>
      </c>
      <c r="O17">
        <v>1</v>
      </c>
      <c r="P17">
        <v>1</v>
      </c>
      <c r="Q17" t="s">
        <v>47</v>
      </c>
    </row>
    <row r="18" spans="1:22" x14ac:dyDescent="0.3">
      <c r="A18">
        <v>11</v>
      </c>
      <c r="B18">
        <v>11</v>
      </c>
      <c r="C18" t="s">
        <v>48</v>
      </c>
      <c r="D18" t="s">
        <v>42</v>
      </c>
      <c r="F18" t="s">
        <v>39</v>
      </c>
      <c r="G18">
        <v>11.1</v>
      </c>
      <c r="H18">
        <v>19558.026999999998</v>
      </c>
      <c r="J18">
        <v>19558.026999999998</v>
      </c>
      <c r="K18">
        <v>126.179435</v>
      </c>
      <c r="L18">
        <v>125</v>
      </c>
      <c r="M18">
        <v>1</v>
      </c>
      <c r="N18">
        <v>1</v>
      </c>
      <c r="O18">
        <v>1</v>
      </c>
      <c r="P18">
        <v>1</v>
      </c>
      <c r="Q18" t="s">
        <v>49</v>
      </c>
    </row>
    <row r="19" spans="1:22" x14ac:dyDescent="0.3">
      <c r="A19">
        <v>12</v>
      </c>
      <c r="B19">
        <v>12</v>
      </c>
      <c r="C19" t="s">
        <v>50</v>
      </c>
      <c r="D19" t="s">
        <v>42</v>
      </c>
      <c r="F19" t="s">
        <v>39</v>
      </c>
      <c r="G19">
        <v>11.11</v>
      </c>
      <c r="H19">
        <v>37553.453000000001</v>
      </c>
      <c r="J19">
        <v>37553.453000000001</v>
      </c>
      <c r="K19">
        <v>242.277683</v>
      </c>
      <c r="L19">
        <v>250</v>
      </c>
      <c r="M19">
        <v>1</v>
      </c>
      <c r="N19">
        <v>1</v>
      </c>
      <c r="O19">
        <v>1</v>
      </c>
      <c r="P19">
        <v>1</v>
      </c>
      <c r="Q19" t="s">
        <v>51</v>
      </c>
    </row>
    <row r="21" spans="1:22" x14ac:dyDescent="0.3">
      <c r="A21" t="s">
        <v>52</v>
      </c>
    </row>
    <row r="22" spans="1:22" x14ac:dyDescent="0.3">
      <c r="S22" t="s">
        <v>68</v>
      </c>
      <c r="T22" t="s">
        <v>69</v>
      </c>
      <c r="U22" t="s">
        <v>70</v>
      </c>
    </row>
    <row r="23" spans="1:22" x14ac:dyDescent="0.3">
      <c r="B23" t="s">
        <v>3</v>
      </c>
      <c r="C23" t="s">
        <v>4</v>
      </c>
      <c r="D23" t="s">
        <v>5</v>
      </c>
      <c r="E23" t="s">
        <v>6</v>
      </c>
      <c r="F23" t="s">
        <v>7</v>
      </c>
      <c r="G23" t="s">
        <v>8</v>
      </c>
      <c r="H23" t="s">
        <v>9</v>
      </c>
      <c r="I23" t="s">
        <v>10</v>
      </c>
      <c r="J23" t="s">
        <v>11</v>
      </c>
      <c r="K23" t="s">
        <v>12</v>
      </c>
      <c r="L23" t="s">
        <v>13</v>
      </c>
      <c r="M23" t="s">
        <v>14</v>
      </c>
      <c r="N23" t="s">
        <v>15</v>
      </c>
      <c r="O23" t="s">
        <v>16</v>
      </c>
      <c r="P23" t="s">
        <v>17</v>
      </c>
      <c r="Q23" t="s">
        <v>18</v>
      </c>
      <c r="R23" t="s">
        <v>71</v>
      </c>
      <c r="S23" s="2">
        <f>AVERAGE(K24:K25)</f>
        <v>6693.1349279999995</v>
      </c>
      <c r="T23" s="2">
        <f>AVERAGE(K26:K27)</f>
        <v>152.81987099999998</v>
      </c>
      <c r="U23" s="2">
        <f>AVERAGE(K28:K29)</f>
        <v>75.142078499999997</v>
      </c>
      <c r="V23" t="s">
        <v>73</v>
      </c>
    </row>
    <row r="24" spans="1:22" x14ac:dyDescent="0.3">
      <c r="A24">
        <v>1</v>
      </c>
      <c r="B24">
        <v>1</v>
      </c>
      <c r="C24" t="s">
        <v>19</v>
      </c>
      <c r="D24" t="s">
        <v>20</v>
      </c>
      <c r="F24" t="s">
        <v>21</v>
      </c>
      <c r="G24">
        <v>8.3699999999999992</v>
      </c>
      <c r="H24">
        <v>44097.945</v>
      </c>
      <c r="J24">
        <v>44097.945</v>
      </c>
      <c r="K24">
        <v>5689.9949699999997</v>
      </c>
      <c r="M24">
        <v>0.5</v>
      </c>
      <c r="N24">
        <v>10</v>
      </c>
      <c r="O24">
        <v>0</v>
      </c>
      <c r="P24">
        <v>0</v>
      </c>
      <c r="Q24" t="s">
        <v>22</v>
      </c>
      <c r="R24" t="s">
        <v>72</v>
      </c>
      <c r="S24">
        <f>_xlfn.STDEV.P(K24:K25)</f>
        <v>1003.1399580000044</v>
      </c>
      <c r="T24" s="2">
        <f>_xlfn.STDEV.P(K26:K27)</f>
        <v>12.315994000000003</v>
      </c>
      <c r="U24" s="2">
        <f>_xlfn.STDEV.P(K28:K29)</f>
        <v>6.2301895000000016</v>
      </c>
    </row>
    <row r="25" spans="1:22" x14ac:dyDescent="0.3">
      <c r="A25">
        <v>2</v>
      </c>
      <c r="B25">
        <v>2</v>
      </c>
      <c r="C25" t="s">
        <v>23</v>
      </c>
      <c r="D25" t="s">
        <v>24</v>
      </c>
      <c r="F25" t="s">
        <v>21</v>
      </c>
      <c r="G25">
        <v>8.3699999999999992</v>
      </c>
      <c r="H25">
        <v>59646.785000000003</v>
      </c>
      <c r="J25">
        <v>59646.785000000003</v>
      </c>
      <c r="K25">
        <v>7696.2748860000002</v>
      </c>
      <c r="M25">
        <v>0.5</v>
      </c>
      <c r="N25">
        <v>10</v>
      </c>
      <c r="O25">
        <v>0</v>
      </c>
      <c r="P25">
        <v>0</v>
      </c>
      <c r="Q25" t="s">
        <v>25</v>
      </c>
    </row>
    <row r="26" spans="1:22" x14ac:dyDescent="0.3">
      <c r="A26">
        <v>3</v>
      </c>
      <c r="B26">
        <v>3</v>
      </c>
      <c r="C26" t="s">
        <v>26</v>
      </c>
      <c r="D26" t="s">
        <v>27</v>
      </c>
      <c r="F26" t="s">
        <v>21</v>
      </c>
      <c r="G26">
        <v>8.4600000000000009</v>
      </c>
      <c r="H26">
        <v>1088.9169999999999</v>
      </c>
      <c r="J26">
        <v>1088.9169999999999</v>
      </c>
      <c r="K26">
        <v>140.50387699999999</v>
      </c>
      <c r="M26">
        <v>0.5</v>
      </c>
      <c r="N26">
        <v>10</v>
      </c>
      <c r="O26">
        <v>0</v>
      </c>
      <c r="P26">
        <v>0</v>
      </c>
      <c r="Q26" t="s">
        <v>28</v>
      </c>
      <c r="V26" s="1" t="s">
        <v>74</v>
      </c>
    </row>
    <row r="27" spans="1:22" x14ac:dyDescent="0.3">
      <c r="A27">
        <v>4</v>
      </c>
      <c r="B27">
        <v>4</v>
      </c>
      <c r="C27" t="s">
        <v>29</v>
      </c>
      <c r="D27" t="s">
        <v>30</v>
      </c>
      <c r="F27" t="s">
        <v>21</v>
      </c>
      <c r="G27">
        <v>8.42</v>
      </c>
      <c r="H27">
        <v>1279.817</v>
      </c>
      <c r="J27">
        <v>1279.817</v>
      </c>
      <c r="K27">
        <v>165.135865</v>
      </c>
      <c r="M27">
        <v>0.5</v>
      </c>
      <c r="N27">
        <v>10</v>
      </c>
      <c r="O27">
        <v>0</v>
      </c>
      <c r="P27">
        <v>0</v>
      </c>
      <c r="Q27" t="s">
        <v>31</v>
      </c>
    </row>
    <row r="28" spans="1:22" x14ac:dyDescent="0.3">
      <c r="A28">
        <v>5</v>
      </c>
      <c r="B28">
        <v>5</v>
      </c>
      <c r="C28" t="s">
        <v>32</v>
      </c>
      <c r="D28" t="s">
        <v>33</v>
      </c>
      <c r="F28" t="s">
        <v>21</v>
      </c>
      <c r="G28">
        <v>8.43</v>
      </c>
      <c r="H28">
        <v>534.07299999999998</v>
      </c>
      <c r="J28">
        <v>534.07299999999998</v>
      </c>
      <c r="K28">
        <v>68.911889000000002</v>
      </c>
      <c r="M28">
        <v>0.5</v>
      </c>
      <c r="N28">
        <v>10</v>
      </c>
      <c r="O28">
        <v>0</v>
      </c>
      <c r="P28">
        <v>0</v>
      </c>
      <c r="Q28" t="s">
        <v>34</v>
      </c>
      <c r="R28">
        <f>J24/286.48*(10/0.5)</f>
        <v>3078.6054872940522</v>
      </c>
    </row>
    <row r="29" spans="1:22" x14ac:dyDescent="0.3">
      <c r="A29">
        <v>6</v>
      </c>
      <c r="B29">
        <v>6</v>
      </c>
      <c r="C29" t="s">
        <v>35</v>
      </c>
      <c r="D29" t="s">
        <v>36</v>
      </c>
      <c r="F29" t="s">
        <v>21</v>
      </c>
      <c r="G29">
        <v>8.42</v>
      </c>
      <c r="H29">
        <v>630.64200000000005</v>
      </c>
      <c r="J29">
        <v>630.64200000000005</v>
      </c>
      <c r="K29">
        <v>81.372268000000005</v>
      </c>
      <c r="M29">
        <v>0.5</v>
      </c>
      <c r="N29">
        <v>10</v>
      </c>
      <c r="O29">
        <v>0</v>
      </c>
      <c r="P29">
        <v>0</v>
      </c>
      <c r="Q29" t="s">
        <v>37</v>
      </c>
    </row>
    <row r="30" spans="1:22" x14ac:dyDescent="0.3">
      <c r="A30">
        <v>7</v>
      </c>
      <c r="B30">
        <v>7</v>
      </c>
      <c r="C30" t="s">
        <v>38</v>
      </c>
      <c r="F30" t="s">
        <v>39</v>
      </c>
      <c r="L30">
        <v>7.8125</v>
      </c>
      <c r="Q30" t="s">
        <v>40</v>
      </c>
    </row>
    <row r="31" spans="1:22" x14ac:dyDescent="0.3">
      <c r="A31">
        <v>8</v>
      </c>
      <c r="B31">
        <v>8</v>
      </c>
      <c r="C31" t="s">
        <v>41</v>
      </c>
      <c r="D31" t="s">
        <v>42</v>
      </c>
      <c r="F31" t="s">
        <v>39</v>
      </c>
      <c r="G31">
        <v>8.4499999999999993</v>
      </c>
      <c r="H31">
        <v>0.29899999999999999</v>
      </c>
      <c r="J31">
        <v>0.29899999999999999</v>
      </c>
      <c r="K31">
        <v>1.9289999999999999E-3</v>
      </c>
      <c r="L31">
        <v>15.625</v>
      </c>
      <c r="M31">
        <v>1</v>
      </c>
      <c r="N31">
        <v>1</v>
      </c>
      <c r="O31">
        <v>1</v>
      </c>
      <c r="P31">
        <v>1</v>
      </c>
      <c r="Q31" t="s">
        <v>43</v>
      </c>
    </row>
    <row r="32" spans="1:22" x14ac:dyDescent="0.3">
      <c r="A32">
        <v>9</v>
      </c>
      <c r="B32">
        <v>9</v>
      </c>
      <c r="C32" t="s">
        <v>44</v>
      </c>
      <c r="D32" t="s">
        <v>42</v>
      </c>
      <c r="F32" t="s">
        <v>39</v>
      </c>
      <c r="G32">
        <v>8.48</v>
      </c>
      <c r="H32">
        <v>2.504</v>
      </c>
      <c r="J32">
        <v>2.504</v>
      </c>
      <c r="K32">
        <v>1.6154999999999999E-2</v>
      </c>
      <c r="L32">
        <v>31.25</v>
      </c>
      <c r="M32">
        <v>1</v>
      </c>
      <c r="N32">
        <v>1</v>
      </c>
      <c r="O32">
        <v>1</v>
      </c>
      <c r="P32">
        <v>1</v>
      </c>
      <c r="Q32" t="s">
        <v>45</v>
      </c>
    </row>
    <row r="33" spans="1:21" x14ac:dyDescent="0.3">
      <c r="A33">
        <v>10</v>
      </c>
      <c r="B33">
        <v>10</v>
      </c>
      <c r="C33" t="s">
        <v>46</v>
      </c>
      <c r="D33" t="s">
        <v>42</v>
      </c>
      <c r="F33" t="s">
        <v>39</v>
      </c>
      <c r="L33">
        <v>62.5</v>
      </c>
      <c r="M33">
        <v>1</v>
      </c>
      <c r="N33">
        <v>1</v>
      </c>
      <c r="O33">
        <v>1</v>
      </c>
      <c r="P33">
        <v>1</v>
      </c>
      <c r="Q33" t="s">
        <v>47</v>
      </c>
    </row>
    <row r="34" spans="1:21" x14ac:dyDescent="0.3">
      <c r="A34">
        <v>11</v>
      </c>
      <c r="B34">
        <v>11</v>
      </c>
      <c r="C34" t="s">
        <v>48</v>
      </c>
      <c r="D34" t="s">
        <v>42</v>
      </c>
      <c r="F34" t="s">
        <v>39</v>
      </c>
      <c r="L34">
        <v>125</v>
      </c>
      <c r="M34">
        <v>1</v>
      </c>
      <c r="N34">
        <v>1</v>
      </c>
      <c r="O34">
        <v>1</v>
      </c>
      <c r="P34">
        <v>1</v>
      </c>
      <c r="Q34" t="s">
        <v>49</v>
      </c>
    </row>
    <row r="35" spans="1:21" x14ac:dyDescent="0.3">
      <c r="A35">
        <v>12</v>
      </c>
      <c r="B35">
        <v>12</v>
      </c>
      <c r="C35" t="s">
        <v>50</v>
      </c>
      <c r="D35" t="s">
        <v>42</v>
      </c>
      <c r="F35" t="s">
        <v>39</v>
      </c>
      <c r="L35">
        <v>250</v>
      </c>
      <c r="M35">
        <v>1</v>
      </c>
      <c r="N35">
        <v>1</v>
      </c>
      <c r="O35">
        <v>1</v>
      </c>
      <c r="P35">
        <v>1</v>
      </c>
      <c r="Q35" t="s">
        <v>51</v>
      </c>
    </row>
    <row r="37" spans="1:21" x14ac:dyDescent="0.3">
      <c r="A37" t="s">
        <v>53</v>
      </c>
    </row>
    <row r="39" spans="1:21" x14ac:dyDescent="0.3"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11</v>
      </c>
      <c r="K39" t="s">
        <v>12</v>
      </c>
      <c r="L39" t="s">
        <v>13</v>
      </c>
      <c r="M39" t="s">
        <v>14</v>
      </c>
      <c r="N39" t="s">
        <v>15</v>
      </c>
      <c r="O39" t="s">
        <v>16</v>
      </c>
      <c r="P39" t="s">
        <v>17</v>
      </c>
      <c r="Q39" t="s">
        <v>18</v>
      </c>
      <c r="S39" t="s">
        <v>68</v>
      </c>
      <c r="T39" t="s">
        <v>69</v>
      </c>
      <c r="U39" t="s">
        <v>70</v>
      </c>
    </row>
    <row r="40" spans="1:21" x14ac:dyDescent="0.3">
      <c r="A40">
        <v>1</v>
      </c>
      <c r="B40">
        <v>1</v>
      </c>
      <c r="C40" t="s">
        <v>19</v>
      </c>
      <c r="D40" t="s">
        <v>20</v>
      </c>
      <c r="F40" t="s">
        <v>21</v>
      </c>
      <c r="G40">
        <v>13.98</v>
      </c>
      <c r="H40">
        <v>3540.125</v>
      </c>
      <c r="J40">
        <v>3540.125</v>
      </c>
      <c r="K40">
        <v>456.78530899999998</v>
      </c>
      <c r="M40">
        <v>0.5</v>
      </c>
      <c r="N40">
        <v>10</v>
      </c>
      <c r="O40">
        <v>0</v>
      </c>
      <c r="P40">
        <v>0</v>
      </c>
      <c r="Q40" t="s">
        <v>22</v>
      </c>
      <c r="R40" t="s">
        <v>71</v>
      </c>
      <c r="S40" s="2">
        <f>AVERAGE(K40:K41)</f>
        <v>479.20596649999999</v>
      </c>
    </row>
    <row r="41" spans="1:21" x14ac:dyDescent="0.3">
      <c r="A41">
        <v>2</v>
      </c>
      <c r="B41">
        <v>2</v>
      </c>
      <c r="C41" t="s">
        <v>23</v>
      </c>
      <c r="D41" t="s">
        <v>24</v>
      </c>
      <c r="F41" t="s">
        <v>21</v>
      </c>
      <c r="G41">
        <v>14.02</v>
      </c>
      <c r="H41">
        <v>3887.6489999999999</v>
      </c>
      <c r="J41">
        <v>3887.6489999999999</v>
      </c>
      <c r="K41">
        <v>501.62662399999999</v>
      </c>
      <c r="M41">
        <v>0.5</v>
      </c>
      <c r="N41">
        <v>10</v>
      </c>
      <c r="O41">
        <v>0</v>
      </c>
      <c r="P41">
        <v>0</v>
      </c>
      <c r="Q41" t="s">
        <v>25</v>
      </c>
      <c r="R41" t="s">
        <v>72</v>
      </c>
      <c r="S41" s="2">
        <f>_xlfn.STDEV.P(K40:K41)</f>
        <v>22.420657500000004</v>
      </c>
    </row>
    <row r="42" spans="1:21" x14ac:dyDescent="0.3">
      <c r="A42">
        <v>3</v>
      </c>
      <c r="B42">
        <v>3</v>
      </c>
      <c r="C42" t="s">
        <v>26</v>
      </c>
      <c r="D42" t="s">
        <v>27</v>
      </c>
      <c r="F42" t="s">
        <v>21</v>
      </c>
      <c r="M42">
        <v>0.5</v>
      </c>
      <c r="N42">
        <v>10</v>
      </c>
      <c r="O42">
        <v>0</v>
      </c>
      <c r="P42">
        <v>0</v>
      </c>
      <c r="Q42" t="s">
        <v>28</v>
      </c>
    </row>
    <row r="43" spans="1:21" x14ac:dyDescent="0.3">
      <c r="A43">
        <v>4</v>
      </c>
      <c r="B43">
        <v>4</v>
      </c>
      <c r="C43" t="s">
        <v>29</v>
      </c>
      <c r="D43" t="s">
        <v>30</v>
      </c>
      <c r="F43" t="s">
        <v>21</v>
      </c>
      <c r="M43">
        <v>0.5</v>
      </c>
      <c r="N43">
        <v>10</v>
      </c>
      <c r="O43">
        <v>0</v>
      </c>
      <c r="P43">
        <v>0</v>
      </c>
      <c r="Q43" t="s">
        <v>31</v>
      </c>
    </row>
    <row r="44" spans="1:21" x14ac:dyDescent="0.3">
      <c r="A44">
        <v>5</v>
      </c>
      <c r="B44">
        <v>5</v>
      </c>
      <c r="C44" t="s">
        <v>32</v>
      </c>
      <c r="D44" t="s">
        <v>33</v>
      </c>
      <c r="F44" t="s">
        <v>21</v>
      </c>
      <c r="M44">
        <v>0.5</v>
      </c>
      <c r="N44">
        <v>10</v>
      </c>
      <c r="O44">
        <v>0</v>
      </c>
      <c r="P44">
        <v>0</v>
      </c>
      <c r="Q44" t="s">
        <v>34</v>
      </c>
    </row>
    <row r="45" spans="1:21" x14ac:dyDescent="0.3">
      <c r="A45">
        <v>6</v>
      </c>
      <c r="B45">
        <v>6</v>
      </c>
      <c r="C45" t="s">
        <v>35</v>
      </c>
      <c r="D45" t="s">
        <v>36</v>
      </c>
      <c r="F45" t="s">
        <v>21</v>
      </c>
      <c r="G45">
        <v>14.01</v>
      </c>
      <c r="H45">
        <v>17.201000000000001</v>
      </c>
      <c r="J45">
        <v>17.201000000000001</v>
      </c>
      <c r="K45">
        <v>2.2194600000000002</v>
      </c>
      <c r="M45">
        <v>0.5</v>
      </c>
      <c r="N45">
        <v>10</v>
      </c>
      <c r="O45">
        <v>0</v>
      </c>
      <c r="P45">
        <v>0</v>
      </c>
      <c r="Q45" t="s">
        <v>37</v>
      </c>
    </row>
    <row r="46" spans="1:21" x14ac:dyDescent="0.3">
      <c r="A46">
        <v>7</v>
      </c>
      <c r="B46">
        <v>7</v>
      </c>
      <c r="C46" t="s">
        <v>38</v>
      </c>
      <c r="F46" t="s">
        <v>39</v>
      </c>
      <c r="L46">
        <v>7.8125</v>
      </c>
      <c r="Q46" t="s">
        <v>40</v>
      </c>
    </row>
    <row r="47" spans="1:21" x14ac:dyDescent="0.3">
      <c r="A47">
        <v>8</v>
      </c>
      <c r="B47">
        <v>8</v>
      </c>
      <c r="C47" t="s">
        <v>41</v>
      </c>
      <c r="D47" t="s">
        <v>42</v>
      </c>
      <c r="F47" t="s">
        <v>39</v>
      </c>
      <c r="L47">
        <v>15.625</v>
      </c>
      <c r="M47">
        <v>1</v>
      </c>
      <c r="N47">
        <v>1</v>
      </c>
      <c r="O47">
        <v>1</v>
      </c>
      <c r="P47">
        <v>1</v>
      </c>
      <c r="Q47" t="s">
        <v>43</v>
      </c>
    </row>
    <row r="48" spans="1:21" x14ac:dyDescent="0.3">
      <c r="A48">
        <v>9</v>
      </c>
      <c r="B48">
        <v>9</v>
      </c>
      <c r="C48" t="s">
        <v>44</v>
      </c>
      <c r="D48" t="s">
        <v>42</v>
      </c>
      <c r="F48" t="s">
        <v>39</v>
      </c>
      <c r="G48">
        <v>14.07</v>
      </c>
      <c r="H48">
        <v>3.8769999999999998</v>
      </c>
      <c r="J48">
        <v>3.8769999999999998</v>
      </c>
      <c r="K48">
        <v>2.5013000000000001E-2</v>
      </c>
      <c r="L48">
        <v>31.25</v>
      </c>
      <c r="M48">
        <v>1</v>
      </c>
      <c r="N48">
        <v>1</v>
      </c>
      <c r="O48">
        <v>1</v>
      </c>
      <c r="P48">
        <v>1</v>
      </c>
      <c r="Q48" t="s">
        <v>45</v>
      </c>
    </row>
    <row r="49" spans="1:21" x14ac:dyDescent="0.3">
      <c r="A49">
        <v>10</v>
      </c>
      <c r="B49">
        <v>10</v>
      </c>
      <c r="C49" t="s">
        <v>46</v>
      </c>
      <c r="D49" t="s">
        <v>42</v>
      </c>
      <c r="F49" t="s">
        <v>39</v>
      </c>
      <c r="G49">
        <v>14.01</v>
      </c>
      <c r="H49">
        <v>2.8809999999999998</v>
      </c>
      <c r="J49">
        <v>2.8809999999999998</v>
      </c>
      <c r="K49">
        <v>1.8586999999999999E-2</v>
      </c>
      <c r="L49">
        <v>62.5</v>
      </c>
      <c r="M49">
        <v>1</v>
      </c>
      <c r="N49">
        <v>1</v>
      </c>
      <c r="O49">
        <v>1</v>
      </c>
      <c r="P49">
        <v>1</v>
      </c>
      <c r="Q49" t="s">
        <v>47</v>
      </c>
    </row>
    <row r="50" spans="1:21" x14ac:dyDescent="0.3">
      <c r="A50">
        <v>11</v>
      </c>
      <c r="B50">
        <v>11</v>
      </c>
      <c r="C50" t="s">
        <v>48</v>
      </c>
      <c r="D50" t="s">
        <v>42</v>
      </c>
      <c r="F50" t="s">
        <v>39</v>
      </c>
      <c r="L50">
        <v>125</v>
      </c>
      <c r="M50">
        <v>1</v>
      </c>
      <c r="N50">
        <v>1</v>
      </c>
      <c r="O50">
        <v>1</v>
      </c>
      <c r="P50">
        <v>1</v>
      </c>
      <c r="Q50" t="s">
        <v>49</v>
      </c>
    </row>
    <row r="51" spans="1:21" x14ac:dyDescent="0.3">
      <c r="A51">
        <v>12</v>
      </c>
      <c r="B51">
        <v>12</v>
      </c>
      <c r="C51" t="s">
        <v>50</v>
      </c>
      <c r="D51" t="s">
        <v>42</v>
      </c>
      <c r="F51" t="s">
        <v>39</v>
      </c>
      <c r="L51">
        <v>250</v>
      </c>
      <c r="M51">
        <v>1</v>
      </c>
      <c r="N51">
        <v>1</v>
      </c>
      <c r="O51">
        <v>1</v>
      </c>
      <c r="P51">
        <v>1</v>
      </c>
      <c r="Q51" t="s">
        <v>51</v>
      </c>
    </row>
    <row r="53" spans="1:21" x14ac:dyDescent="0.3">
      <c r="A53" t="s">
        <v>54</v>
      </c>
    </row>
    <row r="55" spans="1:21" x14ac:dyDescent="0.3">
      <c r="B55" t="s">
        <v>3</v>
      </c>
      <c r="C55" t="s">
        <v>4</v>
      </c>
      <c r="D55" t="s">
        <v>5</v>
      </c>
      <c r="E55" t="s">
        <v>6</v>
      </c>
      <c r="F55" t="s">
        <v>7</v>
      </c>
      <c r="G55" t="s">
        <v>8</v>
      </c>
      <c r="H55" t="s">
        <v>9</v>
      </c>
      <c r="I55" t="s">
        <v>10</v>
      </c>
      <c r="J55" t="s">
        <v>11</v>
      </c>
      <c r="K55" t="s">
        <v>12</v>
      </c>
      <c r="L55" t="s">
        <v>13</v>
      </c>
      <c r="M55" t="s">
        <v>14</v>
      </c>
      <c r="N55" t="s">
        <v>15</v>
      </c>
      <c r="O55" t="s">
        <v>16</v>
      </c>
      <c r="P55" t="s">
        <v>17</v>
      </c>
      <c r="Q55" t="s">
        <v>18</v>
      </c>
      <c r="S55" t="s">
        <v>68</v>
      </c>
      <c r="T55" t="s">
        <v>69</v>
      </c>
      <c r="U55" t="s">
        <v>70</v>
      </c>
    </row>
    <row r="56" spans="1:21" x14ac:dyDescent="0.3">
      <c r="A56">
        <v>1</v>
      </c>
      <c r="B56">
        <v>1</v>
      </c>
      <c r="C56" t="s">
        <v>19</v>
      </c>
      <c r="D56" t="s">
        <v>20</v>
      </c>
      <c r="F56" t="s">
        <v>21</v>
      </c>
      <c r="G56">
        <v>10.14</v>
      </c>
      <c r="H56">
        <v>11440.228999999999</v>
      </c>
      <c r="J56">
        <v>11440.228999999999</v>
      </c>
      <c r="K56">
        <v>1476.14238</v>
      </c>
      <c r="M56">
        <v>0.5</v>
      </c>
      <c r="N56">
        <v>10</v>
      </c>
      <c r="O56">
        <v>0</v>
      </c>
      <c r="P56">
        <v>0</v>
      </c>
      <c r="Q56" t="s">
        <v>22</v>
      </c>
      <c r="R56" t="s">
        <v>71</v>
      </c>
      <c r="S56" s="2">
        <f>AVERAGE(K56:K57)</f>
        <v>1759.4766895</v>
      </c>
      <c r="T56" s="2">
        <f>AVERAGE(K58:K59)</f>
        <v>18.508958499999999</v>
      </c>
      <c r="U56" s="2">
        <f>AVERAGE(K60:K61)</f>
        <v>8.2518449999999994</v>
      </c>
    </row>
    <row r="57" spans="1:21" x14ac:dyDescent="0.3">
      <c r="A57">
        <v>2</v>
      </c>
      <c r="B57">
        <v>2</v>
      </c>
      <c r="C57" t="s">
        <v>23</v>
      </c>
      <c r="D57" t="s">
        <v>24</v>
      </c>
      <c r="F57" t="s">
        <v>21</v>
      </c>
      <c r="G57">
        <v>10.17</v>
      </c>
      <c r="H57">
        <v>15831.959000000001</v>
      </c>
      <c r="J57">
        <v>15831.959000000001</v>
      </c>
      <c r="K57">
        <v>2042.810999</v>
      </c>
      <c r="M57">
        <v>0.5</v>
      </c>
      <c r="N57">
        <v>10</v>
      </c>
      <c r="O57">
        <v>0</v>
      </c>
      <c r="P57">
        <v>0</v>
      </c>
      <c r="Q57" t="s">
        <v>25</v>
      </c>
      <c r="R57" t="s">
        <v>72</v>
      </c>
      <c r="S57" s="2">
        <f>_xlfn.STDEV.P(K56:K57)</f>
        <v>283.33430950000024</v>
      </c>
      <c r="T57" s="2">
        <f>_xlfn.STDEV.P(K58:K59)</f>
        <v>1.1774065</v>
      </c>
      <c r="U57" s="2">
        <f>_xlfn.STDEV.P(K60:K61)</f>
        <v>8.1741000000000064E-2</v>
      </c>
    </row>
    <row r="58" spans="1:21" x14ac:dyDescent="0.3">
      <c r="A58">
        <v>3</v>
      </c>
      <c r="B58">
        <v>3</v>
      </c>
      <c r="C58" t="s">
        <v>26</v>
      </c>
      <c r="D58" t="s">
        <v>27</v>
      </c>
      <c r="F58" t="s">
        <v>21</v>
      </c>
      <c r="G58">
        <v>10.26</v>
      </c>
      <c r="H58">
        <v>152.571</v>
      </c>
      <c r="J58">
        <v>152.571</v>
      </c>
      <c r="K58">
        <v>19.686364999999999</v>
      </c>
      <c r="M58">
        <v>0.5</v>
      </c>
      <c r="N58">
        <v>10</v>
      </c>
      <c r="O58">
        <v>0</v>
      </c>
      <c r="P58">
        <v>0</v>
      </c>
      <c r="Q58" t="s">
        <v>28</v>
      </c>
    </row>
    <row r="59" spans="1:21" x14ac:dyDescent="0.3">
      <c r="A59">
        <v>4</v>
      </c>
      <c r="B59">
        <v>4</v>
      </c>
      <c r="C59" t="s">
        <v>29</v>
      </c>
      <c r="D59" t="s">
        <v>30</v>
      </c>
      <c r="F59" t="s">
        <v>21</v>
      </c>
      <c r="G59">
        <v>10.23</v>
      </c>
      <c r="H59">
        <v>134.321</v>
      </c>
      <c r="J59">
        <v>134.321</v>
      </c>
      <c r="K59">
        <v>17.331551999999999</v>
      </c>
      <c r="M59">
        <v>0.5</v>
      </c>
      <c r="N59">
        <v>10</v>
      </c>
      <c r="O59">
        <v>0</v>
      </c>
      <c r="P59">
        <v>0</v>
      </c>
      <c r="Q59" t="s">
        <v>31</v>
      </c>
    </row>
    <row r="60" spans="1:21" x14ac:dyDescent="0.3">
      <c r="A60">
        <v>5</v>
      </c>
      <c r="B60">
        <v>5</v>
      </c>
      <c r="C60" t="s">
        <v>32</v>
      </c>
      <c r="D60" t="s">
        <v>33</v>
      </c>
      <c r="F60" t="s">
        <v>21</v>
      </c>
      <c r="G60">
        <v>10.210000000000001</v>
      </c>
      <c r="H60">
        <v>64.585999999999999</v>
      </c>
      <c r="J60">
        <v>64.585999999999999</v>
      </c>
      <c r="K60">
        <v>8.3335860000000004</v>
      </c>
      <c r="M60">
        <v>0.5</v>
      </c>
      <c r="N60">
        <v>10</v>
      </c>
      <c r="O60">
        <v>0</v>
      </c>
      <c r="P60">
        <v>0</v>
      </c>
      <c r="Q60" t="s">
        <v>34</v>
      </c>
    </row>
    <row r="61" spans="1:21" x14ac:dyDescent="0.3">
      <c r="A61">
        <v>6</v>
      </c>
      <c r="B61">
        <v>6</v>
      </c>
      <c r="C61" t="s">
        <v>35</v>
      </c>
      <c r="D61" t="s">
        <v>36</v>
      </c>
      <c r="F61" t="s">
        <v>21</v>
      </c>
      <c r="G61">
        <v>10.26</v>
      </c>
      <c r="H61">
        <v>63.319000000000003</v>
      </c>
      <c r="J61">
        <v>63.319000000000003</v>
      </c>
      <c r="K61">
        <v>8.1701040000000003</v>
      </c>
      <c r="M61">
        <v>0.5</v>
      </c>
      <c r="N61">
        <v>10</v>
      </c>
      <c r="O61">
        <v>0</v>
      </c>
      <c r="P61">
        <v>0</v>
      </c>
      <c r="Q61" t="s">
        <v>37</v>
      </c>
    </row>
    <row r="62" spans="1:21" x14ac:dyDescent="0.3">
      <c r="A62">
        <v>7</v>
      </c>
      <c r="B62">
        <v>7</v>
      </c>
      <c r="C62" t="s">
        <v>38</v>
      </c>
      <c r="F62" t="s">
        <v>39</v>
      </c>
      <c r="L62">
        <v>7.8125</v>
      </c>
      <c r="Q62" t="s">
        <v>40</v>
      </c>
    </row>
    <row r="63" spans="1:21" x14ac:dyDescent="0.3">
      <c r="A63">
        <v>8</v>
      </c>
      <c r="B63">
        <v>8</v>
      </c>
      <c r="C63" t="s">
        <v>41</v>
      </c>
      <c r="D63" t="s">
        <v>42</v>
      </c>
      <c r="F63" t="s">
        <v>39</v>
      </c>
      <c r="G63">
        <v>10.14</v>
      </c>
      <c r="H63">
        <v>7.3780000000000001</v>
      </c>
      <c r="J63">
        <v>7.3780000000000001</v>
      </c>
      <c r="K63">
        <v>4.7599000000000002E-2</v>
      </c>
      <c r="L63">
        <v>15.625</v>
      </c>
      <c r="M63">
        <v>1</v>
      </c>
      <c r="N63">
        <v>1</v>
      </c>
      <c r="O63">
        <v>1</v>
      </c>
      <c r="P63">
        <v>1</v>
      </c>
      <c r="Q63" t="s">
        <v>43</v>
      </c>
    </row>
    <row r="64" spans="1:21" x14ac:dyDescent="0.3">
      <c r="A64">
        <v>9</v>
      </c>
      <c r="B64">
        <v>9</v>
      </c>
      <c r="C64" t="s">
        <v>44</v>
      </c>
      <c r="D64" t="s">
        <v>42</v>
      </c>
      <c r="F64" t="s">
        <v>39</v>
      </c>
      <c r="G64">
        <v>10.33</v>
      </c>
      <c r="H64">
        <v>24.759</v>
      </c>
      <c r="J64">
        <v>24.759</v>
      </c>
      <c r="K64">
        <v>0.15973399999999999</v>
      </c>
      <c r="L64">
        <v>31.25</v>
      </c>
      <c r="M64">
        <v>1</v>
      </c>
      <c r="N64">
        <v>1</v>
      </c>
      <c r="O64">
        <v>1</v>
      </c>
      <c r="P64">
        <v>1</v>
      </c>
      <c r="Q64" t="s">
        <v>45</v>
      </c>
    </row>
    <row r="65" spans="1:21" x14ac:dyDescent="0.3">
      <c r="A65">
        <v>10</v>
      </c>
      <c r="B65">
        <v>10</v>
      </c>
      <c r="C65" t="s">
        <v>46</v>
      </c>
      <c r="D65" t="s">
        <v>42</v>
      </c>
      <c r="F65" t="s">
        <v>39</v>
      </c>
      <c r="L65">
        <v>62.5</v>
      </c>
      <c r="M65">
        <v>1</v>
      </c>
      <c r="N65">
        <v>1</v>
      </c>
      <c r="O65">
        <v>1</v>
      </c>
      <c r="P65">
        <v>1</v>
      </c>
      <c r="Q65" t="s">
        <v>47</v>
      </c>
    </row>
    <row r="66" spans="1:21" x14ac:dyDescent="0.3">
      <c r="A66">
        <v>11</v>
      </c>
      <c r="B66">
        <v>11</v>
      </c>
      <c r="C66" t="s">
        <v>48</v>
      </c>
      <c r="D66" t="s">
        <v>42</v>
      </c>
      <c r="F66" t="s">
        <v>39</v>
      </c>
      <c r="L66">
        <v>125</v>
      </c>
      <c r="M66">
        <v>1</v>
      </c>
      <c r="N66">
        <v>1</v>
      </c>
      <c r="O66">
        <v>1</v>
      </c>
      <c r="P66">
        <v>1</v>
      </c>
      <c r="Q66" t="s">
        <v>49</v>
      </c>
    </row>
    <row r="67" spans="1:21" x14ac:dyDescent="0.3">
      <c r="A67">
        <v>12</v>
      </c>
      <c r="B67">
        <v>12</v>
      </c>
      <c r="C67" t="s">
        <v>50</v>
      </c>
      <c r="D67" t="s">
        <v>42</v>
      </c>
      <c r="F67" t="s">
        <v>39</v>
      </c>
      <c r="L67">
        <v>250</v>
      </c>
      <c r="M67">
        <v>1</v>
      </c>
      <c r="N67">
        <v>1</v>
      </c>
      <c r="O67">
        <v>1</v>
      </c>
      <c r="P67">
        <v>1</v>
      </c>
      <c r="Q67" t="s">
        <v>51</v>
      </c>
    </row>
    <row r="69" spans="1:21" x14ac:dyDescent="0.3">
      <c r="A69" t="s">
        <v>55</v>
      </c>
    </row>
    <row r="71" spans="1:21" x14ac:dyDescent="0.3">
      <c r="B71" t="s">
        <v>3</v>
      </c>
      <c r="C71" t="s">
        <v>4</v>
      </c>
      <c r="D71" t="s">
        <v>5</v>
      </c>
      <c r="E71" t="s">
        <v>6</v>
      </c>
      <c r="F71" t="s">
        <v>7</v>
      </c>
      <c r="G71" t="s">
        <v>8</v>
      </c>
      <c r="H71" t="s">
        <v>9</v>
      </c>
      <c r="I71" t="s">
        <v>10</v>
      </c>
      <c r="J71" t="s">
        <v>11</v>
      </c>
      <c r="K71" t="s">
        <v>12</v>
      </c>
      <c r="L71" t="s">
        <v>13</v>
      </c>
      <c r="M71" t="s">
        <v>14</v>
      </c>
      <c r="N71" t="s">
        <v>15</v>
      </c>
      <c r="O71" t="s">
        <v>16</v>
      </c>
      <c r="P71" t="s">
        <v>17</v>
      </c>
      <c r="Q71" t="s">
        <v>18</v>
      </c>
      <c r="S71" t="s">
        <v>68</v>
      </c>
      <c r="T71" t="s">
        <v>69</v>
      </c>
      <c r="U71" t="s">
        <v>70</v>
      </c>
    </row>
    <row r="72" spans="1:21" x14ac:dyDescent="0.3">
      <c r="A72">
        <v>1</v>
      </c>
      <c r="B72">
        <v>1</v>
      </c>
      <c r="C72" t="s">
        <v>19</v>
      </c>
      <c r="D72" t="s">
        <v>20</v>
      </c>
      <c r="F72" t="s">
        <v>21</v>
      </c>
      <c r="G72">
        <v>9.56</v>
      </c>
      <c r="H72">
        <v>7004.5889999999999</v>
      </c>
      <c r="J72">
        <v>7004.5889999999999</v>
      </c>
      <c r="K72">
        <v>903.80801599999995</v>
      </c>
      <c r="M72">
        <v>0.5</v>
      </c>
      <c r="N72">
        <v>10</v>
      </c>
      <c r="O72">
        <v>0</v>
      </c>
      <c r="P72">
        <v>0</v>
      </c>
      <c r="Q72" t="s">
        <v>22</v>
      </c>
      <c r="R72" t="s">
        <v>71</v>
      </c>
      <c r="S72" s="2">
        <f>AVERAGE(K72:K73)</f>
        <v>858.6279955</v>
      </c>
    </row>
    <row r="73" spans="1:21" x14ac:dyDescent="0.3">
      <c r="A73">
        <v>2</v>
      </c>
      <c r="B73">
        <v>2</v>
      </c>
      <c r="C73" t="s">
        <v>23</v>
      </c>
      <c r="D73" t="s">
        <v>24</v>
      </c>
      <c r="F73" t="s">
        <v>21</v>
      </c>
      <c r="G73">
        <v>9.58</v>
      </c>
      <c r="H73">
        <v>6304.2910000000002</v>
      </c>
      <c r="J73">
        <v>6304.2910000000002</v>
      </c>
      <c r="K73">
        <v>813.44797500000004</v>
      </c>
      <c r="M73">
        <v>0.5</v>
      </c>
      <c r="N73">
        <v>10</v>
      </c>
      <c r="O73">
        <v>0</v>
      </c>
      <c r="P73">
        <v>0</v>
      </c>
      <c r="Q73" t="s">
        <v>25</v>
      </c>
      <c r="R73" t="s">
        <v>72</v>
      </c>
      <c r="S73" s="2">
        <f>_xlfn.STDEV.P(K72:K73)</f>
        <v>45.180020499999955</v>
      </c>
    </row>
    <row r="74" spans="1:21" x14ac:dyDescent="0.3">
      <c r="A74">
        <v>3</v>
      </c>
      <c r="B74">
        <v>3</v>
      </c>
      <c r="C74" t="s">
        <v>26</v>
      </c>
      <c r="D74" t="s">
        <v>27</v>
      </c>
      <c r="F74" t="s">
        <v>21</v>
      </c>
      <c r="M74">
        <v>0.5</v>
      </c>
      <c r="N74">
        <v>10</v>
      </c>
      <c r="O74">
        <v>0</v>
      </c>
      <c r="P74">
        <v>0</v>
      </c>
      <c r="Q74" t="s">
        <v>28</v>
      </c>
    </row>
    <row r="75" spans="1:21" x14ac:dyDescent="0.3">
      <c r="A75">
        <v>4</v>
      </c>
      <c r="B75">
        <v>4</v>
      </c>
      <c r="C75" t="s">
        <v>29</v>
      </c>
      <c r="D75" t="s">
        <v>30</v>
      </c>
      <c r="F75" t="s">
        <v>21</v>
      </c>
      <c r="M75">
        <v>0.5</v>
      </c>
      <c r="N75">
        <v>10</v>
      </c>
      <c r="O75">
        <v>0</v>
      </c>
      <c r="P75">
        <v>0</v>
      </c>
      <c r="Q75" t="s">
        <v>31</v>
      </c>
    </row>
    <row r="76" spans="1:21" x14ac:dyDescent="0.3">
      <c r="A76">
        <v>5</v>
      </c>
      <c r="B76">
        <v>5</v>
      </c>
      <c r="C76" t="s">
        <v>32</v>
      </c>
      <c r="D76" t="s">
        <v>33</v>
      </c>
      <c r="F76" t="s">
        <v>21</v>
      </c>
      <c r="G76">
        <v>9.6999999999999993</v>
      </c>
      <c r="H76">
        <v>13.231999999999999</v>
      </c>
      <c r="J76">
        <v>13.231999999999999</v>
      </c>
      <c r="K76">
        <v>1.707336</v>
      </c>
      <c r="M76">
        <v>0.5</v>
      </c>
      <c r="N76">
        <v>10</v>
      </c>
      <c r="O76">
        <v>0</v>
      </c>
      <c r="P76">
        <v>0</v>
      </c>
      <c r="Q76" t="s">
        <v>34</v>
      </c>
    </row>
    <row r="77" spans="1:21" x14ac:dyDescent="0.3">
      <c r="A77">
        <v>6</v>
      </c>
      <c r="B77">
        <v>6</v>
      </c>
      <c r="C77" t="s">
        <v>35</v>
      </c>
      <c r="D77" t="s">
        <v>36</v>
      </c>
      <c r="F77" t="s">
        <v>21</v>
      </c>
      <c r="M77">
        <v>0.5</v>
      </c>
      <c r="N77">
        <v>10</v>
      </c>
      <c r="O77">
        <v>0</v>
      </c>
      <c r="P77">
        <v>0</v>
      </c>
      <c r="Q77" t="s">
        <v>37</v>
      </c>
    </row>
    <row r="78" spans="1:21" x14ac:dyDescent="0.3">
      <c r="A78">
        <v>7</v>
      </c>
      <c r="B78">
        <v>7</v>
      </c>
      <c r="C78" t="s">
        <v>38</v>
      </c>
      <c r="F78" t="s">
        <v>39</v>
      </c>
      <c r="L78">
        <v>7.8125</v>
      </c>
      <c r="Q78" t="s">
        <v>40</v>
      </c>
    </row>
    <row r="79" spans="1:21" x14ac:dyDescent="0.3">
      <c r="A79">
        <v>8</v>
      </c>
      <c r="B79">
        <v>8</v>
      </c>
      <c r="C79" t="s">
        <v>41</v>
      </c>
      <c r="D79" t="s">
        <v>42</v>
      </c>
      <c r="F79" t="s">
        <v>39</v>
      </c>
      <c r="L79">
        <v>15.625</v>
      </c>
      <c r="M79">
        <v>1</v>
      </c>
      <c r="N79">
        <v>1</v>
      </c>
      <c r="O79">
        <v>1</v>
      </c>
      <c r="P79">
        <v>1</v>
      </c>
      <c r="Q79" t="s">
        <v>43</v>
      </c>
    </row>
    <row r="80" spans="1:21" x14ac:dyDescent="0.3">
      <c r="A80">
        <v>9</v>
      </c>
      <c r="B80">
        <v>9</v>
      </c>
      <c r="C80" t="s">
        <v>44</v>
      </c>
      <c r="D80" t="s">
        <v>42</v>
      </c>
      <c r="F80" t="s">
        <v>39</v>
      </c>
      <c r="L80">
        <v>31.25</v>
      </c>
      <c r="M80">
        <v>1</v>
      </c>
      <c r="N80">
        <v>1</v>
      </c>
      <c r="O80">
        <v>1</v>
      </c>
      <c r="P80">
        <v>1</v>
      </c>
      <c r="Q80" t="s">
        <v>45</v>
      </c>
    </row>
    <row r="81" spans="1:19" x14ac:dyDescent="0.3">
      <c r="A81">
        <v>10</v>
      </c>
      <c r="B81">
        <v>10</v>
      </c>
      <c r="C81" t="s">
        <v>46</v>
      </c>
      <c r="D81" t="s">
        <v>42</v>
      </c>
      <c r="F81" t="s">
        <v>39</v>
      </c>
      <c r="G81">
        <v>9.6300000000000008</v>
      </c>
      <c r="H81">
        <v>2.6539999999999999</v>
      </c>
      <c r="J81">
        <v>2.6539999999999999</v>
      </c>
      <c r="K81">
        <v>1.7121999999999998E-2</v>
      </c>
      <c r="L81">
        <v>62.5</v>
      </c>
      <c r="M81">
        <v>1</v>
      </c>
      <c r="N81">
        <v>1</v>
      </c>
      <c r="O81">
        <v>1</v>
      </c>
      <c r="P81">
        <v>1</v>
      </c>
      <c r="Q81" t="s">
        <v>47</v>
      </c>
    </row>
    <row r="82" spans="1:19" x14ac:dyDescent="0.3">
      <c r="A82">
        <v>11</v>
      </c>
      <c r="B82">
        <v>11</v>
      </c>
      <c r="C82" t="s">
        <v>48</v>
      </c>
      <c r="D82" t="s">
        <v>42</v>
      </c>
      <c r="F82" t="s">
        <v>39</v>
      </c>
      <c r="G82">
        <v>9.73</v>
      </c>
      <c r="H82">
        <v>0.20399999999999999</v>
      </c>
      <c r="J82">
        <v>0.20399999999999999</v>
      </c>
      <c r="K82">
        <v>1.3159999999999999E-3</v>
      </c>
      <c r="L82">
        <v>125</v>
      </c>
      <c r="M82">
        <v>1</v>
      </c>
      <c r="N82">
        <v>1</v>
      </c>
      <c r="O82">
        <v>1</v>
      </c>
      <c r="P82">
        <v>1</v>
      </c>
      <c r="Q82" t="s">
        <v>49</v>
      </c>
    </row>
    <row r="83" spans="1:19" x14ac:dyDescent="0.3">
      <c r="A83">
        <v>12</v>
      </c>
      <c r="B83">
        <v>12</v>
      </c>
      <c r="C83" t="s">
        <v>50</v>
      </c>
      <c r="D83" t="s">
        <v>42</v>
      </c>
      <c r="F83" t="s">
        <v>39</v>
      </c>
      <c r="G83">
        <v>9.69</v>
      </c>
      <c r="H83">
        <v>0.308</v>
      </c>
      <c r="J83">
        <v>0.308</v>
      </c>
      <c r="K83">
        <v>1.9870000000000001E-3</v>
      </c>
      <c r="L83">
        <v>250</v>
      </c>
      <c r="M83">
        <v>1</v>
      </c>
      <c r="N83">
        <v>1</v>
      </c>
      <c r="O83">
        <v>1</v>
      </c>
      <c r="P83">
        <v>1</v>
      </c>
      <c r="Q83" t="s">
        <v>51</v>
      </c>
    </row>
    <row r="85" spans="1:19" x14ac:dyDescent="0.3">
      <c r="A85" t="s">
        <v>56</v>
      </c>
      <c r="B85" s="3" t="s">
        <v>78</v>
      </c>
    </row>
    <row r="87" spans="1:19" x14ac:dyDescent="0.3">
      <c r="B87" t="s">
        <v>3</v>
      </c>
      <c r="C87" t="s">
        <v>4</v>
      </c>
      <c r="D87" t="s">
        <v>5</v>
      </c>
      <c r="E87" t="s">
        <v>6</v>
      </c>
      <c r="F87" t="s">
        <v>7</v>
      </c>
      <c r="G87" t="s">
        <v>8</v>
      </c>
      <c r="H87" t="s">
        <v>9</v>
      </c>
      <c r="I87" t="s">
        <v>10</v>
      </c>
      <c r="J87" t="s">
        <v>11</v>
      </c>
      <c r="K87" t="s">
        <v>12</v>
      </c>
      <c r="L87" t="s">
        <v>13</v>
      </c>
      <c r="M87" t="s">
        <v>14</v>
      </c>
      <c r="N87" t="s">
        <v>15</v>
      </c>
      <c r="O87" t="s">
        <v>16</v>
      </c>
      <c r="P87" t="s">
        <v>17</v>
      </c>
      <c r="Q87" t="s">
        <v>18</v>
      </c>
      <c r="S87" t="s">
        <v>68</v>
      </c>
    </row>
    <row r="88" spans="1:19" x14ac:dyDescent="0.3">
      <c r="A88">
        <v>1</v>
      </c>
      <c r="B88">
        <v>1</v>
      </c>
      <c r="C88" t="s">
        <v>19</v>
      </c>
      <c r="D88" t="s">
        <v>20</v>
      </c>
      <c r="F88" t="s">
        <v>21</v>
      </c>
      <c r="G88">
        <v>10.039999999999999</v>
      </c>
      <c r="H88">
        <v>848.54200000000003</v>
      </c>
      <c r="J88">
        <v>848.54200000000003</v>
      </c>
      <c r="K88">
        <v>109.488089</v>
      </c>
      <c r="M88">
        <v>0.5</v>
      </c>
      <c r="N88">
        <v>10</v>
      </c>
      <c r="O88">
        <v>0</v>
      </c>
      <c r="P88">
        <v>0</v>
      </c>
      <c r="Q88" t="s">
        <v>22</v>
      </c>
      <c r="R88" t="s">
        <v>71</v>
      </c>
      <c r="S88" s="2">
        <f>AVERAGE(K88:K89)</f>
        <v>107.4330145</v>
      </c>
    </row>
    <row r="89" spans="1:19" x14ac:dyDescent="0.3">
      <c r="A89">
        <v>2</v>
      </c>
      <c r="B89">
        <v>2</v>
      </c>
      <c r="C89" t="s">
        <v>23</v>
      </c>
      <c r="D89" t="s">
        <v>24</v>
      </c>
      <c r="F89" t="s">
        <v>21</v>
      </c>
      <c r="G89">
        <v>10.039999999999999</v>
      </c>
      <c r="H89">
        <v>816.68799999999999</v>
      </c>
      <c r="J89">
        <v>816.68799999999999</v>
      </c>
      <c r="K89">
        <v>105.37794</v>
      </c>
      <c r="M89">
        <v>0.5</v>
      </c>
      <c r="N89">
        <v>10</v>
      </c>
      <c r="O89">
        <v>0</v>
      </c>
      <c r="P89">
        <v>0</v>
      </c>
      <c r="Q89" t="s">
        <v>25</v>
      </c>
      <c r="R89" t="s">
        <v>72</v>
      </c>
      <c r="S89" s="2">
        <f>_xlfn.STDEV.P(K88:K89)</f>
        <v>2.0550745000000035</v>
      </c>
    </row>
    <row r="90" spans="1:19" x14ac:dyDescent="0.3">
      <c r="A90">
        <v>3</v>
      </c>
      <c r="B90">
        <v>3</v>
      </c>
      <c r="C90" t="s">
        <v>26</v>
      </c>
      <c r="D90" t="s">
        <v>27</v>
      </c>
      <c r="F90" t="s">
        <v>21</v>
      </c>
      <c r="M90">
        <v>0.5</v>
      </c>
      <c r="N90">
        <v>10</v>
      </c>
      <c r="O90">
        <v>0</v>
      </c>
      <c r="P90">
        <v>0</v>
      </c>
      <c r="Q90" t="s">
        <v>28</v>
      </c>
    </row>
    <row r="91" spans="1:19" x14ac:dyDescent="0.3">
      <c r="A91">
        <v>4</v>
      </c>
      <c r="B91">
        <v>4</v>
      </c>
      <c r="C91" t="s">
        <v>29</v>
      </c>
      <c r="D91" t="s">
        <v>30</v>
      </c>
      <c r="F91" t="s">
        <v>21</v>
      </c>
      <c r="M91">
        <v>0.5</v>
      </c>
      <c r="N91">
        <v>10</v>
      </c>
      <c r="O91">
        <v>0</v>
      </c>
      <c r="P91">
        <v>0</v>
      </c>
      <c r="Q91" t="s">
        <v>31</v>
      </c>
    </row>
    <row r="92" spans="1:19" x14ac:dyDescent="0.3">
      <c r="A92">
        <v>5</v>
      </c>
      <c r="B92">
        <v>5</v>
      </c>
      <c r="C92" t="s">
        <v>32</v>
      </c>
      <c r="D92" t="s">
        <v>33</v>
      </c>
      <c r="F92" t="s">
        <v>21</v>
      </c>
      <c r="M92">
        <v>0.5</v>
      </c>
      <c r="N92">
        <v>10</v>
      </c>
      <c r="O92">
        <v>0</v>
      </c>
      <c r="P92">
        <v>0</v>
      </c>
      <c r="Q92" t="s">
        <v>34</v>
      </c>
    </row>
    <row r="93" spans="1:19" x14ac:dyDescent="0.3">
      <c r="A93">
        <v>6</v>
      </c>
      <c r="B93">
        <v>6</v>
      </c>
      <c r="C93" t="s">
        <v>35</v>
      </c>
      <c r="D93" t="s">
        <v>36</v>
      </c>
      <c r="F93" t="s">
        <v>21</v>
      </c>
      <c r="M93">
        <v>0.5</v>
      </c>
      <c r="N93">
        <v>10</v>
      </c>
      <c r="O93">
        <v>0</v>
      </c>
      <c r="P93">
        <v>0</v>
      </c>
      <c r="Q93" t="s">
        <v>37</v>
      </c>
    </row>
    <row r="94" spans="1:19" x14ac:dyDescent="0.3">
      <c r="A94">
        <v>7</v>
      </c>
      <c r="B94">
        <v>7</v>
      </c>
      <c r="C94" t="s">
        <v>38</v>
      </c>
      <c r="F94" t="s">
        <v>39</v>
      </c>
      <c r="L94">
        <v>7.8125</v>
      </c>
      <c r="Q94" t="s">
        <v>40</v>
      </c>
    </row>
    <row r="95" spans="1:19" x14ac:dyDescent="0.3">
      <c r="A95">
        <v>8</v>
      </c>
      <c r="B95">
        <v>8</v>
      </c>
      <c r="C95" t="s">
        <v>41</v>
      </c>
      <c r="D95" t="s">
        <v>42</v>
      </c>
      <c r="F95" t="s">
        <v>39</v>
      </c>
      <c r="L95">
        <v>15.625</v>
      </c>
      <c r="M95">
        <v>1</v>
      </c>
      <c r="N95">
        <v>1</v>
      </c>
      <c r="O95">
        <v>1</v>
      </c>
      <c r="P95">
        <v>1</v>
      </c>
      <c r="Q95" t="s">
        <v>43</v>
      </c>
    </row>
    <row r="96" spans="1:19" x14ac:dyDescent="0.3">
      <c r="A96">
        <v>9</v>
      </c>
      <c r="B96">
        <v>9</v>
      </c>
      <c r="C96" t="s">
        <v>44</v>
      </c>
      <c r="D96" t="s">
        <v>42</v>
      </c>
      <c r="F96" t="s">
        <v>39</v>
      </c>
      <c r="L96">
        <v>31.25</v>
      </c>
      <c r="M96">
        <v>1</v>
      </c>
      <c r="N96">
        <v>1</v>
      </c>
      <c r="O96">
        <v>1</v>
      </c>
      <c r="P96">
        <v>1</v>
      </c>
      <c r="Q96" t="s">
        <v>45</v>
      </c>
    </row>
    <row r="97" spans="1:19" x14ac:dyDescent="0.3">
      <c r="A97">
        <v>10</v>
      </c>
      <c r="B97">
        <v>10</v>
      </c>
      <c r="C97" t="s">
        <v>46</v>
      </c>
      <c r="D97" t="s">
        <v>42</v>
      </c>
      <c r="F97" t="s">
        <v>39</v>
      </c>
      <c r="L97">
        <v>62.5</v>
      </c>
      <c r="M97">
        <v>1</v>
      </c>
      <c r="N97">
        <v>1</v>
      </c>
      <c r="O97">
        <v>1</v>
      </c>
      <c r="P97">
        <v>1</v>
      </c>
      <c r="Q97" t="s">
        <v>47</v>
      </c>
    </row>
    <row r="98" spans="1:19" x14ac:dyDescent="0.3">
      <c r="A98">
        <v>11</v>
      </c>
      <c r="B98">
        <v>11</v>
      </c>
      <c r="C98" t="s">
        <v>48</v>
      </c>
      <c r="D98" t="s">
        <v>42</v>
      </c>
      <c r="F98" t="s">
        <v>39</v>
      </c>
      <c r="L98">
        <v>125</v>
      </c>
      <c r="M98">
        <v>1</v>
      </c>
      <c r="N98">
        <v>1</v>
      </c>
      <c r="O98">
        <v>1</v>
      </c>
      <c r="P98">
        <v>1</v>
      </c>
      <c r="Q98" t="s">
        <v>49</v>
      </c>
    </row>
    <row r="99" spans="1:19" x14ac:dyDescent="0.3">
      <c r="A99">
        <v>12</v>
      </c>
      <c r="B99">
        <v>12</v>
      </c>
      <c r="C99" t="s">
        <v>50</v>
      </c>
      <c r="D99" t="s">
        <v>42</v>
      </c>
      <c r="F99" t="s">
        <v>39</v>
      </c>
      <c r="G99">
        <v>10.1</v>
      </c>
      <c r="H99">
        <v>7.2999999999999995E-2</v>
      </c>
      <c r="J99">
        <v>7.2999999999999995E-2</v>
      </c>
      <c r="K99">
        <v>4.7100000000000001E-4</v>
      </c>
      <c r="L99">
        <v>250</v>
      </c>
      <c r="M99">
        <v>1</v>
      </c>
      <c r="N99">
        <v>1</v>
      </c>
      <c r="O99">
        <v>1</v>
      </c>
      <c r="P99">
        <v>1</v>
      </c>
      <c r="Q99" t="s">
        <v>51</v>
      </c>
    </row>
    <row r="101" spans="1:19" x14ac:dyDescent="0.3">
      <c r="A101" t="s">
        <v>57</v>
      </c>
      <c r="B101" t="s">
        <v>75</v>
      </c>
    </row>
    <row r="103" spans="1:19" x14ac:dyDescent="0.3">
      <c r="B103" t="s">
        <v>3</v>
      </c>
      <c r="C103" t="s">
        <v>4</v>
      </c>
      <c r="D103" t="s">
        <v>5</v>
      </c>
      <c r="E103" t="s">
        <v>6</v>
      </c>
      <c r="F103" t="s">
        <v>7</v>
      </c>
      <c r="G103" t="s">
        <v>8</v>
      </c>
      <c r="H103" t="s">
        <v>9</v>
      </c>
      <c r="I103" t="s">
        <v>10</v>
      </c>
      <c r="J103" t="s">
        <v>11</v>
      </c>
      <c r="K103" t="s">
        <v>12</v>
      </c>
      <c r="L103" t="s">
        <v>13</v>
      </c>
      <c r="M103" t="s">
        <v>14</v>
      </c>
      <c r="N103" t="s">
        <v>15</v>
      </c>
      <c r="O103" t="s">
        <v>16</v>
      </c>
      <c r="P103" t="s">
        <v>17</v>
      </c>
      <c r="Q103" t="s">
        <v>18</v>
      </c>
      <c r="S103" t="s">
        <v>68</v>
      </c>
    </row>
    <row r="104" spans="1:19" x14ac:dyDescent="0.3">
      <c r="A104">
        <v>1</v>
      </c>
      <c r="B104">
        <v>1</v>
      </c>
      <c r="C104" t="s">
        <v>19</v>
      </c>
      <c r="D104" t="s">
        <v>20</v>
      </c>
      <c r="F104" t="s">
        <v>21</v>
      </c>
      <c r="G104">
        <v>17.149999999999999</v>
      </c>
      <c r="H104">
        <v>1686.0820000000001</v>
      </c>
      <c r="J104">
        <v>1686.0820000000001</v>
      </c>
      <c r="K104">
        <v>217.55658</v>
      </c>
      <c r="M104">
        <v>0.5</v>
      </c>
      <c r="N104">
        <v>10</v>
      </c>
      <c r="O104">
        <v>0</v>
      </c>
      <c r="P104">
        <v>0</v>
      </c>
      <c r="Q104" t="s">
        <v>22</v>
      </c>
      <c r="R104" t="s">
        <v>71</v>
      </c>
      <c r="S104" s="2">
        <f>AVERAGE(K104:K105)</f>
        <v>237.9017115</v>
      </c>
    </row>
    <row r="105" spans="1:19" x14ac:dyDescent="0.3">
      <c r="A105">
        <v>2</v>
      </c>
      <c r="B105">
        <v>2</v>
      </c>
      <c r="C105" t="s">
        <v>23</v>
      </c>
      <c r="D105" t="s">
        <v>24</v>
      </c>
      <c r="F105" t="s">
        <v>21</v>
      </c>
      <c r="G105">
        <v>17.190000000000001</v>
      </c>
      <c r="H105">
        <v>2001.4349999999999</v>
      </c>
      <c r="J105">
        <v>2001.4349999999999</v>
      </c>
      <c r="K105">
        <v>258.24684300000001</v>
      </c>
      <c r="M105">
        <v>0.5</v>
      </c>
      <c r="N105">
        <v>10</v>
      </c>
      <c r="O105">
        <v>0</v>
      </c>
      <c r="P105">
        <v>0</v>
      </c>
      <c r="Q105" t="s">
        <v>25</v>
      </c>
      <c r="R105" t="s">
        <v>72</v>
      </c>
      <c r="S105" s="2">
        <f>_xlfn.STDEV.P(K104:K105)</f>
        <v>20.345131500000008</v>
      </c>
    </row>
    <row r="106" spans="1:19" x14ac:dyDescent="0.3">
      <c r="A106">
        <v>3</v>
      </c>
      <c r="B106">
        <v>3</v>
      </c>
      <c r="C106" t="s">
        <v>26</v>
      </c>
      <c r="D106" t="s">
        <v>27</v>
      </c>
      <c r="F106" t="s">
        <v>21</v>
      </c>
      <c r="G106">
        <v>17.14</v>
      </c>
      <c r="H106">
        <v>0.44500000000000001</v>
      </c>
      <c r="J106">
        <v>0.44500000000000001</v>
      </c>
      <c r="K106">
        <v>5.7418999999999998E-2</v>
      </c>
      <c r="M106">
        <v>0.5</v>
      </c>
      <c r="N106">
        <v>10</v>
      </c>
      <c r="O106">
        <v>0</v>
      </c>
      <c r="P106">
        <v>0</v>
      </c>
      <c r="Q106" t="s">
        <v>28</v>
      </c>
    </row>
    <row r="107" spans="1:19" x14ac:dyDescent="0.3">
      <c r="A107">
        <v>4</v>
      </c>
      <c r="B107">
        <v>4</v>
      </c>
      <c r="C107" t="s">
        <v>29</v>
      </c>
      <c r="D107" t="s">
        <v>30</v>
      </c>
      <c r="F107" t="s">
        <v>21</v>
      </c>
      <c r="G107">
        <v>17.329999999999998</v>
      </c>
      <c r="H107">
        <v>0.41499999999999998</v>
      </c>
      <c r="J107">
        <v>0.41499999999999998</v>
      </c>
      <c r="K107">
        <v>5.3547999999999998E-2</v>
      </c>
      <c r="M107">
        <v>0.5</v>
      </c>
      <c r="N107">
        <v>10</v>
      </c>
      <c r="O107">
        <v>0</v>
      </c>
      <c r="P107">
        <v>0</v>
      </c>
      <c r="Q107" t="s">
        <v>31</v>
      </c>
    </row>
    <row r="108" spans="1:19" x14ac:dyDescent="0.3">
      <c r="A108">
        <v>5</v>
      </c>
      <c r="B108">
        <v>5</v>
      </c>
      <c r="C108" t="s">
        <v>32</v>
      </c>
      <c r="D108" t="s">
        <v>33</v>
      </c>
      <c r="F108" t="s">
        <v>21</v>
      </c>
      <c r="M108">
        <v>0.5</v>
      </c>
      <c r="N108">
        <v>10</v>
      </c>
      <c r="O108">
        <v>0</v>
      </c>
      <c r="P108">
        <v>0</v>
      </c>
      <c r="Q108" t="s">
        <v>34</v>
      </c>
    </row>
    <row r="109" spans="1:19" x14ac:dyDescent="0.3">
      <c r="A109">
        <v>6</v>
      </c>
      <c r="B109">
        <v>6</v>
      </c>
      <c r="C109" t="s">
        <v>35</v>
      </c>
      <c r="D109" t="s">
        <v>36</v>
      </c>
      <c r="F109" t="s">
        <v>21</v>
      </c>
      <c r="M109">
        <v>0.5</v>
      </c>
      <c r="N109">
        <v>10</v>
      </c>
      <c r="O109">
        <v>0</v>
      </c>
      <c r="P109">
        <v>0</v>
      </c>
      <c r="Q109" t="s">
        <v>37</v>
      </c>
    </row>
    <row r="110" spans="1:19" x14ac:dyDescent="0.3">
      <c r="A110">
        <v>7</v>
      </c>
      <c r="B110">
        <v>7</v>
      </c>
      <c r="C110" t="s">
        <v>38</v>
      </c>
      <c r="F110" t="s">
        <v>39</v>
      </c>
      <c r="L110">
        <v>7.8125</v>
      </c>
      <c r="Q110" t="s">
        <v>40</v>
      </c>
    </row>
    <row r="111" spans="1:19" x14ac:dyDescent="0.3">
      <c r="A111">
        <v>8</v>
      </c>
      <c r="B111">
        <v>8</v>
      </c>
      <c r="C111" t="s">
        <v>41</v>
      </c>
      <c r="D111" t="s">
        <v>42</v>
      </c>
      <c r="F111" t="s">
        <v>39</v>
      </c>
      <c r="L111">
        <v>15.625</v>
      </c>
      <c r="M111">
        <v>1</v>
      </c>
      <c r="N111">
        <v>1</v>
      </c>
      <c r="O111">
        <v>1</v>
      </c>
      <c r="P111">
        <v>1</v>
      </c>
      <c r="Q111" t="s">
        <v>43</v>
      </c>
    </row>
    <row r="112" spans="1:19" x14ac:dyDescent="0.3">
      <c r="A112">
        <v>9</v>
      </c>
      <c r="B112">
        <v>9</v>
      </c>
      <c r="C112" t="s">
        <v>44</v>
      </c>
      <c r="D112" t="s">
        <v>42</v>
      </c>
      <c r="F112" t="s">
        <v>39</v>
      </c>
      <c r="L112">
        <v>31.25</v>
      </c>
      <c r="M112">
        <v>1</v>
      </c>
      <c r="N112">
        <v>1</v>
      </c>
      <c r="O112">
        <v>1</v>
      </c>
      <c r="P112">
        <v>1</v>
      </c>
      <c r="Q112" t="s">
        <v>45</v>
      </c>
    </row>
    <row r="113" spans="1:21" x14ac:dyDescent="0.3">
      <c r="A113">
        <v>10</v>
      </c>
      <c r="B113">
        <v>10</v>
      </c>
      <c r="C113" t="s">
        <v>46</v>
      </c>
      <c r="D113" t="s">
        <v>42</v>
      </c>
      <c r="F113" t="s">
        <v>39</v>
      </c>
      <c r="L113">
        <v>62.5</v>
      </c>
      <c r="M113">
        <v>1</v>
      </c>
      <c r="N113">
        <v>1</v>
      </c>
      <c r="O113">
        <v>1</v>
      </c>
      <c r="P113">
        <v>1</v>
      </c>
      <c r="Q113" t="s">
        <v>47</v>
      </c>
    </row>
    <row r="114" spans="1:21" x14ac:dyDescent="0.3">
      <c r="A114">
        <v>11</v>
      </c>
      <c r="B114">
        <v>11</v>
      </c>
      <c r="C114" t="s">
        <v>48</v>
      </c>
      <c r="D114" t="s">
        <v>42</v>
      </c>
      <c r="F114" t="s">
        <v>39</v>
      </c>
      <c r="L114">
        <v>125</v>
      </c>
      <c r="M114">
        <v>1</v>
      </c>
      <c r="N114">
        <v>1</v>
      </c>
      <c r="O114">
        <v>1</v>
      </c>
      <c r="P114">
        <v>1</v>
      </c>
      <c r="Q114" t="s">
        <v>49</v>
      </c>
    </row>
    <row r="115" spans="1:21" x14ac:dyDescent="0.3">
      <c r="A115">
        <v>12</v>
      </c>
      <c r="B115">
        <v>12</v>
      </c>
      <c r="C115" t="s">
        <v>50</v>
      </c>
      <c r="D115" t="s">
        <v>42</v>
      </c>
      <c r="F115" t="s">
        <v>39</v>
      </c>
      <c r="L115">
        <v>250</v>
      </c>
      <c r="M115">
        <v>1</v>
      </c>
      <c r="N115">
        <v>1</v>
      </c>
      <c r="O115">
        <v>1</v>
      </c>
      <c r="P115">
        <v>1</v>
      </c>
      <c r="Q115" t="s">
        <v>51</v>
      </c>
    </row>
    <row r="117" spans="1:21" x14ac:dyDescent="0.3">
      <c r="A117" t="s">
        <v>58</v>
      </c>
    </row>
    <row r="119" spans="1:21" x14ac:dyDescent="0.3">
      <c r="B119" t="s">
        <v>3</v>
      </c>
      <c r="C119" t="s">
        <v>4</v>
      </c>
      <c r="D119" t="s">
        <v>5</v>
      </c>
      <c r="E119" t="s">
        <v>6</v>
      </c>
      <c r="F119" t="s">
        <v>7</v>
      </c>
      <c r="G119" t="s">
        <v>8</v>
      </c>
      <c r="H119" t="s">
        <v>9</v>
      </c>
      <c r="I119" t="s">
        <v>10</v>
      </c>
      <c r="J119" t="s">
        <v>11</v>
      </c>
      <c r="K119" t="s">
        <v>12</v>
      </c>
      <c r="L119" t="s">
        <v>13</v>
      </c>
      <c r="M119" t="s">
        <v>14</v>
      </c>
      <c r="N119" t="s">
        <v>15</v>
      </c>
      <c r="O119" t="s">
        <v>16</v>
      </c>
      <c r="P119" t="s">
        <v>17</v>
      </c>
      <c r="Q119" t="s">
        <v>18</v>
      </c>
      <c r="S119" t="s">
        <v>68</v>
      </c>
      <c r="T119" t="s">
        <v>69</v>
      </c>
      <c r="U119" t="s">
        <v>70</v>
      </c>
    </row>
    <row r="120" spans="1:21" x14ac:dyDescent="0.3">
      <c r="A120">
        <v>1</v>
      </c>
      <c r="B120">
        <v>1</v>
      </c>
      <c r="C120" t="s">
        <v>19</v>
      </c>
      <c r="D120" t="s">
        <v>20</v>
      </c>
      <c r="F120" t="s">
        <v>21</v>
      </c>
      <c r="G120">
        <v>12.98</v>
      </c>
      <c r="H120">
        <v>4175.4669999999996</v>
      </c>
      <c r="J120">
        <v>4175.4669999999996</v>
      </c>
      <c r="K120">
        <v>538.76402199999995</v>
      </c>
      <c r="M120">
        <v>0.5</v>
      </c>
      <c r="N120">
        <v>10</v>
      </c>
      <c r="O120">
        <v>0</v>
      </c>
      <c r="P120">
        <v>0</v>
      </c>
      <c r="Q120" t="s">
        <v>22</v>
      </c>
      <c r="R120" t="s">
        <v>79</v>
      </c>
      <c r="S120" s="2">
        <f>AVERAGE(K120:K121)</f>
        <v>621.90562599999998</v>
      </c>
    </row>
    <row r="121" spans="1:21" x14ac:dyDescent="0.3">
      <c r="A121">
        <v>2</v>
      </c>
      <c r="B121">
        <v>2</v>
      </c>
      <c r="C121" t="s">
        <v>23</v>
      </c>
      <c r="D121" t="s">
        <v>24</v>
      </c>
      <c r="F121" t="s">
        <v>21</v>
      </c>
      <c r="G121">
        <v>13.02</v>
      </c>
      <c r="H121">
        <v>5464.1760000000004</v>
      </c>
      <c r="J121">
        <v>5464.1760000000004</v>
      </c>
      <c r="K121">
        <v>705.04723000000001</v>
      </c>
      <c r="M121">
        <v>0.5</v>
      </c>
      <c r="N121">
        <v>10</v>
      </c>
      <c r="O121">
        <v>0</v>
      </c>
      <c r="P121">
        <v>0</v>
      </c>
      <c r="Q121" t="s">
        <v>25</v>
      </c>
      <c r="R121" t="s">
        <v>72</v>
      </c>
      <c r="S121" s="2">
        <f>_xlfn.STDEV.P(K120:K121)</f>
        <v>83.141603999999973</v>
      </c>
    </row>
    <row r="122" spans="1:21" x14ac:dyDescent="0.3">
      <c r="A122">
        <v>3</v>
      </c>
      <c r="B122">
        <v>3</v>
      </c>
      <c r="C122" t="s">
        <v>26</v>
      </c>
      <c r="D122" t="s">
        <v>27</v>
      </c>
      <c r="F122" t="s">
        <v>21</v>
      </c>
      <c r="G122">
        <v>13.29</v>
      </c>
      <c r="H122">
        <v>2.508</v>
      </c>
      <c r="J122">
        <v>2.508</v>
      </c>
      <c r="K122">
        <v>0.32360899999999998</v>
      </c>
      <c r="M122">
        <v>0.5</v>
      </c>
      <c r="N122">
        <v>10</v>
      </c>
      <c r="O122">
        <v>0</v>
      </c>
      <c r="P122">
        <v>0</v>
      </c>
      <c r="Q122" t="s">
        <v>28</v>
      </c>
    </row>
    <row r="123" spans="1:21" x14ac:dyDescent="0.3">
      <c r="A123">
        <v>4</v>
      </c>
      <c r="B123">
        <v>4</v>
      </c>
      <c r="C123" t="s">
        <v>29</v>
      </c>
      <c r="D123" t="s">
        <v>30</v>
      </c>
      <c r="F123" t="s">
        <v>21</v>
      </c>
      <c r="G123">
        <v>13.27</v>
      </c>
      <c r="H123">
        <v>2.1779999999999999</v>
      </c>
      <c r="J123">
        <v>2.1779999999999999</v>
      </c>
      <c r="K123">
        <v>0.28102899999999997</v>
      </c>
      <c r="M123">
        <v>0.5</v>
      </c>
      <c r="N123">
        <v>10</v>
      </c>
      <c r="O123">
        <v>0</v>
      </c>
      <c r="P123">
        <v>0</v>
      </c>
      <c r="Q123" t="s">
        <v>31</v>
      </c>
    </row>
    <row r="124" spans="1:21" x14ac:dyDescent="0.3">
      <c r="A124">
        <v>5</v>
      </c>
      <c r="B124">
        <v>5</v>
      </c>
      <c r="C124" t="s">
        <v>32</v>
      </c>
      <c r="D124" t="s">
        <v>33</v>
      </c>
      <c r="F124" t="s">
        <v>21</v>
      </c>
      <c r="G124">
        <v>13.05</v>
      </c>
      <c r="H124">
        <v>10.153</v>
      </c>
      <c r="J124">
        <v>10.153</v>
      </c>
      <c r="K124">
        <v>1.3100499999999999</v>
      </c>
      <c r="M124">
        <v>0.5</v>
      </c>
      <c r="N124">
        <v>10</v>
      </c>
      <c r="O124">
        <v>0</v>
      </c>
      <c r="P124">
        <v>0</v>
      </c>
      <c r="Q124" t="s">
        <v>34</v>
      </c>
    </row>
    <row r="125" spans="1:21" x14ac:dyDescent="0.3">
      <c r="A125">
        <v>6</v>
      </c>
      <c r="B125">
        <v>6</v>
      </c>
      <c r="C125" t="s">
        <v>35</v>
      </c>
      <c r="D125" t="s">
        <v>36</v>
      </c>
      <c r="F125" t="s">
        <v>21</v>
      </c>
      <c r="M125">
        <v>0.5</v>
      </c>
      <c r="N125">
        <v>10</v>
      </c>
      <c r="O125">
        <v>0</v>
      </c>
      <c r="P125">
        <v>0</v>
      </c>
      <c r="Q125" t="s">
        <v>37</v>
      </c>
    </row>
    <row r="126" spans="1:21" x14ac:dyDescent="0.3">
      <c r="A126">
        <v>7</v>
      </c>
      <c r="B126">
        <v>7</v>
      </c>
      <c r="C126" t="s">
        <v>38</v>
      </c>
      <c r="F126" t="s">
        <v>39</v>
      </c>
      <c r="L126">
        <v>7.8125</v>
      </c>
      <c r="Q126" t="s">
        <v>40</v>
      </c>
    </row>
    <row r="127" spans="1:21" x14ac:dyDescent="0.3">
      <c r="A127">
        <v>8</v>
      </c>
      <c r="B127">
        <v>8</v>
      </c>
      <c r="C127" t="s">
        <v>41</v>
      </c>
      <c r="D127" t="s">
        <v>42</v>
      </c>
      <c r="F127" t="s">
        <v>39</v>
      </c>
      <c r="L127">
        <v>15.625</v>
      </c>
      <c r="M127">
        <v>1</v>
      </c>
      <c r="N127">
        <v>1</v>
      </c>
      <c r="O127">
        <v>1</v>
      </c>
      <c r="P127">
        <v>1</v>
      </c>
      <c r="Q127" t="s">
        <v>43</v>
      </c>
    </row>
    <row r="128" spans="1:21" x14ac:dyDescent="0.3">
      <c r="A128">
        <v>9</v>
      </c>
      <c r="B128">
        <v>9</v>
      </c>
      <c r="C128" t="s">
        <v>44</v>
      </c>
      <c r="D128" t="s">
        <v>42</v>
      </c>
      <c r="F128" t="s">
        <v>39</v>
      </c>
      <c r="L128">
        <v>31.25</v>
      </c>
      <c r="M128">
        <v>1</v>
      </c>
      <c r="N128">
        <v>1</v>
      </c>
      <c r="O128">
        <v>1</v>
      </c>
      <c r="P128">
        <v>1</v>
      </c>
      <c r="Q128" t="s">
        <v>45</v>
      </c>
    </row>
    <row r="129" spans="1:21" x14ac:dyDescent="0.3">
      <c r="A129">
        <v>10</v>
      </c>
      <c r="B129">
        <v>10</v>
      </c>
      <c r="C129" t="s">
        <v>46</v>
      </c>
      <c r="D129" t="s">
        <v>42</v>
      </c>
      <c r="F129" t="s">
        <v>39</v>
      </c>
      <c r="G129">
        <v>13.44</v>
      </c>
      <c r="H129">
        <v>0.40500000000000003</v>
      </c>
      <c r="J129">
        <v>0.40500000000000003</v>
      </c>
      <c r="K129">
        <v>2.6129999999999999E-3</v>
      </c>
      <c r="L129">
        <v>62.5</v>
      </c>
      <c r="M129">
        <v>1</v>
      </c>
      <c r="N129">
        <v>1</v>
      </c>
      <c r="O129">
        <v>1</v>
      </c>
      <c r="P129">
        <v>1</v>
      </c>
      <c r="Q129" t="s">
        <v>47</v>
      </c>
    </row>
    <row r="130" spans="1:21" x14ac:dyDescent="0.3">
      <c r="A130">
        <v>11</v>
      </c>
      <c r="B130">
        <v>11</v>
      </c>
      <c r="C130" t="s">
        <v>48</v>
      </c>
      <c r="D130" t="s">
        <v>42</v>
      </c>
      <c r="F130" t="s">
        <v>39</v>
      </c>
      <c r="G130">
        <v>12.99</v>
      </c>
      <c r="H130">
        <v>21.157</v>
      </c>
      <c r="J130">
        <v>21.157</v>
      </c>
      <c r="K130">
        <v>0.13649500000000001</v>
      </c>
      <c r="L130">
        <v>125</v>
      </c>
      <c r="M130">
        <v>1</v>
      </c>
      <c r="N130">
        <v>1</v>
      </c>
      <c r="O130">
        <v>1</v>
      </c>
      <c r="P130">
        <v>1</v>
      </c>
      <c r="Q130" t="s">
        <v>49</v>
      </c>
    </row>
    <row r="131" spans="1:21" x14ac:dyDescent="0.3">
      <c r="A131">
        <v>12</v>
      </c>
      <c r="B131">
        <v>12</v>
      </c>
      <c r="C131" t="s">
        <v>50</v>
      </c>
      <c r="D131" t="s">
        <v>42</v>
      </c>
      <c r="F131" t="s">
        <v>39</v>
      </c>
      <c r="L131">
        <v>250</v>
      </c>
      <c r="M131">
        <v>1</v>
      </c>
      <c r="N131">
        <v>1</v>
      </c>
      <c r="O131">
        <v>1</v>
      </c>
      <c r="P131">
        <v>1</v>
      </c>
      <c r="Q131" t="s">
        <v>51</v>
      </c>
    </row>
    <row r="133" spans="1:21" x14ac:dyDescent="0.3">
      <c r="A133" t="s">
        <v>59</v>
      </c>
    </row>
    <row r="135" spans="1:21" x14ac:dyDescent="0.3">
      <c r="B135" t="s">
        <v>3</v>
      </c>
      <c r="C135" t="s">
        <v>4</v>
      </c>
      <c r="D135" t="s">
        <v>5</v>
      </c>
      <c r="E135" t="s">
        <v>6</v>
      </c>
      <c r="F135" t="s">
        <v>7</v>
      </c>
      <c r="G135" t="s">
        <v>8</v>
      </c>
      <c r="H135" t="s">
        <v>9</v>
      </c>
      <c r="I135" t="s">
        <v>10</v>
      </c>
      <c r="J135" t="s">
        <v>11</v>
      </c>
      <c r="K135" t="s">
        <v>12</v>
      </c>
      <c r="L135" t="s">
        <v>13</v>
      </c>
      <c r="M135" t="s">
        <v>14</v>
      </c>
      <c r="N135" t="s">
        <v>15</v>
      </c>
      <c r="O135" t="s">
        <v>16</v>
      </c>
      <c r="P135" t="s">
        <v>17</v>
      </c>
      <c r="Q135" t="s">
        <v>18</v>
      </c>
      <c r="S135" t="s">
        <v>68</v>
      </c>
      <c r="T135" t="s">
        <v>69</v>
      </c>
      <c r="U135" t="s">
        <v>70</v>
      </c>
    </row>
    <row r="136" spans="1:21" x14ac:dyDescent="0.3">
      <c r="A136">
        <v>1</v>
      </c>
      <c r="B136">
        <v>1</v>
      </c>
      <c r="C136" t="s">
        <v>19</v>
      </c>
      <c r="D136" t="s">
        <v>20</v>
      </c>
      <c r="F136" t="s">
        <v>21</v>
      </c>
      <c r="G136">
        <v>10.94</v>
      </c>
      <c r="H136">
        <v>18428.633000000002</v>
      </c>
      <c r="J136">
        <v>18428.633000000002</v>
      </c>
      <c r="K136">
        <v>2377.8620310000001</v>
      </c>
      <c r="M136">
        <v>0.5</v>
      </c>
      <c r="N136">
        <v>10</v>
      </c>
      <c r="O136">
        <v>0</v>
      </c>
      <c r="P136">
        <v>0</v>
      </c>
      <c r="Q136" t="s">
        <v>22</v>
      </c>
      <c r="R136" t="s">
        <v>79</v>
      </c>
      <c r="S136">
        <f>AVERAGE(K136:K137)</f>
        <v>2487.9850805000001</v>
      </c>
      <c r="T136" s="2">
        <f>AVERAGE(K138:K139)</f>
        <v>19.436045</v>
      </c>
      <c r="U136" s="2">
        <f>AVERAGE(K140:K141)</f>
        <v>10.024018999999999</v>
      </c>
    </row>
    <row r="137" spans="1:21" x14ac:dyDescent="0.3">
      <c r="A137">
        <v>2</v>
      </c>
      <c r="B137">
        <v>2</v>
      </c>
      <c r="C137" t="s">
        <v>23</v>
      </c>
      <c r="D137" t="s">
        <v>24</v>
      </c>
      <c r="F137" t="s">
        <v>21</v>
      </c>
      <c r="G137">
        <v>10.98</v>
      </c>
      <c r="H137">
        <v>20135.559000000001</v>
      </c>
      <c r="J137">
        <v>20135.559000000001</v>
      </c>
      <c r="K137">
        <v>2598.1081300000001</v>
      </c>
      <c r="M137">
        <v>0.5</v>
      </c>
      <c r="N137">
        <v>10</v>
      </c>
      <c r="O137">
        <v>0</v>
      </c>
      <c r="P137">
        <v>0</v>
      </c>
      <c r="Q137" t="s">
        <v>25</v>
      </c>
      <c r="R137" t="s">
        <v>72</v>
      </c>
      <c r="S137">
        <f>_xlfn.STDEV.P(K136:K137)</f>
        <v>110.12304949999998</v>
      </c>
      <c r="T137" s="2">
        <f>_xlfn.STDEV.P(K138:K139)</f>
        <v>0.86966800000000077</v>
      </c>
      <c r="U137" s="2">
        <f>_xlfn.STDEV.P(K140:K141)</f>
        <v>0</v>
      </c>
    </row>
    <row r="138" spans="1:21" x14ac:dyDescent="0.3">
      <c r="A138">
        <v>3</v>
      </c>
      <c r="B138">
        <v>3</v>
      </c>
      <c r="C138" t="s">
        <v>26</v>
      </c>
      <c r="D138" t="s">
        <v>27</v>
      </c>
      <c r="F138" t="s">
        <v>21</v>
      </c>
      <c r="G138">
        <v>11.13</v>
      </c>
      <c r="H138">
        <v>143.89099999999999</v>
      </c>
      <c r="J138">
        <v>143.89099999999999</v>
      </c>
      <c r="K138">
        <v>18.566376999999999</v>
      </c>
      <c r="M138">
        <v>0.5</v>
      </c>
      <c r="N138">
        <v>10</v>
      </c>
      <c r="O138">
        <v>0</v>
      </c>
      <c r="P138">
        <v>0</v>
      </c>
      <c r="Q138" t="s">
        <v>28</v>
      </c>
    </row>
    <row r="139" spans="1:21" x14ac:dyDescent="0.3">
      <c r="A139">
        <v>4</v>
      </c>
      <c r="B139">
        <v>4</v>
      </c>
      <c r="C139" t="s">
        <v>29</v>
      </c>
      <c r="D139" t="s">
        <v>30</v>
      </c>
      <c r="F139" t="s">
        <v>21</v>
      </c>
      <c r="G139">
        <v>11.11</v>
      </c>
      <c r="H139">
        <v>157.37100000000001</v>
      </c>
      <c r="J139">
        <v>157.37100000000001</v>
      </c>
      <c r="K139">
        <v>20.305713000000001</v>
      </c>
      <c r="M139">
        <v>0.5</v>
      </c>
      <c r="N139">
        <v>10</v>
      </c>
      <c r="O139">
        <v>0</v>
      </c>
      <c r="P139">
        <v>0</v>
      </c>
      <c r="Q139" t="s">
        <v>31</v>
      </c>
    </row>
    <row r="140" spans="1:21" x14ac:dyDescent="0.3">
      <c r="A140">
        <v>5</v>
      </c>
      <c r="B140">
        <v>5</v>
      </c>
      <c r="C140" t="s">
        <v>32</v>
      </c>
      <c r="D140" t="s">
        <v>33</v>
      </c>
      <c r="F140" t="s">
        <v>21</v>
      </c>
      <c r="G140">
        <v>11.44</v>
      </c>
      <c r="H140">
        <v>2.8519999999999999</v>
      </c>
      <c r="J140">
        <v>2.8519999999999999</v>
      </c>
      <c r="M140">
        <v>0.5</v>
      </c>
      <c r="N140">
        <v>10</v>
      </c>
      <c r="O140">
        <v>0</v>
      </c>
      <c r="P140">
        <v>0</v>
      </c>
      <c r="Q140" t="s">
        <v>34</v>
      </c>
    </row>
    <row r="141" spans="1:21" x14ac:dyDescent="0.3">
      <c r="A141">
        <v>6</v>
      </c>
      <c r="B141">
        <v>6</v>
      </c>
      <c r="C141" t="s">
        <v>35</v>
      </c>
      <c r="D141" t="s">
        <v>36</v>
      </c>
      <c r="F141" t="s">
        <v>21</v>
      </c>
      <c r="G141">
        <v>11.14</v>
      </c>
      <c r="H141">
        <v>77.686999999999998</v>
      </c>
      <c r="J141">
        <v>77.686999999999998</v>
      </c>
      <c r="K141">
        <v>10.024018999999999</v>
      </c>
      <c r="M141">
        <v>0.5</v>
      </c>
      <c r="N141">
        <v>10</v>
      </c>
      <c r="O141">
        <v>0</v>
      </c>
      <c r="P141">
        <v>0</v>
      </c>
      <c r="Q141" t="s">
        <v>37</v>
      </c>
    </row>
    <row r="142" spans="1:21" x14ac:dyDescent="0.3">
      <c r="A142">
        <v>7</v>
      </c>
      <c r="B142">
        <v>7</v>
      </c>
      <c r="C142" t="s">
        <v>38</v>
      </c>
      <c r="F142" t="s">
        <v>39</v>
      </c>
      <c r="L142">
        <v>7.8125</v>
      </c>
      <c r="Q142" t="s">
        <v>40</v>
      </c>
    </row>
    <row r="143" spans="1:21" x14ac:dyDescent="0.3">
      <c r="A143">
        <v>8</v>
      </c>
      <c r="B143">
        <v>8</v>
      </c>
      <c r="C143" t="s">
        <v>41</v>
      </c>
      <c r="D143" t="s">
        <v>42</v>
      </c>
      <c r="F143" t="s">
        <v>39</v>
      </c>
      <c r="L143">
        <v>15.625</v>
      </c>
      <c r="M143">
        <v>1</v>
      </c>
      <c r="N143">
        <v>1</v>
      </c>
      <c r="O143">
        <v>1</v>
      </c>
      <c r="P143">
        <v>1</v>
      </c>
      <c r="Q143" t="s">
        <v>43</v>
      </c>
    </row>
    <row r="144" spans="1:21" x14ac:dyDescent="0.3">
      <c r="A144">
        <v>9</v>
      </c>
      <c r="B144">
        <v>9</v>
      </c>
      <c r="C144" t="s">
        <v>44</v>
      </c>
      <c r="D144" t="s">
        <v>42</v>
      </c>
      <c r="F144" t="s">
        <v>39</v>
      </c>
      <c r="L144">
        <v>31.25</v>
      </c>
      <c r="M144">
        <v>1</v>
      </c>
      <c r="N144">
        <v>1</v>
      </c>
      <c r="O144">
        <v>1</v>
      </c>
      <c r="P144">
        <v>1</v>
      </c>
      <c r="Q144" t="s">
        <v>45</v>
      </c>
    </row>
    <row r="145" spans="1:19" x14ac:dyDescent="0.3">
      <c r="A145">
        <v>10</v>
      </c>
      <c r="B145">
        <v>10</v>
      </c>
      <c r="C145" t="s">
        <v>46</v>
      </c>
      <c r="D145" t="s">
        <v>42</v>
      </c>
      <c r="F145" t="s">
        <v>39</v>
      </c>
      <c r="G145">
        <v>11.48</v>
      </c>
      <c r="H145">
        <v>1.246</v>
      </c>
      <c r="J145">
        <v>1.246</v>
      </c>
      <c r="K145">
        <v>8.0389999999999993E-3</v>
      </c>
      <c r="L145">
        <v>62.5</v>
      </c>
      <c r="M145">
        <v>1</v>
      </c>
      <c r="N145">
        <v>1</v>
      </c>
      <c r="O145">
        <v>1</v>
      </c>
      <c r="P145">
        <v>1</v>
      </c>
      <c r="Q145" t="s">
        <v>47</v>
      </c>
    </row>
    <row r="146" spans="1:19" x14ac:dyDescent="0.3">
      <c r="A146">
        <v>11</v>
      </c>
      <c r="B146">
        <v>11</v>
      </c>
      <c r="C146" t="s">
        <v>48</v>
      </c>
      <c r="D146" t="s">
        <v>42</v>
      </c>
      <c r="F146" t="s">
        <v>39</v>
      </c>
      <c r="G146">
        <v>11.3</v>
      </c>
      <c r="H146">
        <v>9.1839999999999993</v>
      </c>
      <c r="J146">
        <v>9.1839999999999993</v>
      </c>
      <c r="K146">
        <v>5.9250999999999998E-2</v>
      </c>
      <c r="L146">
        <v>125</v>
      </c>
      <c r="M146">
        <v>1</v>
      </c>
      <c r="N146">
        <v>1</v>
      </c>
      <c r="O146">
        <v>1</v>
      </c>
      <c r="P146">
        <v>1</v>
      </c>
      <c r="Q146" t="s">
        <v>49</v>
      </c>
    </row>
    <row r="147" spans="1:19" x14ac:dyDescent="0.3">
      <c r="A147">
        <v>12</v>
      </c>
      <c r="B147">
        <v>12</v>
      </c>
      <c r="C147" t="s">
        <v>50</v>
      </c>
      <c r="D147" t="s">
        <v>42</v>
      </c>
      <c r="F147" t="s">
        <v>39</v>
      </c>
      <c r="G147">
        <v>11.32</v>
      </c>
      <c r="H147">
        <v>0.754</v>
      </c>
      <c r="J147">
        <v>0.754</v>
      </c>
      <c r="K147">
        <v>4.8640000000000003E-3</v>
      </c>
      <c r="L147">
        <v>250</v>
      </c>
      <c r="M147">
        <v>1</v>
      </c>
      <c r="N147">
        <v>1</v>
      </c>
      <c r="O147">
        <v>1</v>
      </c>
      <c r="P147">
        <v>1</v>
      </c>
      <c r="Q147" t="s">
        <v>51</v>
      </c>
    </row>
    <row r="149" spans="1:19" x14ac:dyDescent="0.3">
      <c r="A149" t="s">
        <v>60</v>
      </c>
    </row>
    <row r="151" spans="1:19" x14ac:dyDescent="0.3">
      <c r="B151" t="s">
        <v>3</v>
      </c>
      <c r="C151" t="s">
        <v>4</v>
      </c>
      <c r="D151" t="s">
        <v>5</v>
      </c>
      <c r="E151" t="s">
        <v>6</v>
      </c>
      <c r="F151" t="s">
        <v>7</v>
      </c>
      <c r="G151" t="s">
        <v>8</v>
      </c>
      <c r="H151" t="s">
        <v>9</v>
      </c>
      <c r="I151" t="s">
        <v>10</v>
      </c>
      <c r="J151" t="s">
        <v>11</v>
      </c>
      <c r="K151" t="s">
        <v>12</v>
      </c>
      <c r="L151" t="s">
        <v>13</v>
      </c>
      <c r="M151" t="s">
        <v>14</v>
      </c>
      <c r="N151" t="s">
        <v>15</v>
      </c>
      <c r="O151" t="s">
        <v>16</v>
      </c>
      <c r="P151" t="s">
        <v>17</v>
      </c>
      <c r="Q151" t="s">
        <v>18</v>
      </c>
      <c r="S151" t="s">
        <v>68</v>
      </c>
    </row>
    <row r="152" spans="1:19" x14ac:dyDescent="0.3">
      <c r="A152">
        <v>1</v>
      </c>
      <c r="B152">
        <v>1</v>
      </c>
      <c r="C152" t="s">
        <v>19</v>
      </c>
      <c r="D152" t="s">
        <v>20</v>
      </c>
      <c r="F152" t="s">
        <v>21</v>
      </c>
      <c r="G152">
        <v>16.350000000000001</v>
      </c>
      <c r="H152">
        <v>19421.838</v>
      </c>
      <c r="J152">
        <v>19421.838</v>
      </c>
      <c r="K152">
        <v>2506.0161090000001</v>
      </c>
      <c r="M152">
        <v>0.5</v>
      </c>
      <c r="N152">
        <v>10</v>
      </c>
      <c r="O152">
        <v>0</v>
      </c>
      <c r="P152">
        <v>0</v>
      </c>
      <c r="Q152" t="s">
        <v>22</v>
      </c>
      <c r="R152" t="s">
        <v>79</v>
      </c>
      <c r="S152" s="2">
        <f>AVERAGE(K152:K153)</f>
        <v>2655.6940144999999</v>
      </c>
    </row>
    <row r="153" spans="1:19" x14ac:dyDescent="0.3">
      <c r="A153">
        <v>2</v>
      </c>
      <c r="B153">
        <v>2</v>
      </c>
      <c r="C153" t="s">
        <v>23</v>
      </c>
      <c r="D153" t="s">
        <v>24</v>
      </c>
      <c r="F153" t="s">
        <v>21</v>
      </c>
      <c r="G153">
        <v>16.37</v>
      </c>
      <c r="H153">
        <v>21741.870999999999</v>
      </c>
      <c r="J153">
        <v>21741.870999999999</v>
      </c>
      <c r="K153">
        <v>2805.37192</v>
      </c>
      <c r="M153">
        <v>0.5</v>
      </c>
      <c r="N153">
        <v>10</v>
      </c>
      <c r="O153">
        <v>0</v>
      </c>
      <c r="P153">
        <v>0</v>
      </c>
      <c r="Q153" t="s">
        <v>25</v>
      </c>
      <c r="R153" t="s">
        <v>72</v>
      </c>
      <c r="S153" s="2">
        <f>_xlfn.STDEV.P(K152:K153)</f>
        <v>149.67790549999995</v>
      </c>
    </row>
    <row r="154" spans="1:19" x14ac:dyDescent="0.3">
      <c r="A154">
        <v>3</v>
      </c>
      <c r="B154">
        <v>3</v>
      </c>
      <c r="C154" t="s">
        <v>26</v>
      </c>
      <c r="D154" t="s">
        <v>27</v>
      </c>
      <c r="F154" t="s">
        <v>21</v>
      </c>
      <c r="G154">
        <v>16.420000000000002</v>
      </c>
      <c r="H154">
        <v>164.815</v>
      </c>
      <c r="J154">
        <v>164.815</v>
      </c>
      <c r="M154">
        <v>0.5</v>
      </c>
      <c r="N154">
        <v>10</v>
      </c>
      <c r="O154">
        <v>0</v>
      </c>
      <c r="P154">
        <v>0</v>
      </c>
      <c r="Q154" t="s">
        <v>28</v>
      </c>
    </row>
    <row r="155" spans="1:19" x14ac:dyDescent="0.3">
      <c r="A155">
        <v>4</v>
      </c>
      <c r="B155">
        <v>4</v>
      </c>
      <c r="C155" t="s">
        <v>29</v>
      </c>
      <c r="D155" t="s">
        <v>30</v>
      </c>
      <c r="F155" t="s">
        <v>21</v>
      </c>
      <c r="G155">
        <v>16.420000000000002</v>
      </c>
      <c r="H155">
        <v>149.41800000000001</v>
      </c>
      <c r="J155">
        <v>149.41800000000001</v>
      </c>
      <c r="M155">
        <v>0.5</v>
      </c>
      <c r="N155">
        <v>10</v>
      </c>
      <c r="O155">
        <v>0</v>
      </c>
      <c r="P155">
        <v>0</v>
      </c>
      <c r="Q155" t="s">
        <v>31</v>
      </c>
    </row>
    <row r="156" spans="1:19" x14ac:dyDescent="0.3">
      <c r="A156">
        <v>5</v>
      </c>
      <c r="B156">
        <v>5</v>
      </c>
      <c r="C156" t="s">
        <v>32</v>
      </c>
      <c r="D156" t="s">
        <v>33</v>
      </c>
      <c r="F156" t="s">
        <v>21</v>
      </c>
      <c r="G156">
        <v>16.18</v>
      </c>
      <c r="H156">
        <v>0.54600000000000004</v>
      </c>
      <c r="J156">
        <v>0.54600000000000004</v>
      </c>
      <c r="M156">
        <v>0.5</v>
      </c>
      <c r="N156">
        <v>10</v>
      </c>
      <c r="O156">
        <v>0</v>
      </c>
      <c r="P156">
        <v>0</v>
      </c>
      <c r="Q156" t="s">
        <v>34</v>
      </c>
    </row>
    <row r="157" spans="1:19" x14ac:dyDescent="0.3">
      <c r="A157">
        <v>6</v>
      </c>
      <c r="B157">
        <v>6</v>
      </c>
      <c r="C157" t="s">
        <v>35</v>
      </c>
      <c r="D157" t="s">
        <v>36</v>
      </c>
      <c r="F157" t="s">
        <v>21</v>
      </c>
      <c r="G157">
        <v>16.399999999999999</v>
      </c>
      <c r="H157">
        <v>73.734999999999999</v>
      </c>
      <c r="J157">
        <v>73.734999999999999</v>
      </c>
      <c r="M157">
        <v>0.5</v>
      </c>
      <c r="N157">
        <v>10</v>
      </c>
      <c r="O157">
        <v>0</v>
      </c>
      <c r="P157">
        <v>0</v>
      </c>
      <c r="Q157" t="s">
        <v>37</v>
      </c>
    </row>
    <row r="158" spans="1:19" x14ac:dyDescent="0.3">
      <c r="A158">
        <v>7</v>
      </c>
      <c r="B158">
        <v>7</v>
      </c>
      <c r="C158" t="s">
        <v>38</v>
      </c>
      <c r="F158" t="s">
        <v>39</v>
      </c>
      <c r="L158">
        <v>7.8125</v>
      </c>
      <c r="Q158" t="s">
        <v>40</v>
      </c>
    </row>
    <row r="159" spans="1:19" x14ac:dyDescent="0.3">
      <c r="A159">
        <v>8</v>
      </c>
      <c r="B159">
        <v>8</v>
      </c>
      <c r="C159" t="s">
        <v>41</v>
      </c>
      <c r="D159" t="s">
        <v>42</v>
      </c>
      <c r="F159" t="s">
        <v>39</v>
      </c>
      <c r="G159">
        <v>16.25</v>
      </c>
      <c r="H159">
        <v>0.55700000000000005</v>
      </c>
      <c r="J159">
        <v>0.55700000000000005</v>
      </c>
      <c r="K159">
        <v>3.594E-3</v>
      </c>
      <c r="L159">
        <v>15.625</v>
      </c>
      <c r="M159">
        <v>1</v>
      </c>
      <c r="N159">
        <v>1</v>
      </c>
      <c r="O159">
        <v>1</v>
      </c>
      <c r="P159">
        <v>1</v>
      </c>
      <c r="Q159" t="s">
        <v>43</v>
      </c>
    </row>
    <row r="160" spans="1:19" x14ac:dyDescent="0.3">
      <c r="A160">
        <v>9</v>
      </c>
      <c r="B160">
        <v>9</v>
      </c>
      <c r="C160" t="s">
        <v>44</v>
      </c>
      <c r="D160" t="s">
        <v>42</v>
      </c>
      <c r="F160" t="s">
        <v>39</v>
      </c>
      <c r="L160">
        <v>31.25</v>
      </c>
      <c r="M160">
        <v>1</v>
      </c>
      <c r="N160">
        <v>1</v>
      </c>
      <c r="O160">
        <v>1</v>
      </c>
      <c r="P160">
        <v>1</v>
      </c>
      <c r="Q160" t="s">
        <v>45</v>
      </c>
    </row>
    <row r="161" spans="1:19" x14ac:dyDescent="0.3">
      <c r="A161">
        <v>10</v>
      </c>
      <c r="B161">
        <v>10</v>
      </c>
      <c r="C161" t="s">
        <v>46</v>
      </c>
      <c r="D161" t="s">
        <v>42</v>
      </c>
      <c r="F161" t="s">
        <v>39</v>
      </c>
      <c r="G161">
        <v>16.21</v>
      </c>
      <c r="H161">
        <v>3.9089999999999998</v>
      </c>
      <c r="J161">
        <v>3.9089999999999998</v>
      </c>
      <c r="K161">
        <v>2.5218999999999998E-2</v>
      </c>
      <c r="L161">
        <v>62.5</v>
      </c>
      <c r="M161">
        <v>1</v>
      </c>
      <c r="N161">
        <v>1</v>
      </c>
      <c r="O161">
        <v>1</v>
      </c>
      <c r="P161">
        <v>1</v>
      </c>
      <c r="Q161" t="s">
        <v>47</v>
      </c>
    </row>
    <row r="162" spans="1:19" x14ac:dyDescent="0.3">
      <c r="A162">
        <v>11</v>
      </c>
      <c r="B162">
        <v>11</v>
      </c>
      <c r="C162" t="s">
        <v>48</v>
      </c>
      <c r="D162" t="s">
        <v>42</v>
      </c>
      <c r="F162" t="s">
        <v>39</v>
      </c>
      <c r="G162">
        <v>16.600000000000001</v>
      </c>
      <c r="H162">
        <v>7.4889999999999999</v>
      </c>
      <c r="J162">
        <v>7.4889999999999999</v>
      </c>
      <c r="K162">
        <v>4.8315999999999998E-2</v>
      </c>
      <c r="L162">
        <v>125</v>
      </c>
      <c r="M162">
        <v>1</v>
      </c>
      <c r="N162">
        <v>1</v>
      </c>
      <c r="O162">
        <v>1</v>
      </c>
      <c r="P162">
        <v>1</v>
      </c>
      <c r="Q162" t="s">
        <v>49</v>
      </c>
    </row>
    <row r="163" spans="1:19" x14ac:dyDescent="0.3">
      <c r="A163">
        <v>12</v>
      </c>
      <c r="B163">
        <v>12</v>
      </c>
      <c r="C163" t="s">
        <v>50</v>
      </c>
      <c r="D163" t="s">
        <v>42</v>
      </c>
      <c r="F163" t="s">
        <v>39</v>
      </c>
      <c r="L163">
        <v>250</v>
      </c>
      <c r="M163">
        <v>1</v>
      </c>
      <c r="N163">
        <v>1</v>
      </c>
      <c r="O163">
        <v>1</v>
      </c>
      <c r="P163">
        <v>1</v>
      </c>
      <c r="Q163" t="s">
        <v>51</v>
      </c>
    </row>
    <row r="165" spans="1:19" x14ac:dyDescent="0.3">
      <c r="A165" t="s">
        <v>61</v>
      </c>
    </row>
    <row r="167" spans="1:19" x14ac:dyDescent="0.3">
      <c r="B167" t="s">
        <v>3</v>
      </c>
      <c r="C167" t="s">
        <v>4</v>
      </c>
      <c r="D167" t="s">
        <v>5</v>
      </c>
      <c r="E167" t="s">
        <v>6</v>
      </c>
      <c r="F167" t="s">
        <v>7</v>
      </c>
      <c r="G167" t="s">
        <v>8</v>
      </c>
      <c r="H167" t="s">
        <v>9</v>
      </c>
      <c r="I167" t="s">
        <v>10</v>
      </c>
      <c r="J167" t="s">
        <v>11</v>
      </c>
      <c r="K167" t="s">
        <v>12</v>
      </c>
      <c r="L167" t="s">
        <v>13</v>
      </c>
      <c r="M167" t="s">
        <v>14</v>
      </c>
      <c r="N167" t="s">
        <v>15</v>
      </c>
      <c r="O167" t="s">
        <v>16</v>
      </c>
      <c r="P167" t="s">
        <v>17</v>
      </c>
      <c r="Q167" t="s">
        <v>18</v>
      </c>
      <c r="S167" t="s">
        <v>68</v>
      </c>
    </row>
    <row r="168" spans="1:19" x14ac:dyDescent="0.3">
      <c r="A168">
        <v>1</v>
      </c>
      <c r="B168">
        <v>1</v>
      </c>
      <c r="C168" t="s">
        <v>19</v>
      </c>
      <c r="D168" t="s">
        <v>20</v>
      </c>
      <c r="F168" t="s">
        <v>21</v>
      </c>
      <c r="G168">
        <v>18.79</v>
      </c>
      <c r="H168">
        <v>29548.881000000001</v>
      </c>
      <c r="J168">
        <v>29548.881000000001</v>
      </c>
      <c r="K168">
        <v>3812.716993</v>
      </c>
      <c r="M168">
        <v>0.5</v>
      </c>
      <c r="N168">
        <v>10</v>
      </c>
      <c r="O168">
        <v>0</v>
      </c>
      <c r="P168">
        <v>0</v>
      </c>
      <c r="Q168" t="s">
        <v>22</v>
      </c>
      <c r="R168" t="s">
        <v>79</v>
      </c>
      <c r="S168" s="2">
        <f>AVERAGE(K168:K169)</f>
        <v>3888.767836</v>
      </c>
    </row>
    <row r="169" spans="1:19" x14ac:dyDescent="0.3">
      <c r="A169">
        <v>2</v>
      </c>
      <c r="B169">
        <v>2</v>
      </c>
      <c r="C169" t="s">
        <v>23</v>
      </c>
      <c r="D169" t="s">
        <v>24</v>
      </c>
      <c r="F169" t="s">
        <v>21</v>
      </c>
      <c r="G169">
        <v>18.850000000000001</v>
      </c>
      <c r="H169">
        <v>30727.682000000001</v>
      </c>
      <c r="J169">
        <v>30727.682000000001</v>
      </c>
      <c r="K169">
        <v>3964.818679</v>
      </c>
      <c r="M169">
        <v>0.5</v>
      </c>
      <c r="N169">
        <v>10</v>
      </c>
      <c r="O169">
        <v>0</v>
      </c>
      <c r="P169">
        <v>0</v>
      </c>
      <c r="Q169" t="s">
        <v>25</v>
      </c>
      <c r="R169" t="s">
        <v>72</v>
      </c>
      <c r="S169" s="2">
        <f>_xlfn.STDEV.P(K168:K169)</f>
        <v>76.050842999999986</v>
      </c>
    </row>
    <row r="170" spans="1:19" x14ac:dyDescent="0.3">
      <c r="A170">
        <v>3</v>
      </c>
      <c r="B170">
        <v>3</v>
      </c>
      <c r="C170" t="s">
        <v>26</v>
      </c>
      <c r="D170" t="s">
        <v>27</v>
      </c>
      <c r="F170" t="s">
        <v>21</v>
      </c>
      <c r="G170">
        <v>18.850000000000001</v>
      </c>
      <c r="H170">
        <v>130.74199999999999</v>
      </c>
      <c r="J170">
        <v>130.74199999999999</v>
      </c>
      <c r="K170">
        <v>16.86975</v>
      </c>
      <c r="M170">
        <v>0.5</v>
      </c>
      <c r="N170">
        <v>10</v>
      </c>
      <c r="O170">
        <v>0</v>
      </c>
      <c r="P170">
        <v>0</v>
      </c>
      <c r="Q170" t="s">
        <v>28</v>
      </c>
    </row>
    <row r="171" spans="1:19" x14ac:dyDescent="0.3">
      <c r="A171">
        <v>4</v>
      </c>
      <c r="B171">
        <v>4</v>
      </c>
      <c r="C171" t="s">
        <v>29</v>
      </c>
      <c r="D171" t="s">
        <v>30</v>
      </c>
      <c r="F171" t="s">
        <v>21</v>
      </c>
      <c r="G171">
        <v>18.86</v>
      </c>
      <c r="H171">
        <v>129.798</v>
      </c>
      <c r="J171">
        <v>129.798</v>
      </c>
      <c r="K171">
        <v>16.747945000000001</v>
      </c>
      <c r="M171">
        <v>0.5</v>
      </c>
      <c r="N171">
        <v>10</v>
      </c>
      <c r="O171">
        <v>0</v>
      </c>
      <c r="P171">
        <v>0</v>
      </c>
      <c r="Q171" t="s">
        <v>31</v>
      </c>
    </row>
    <row r="172" spans="1:19" x14ac:dyDescent="0.3">
      <c r="A172">
        <v>5</v>
      </c>
      <c r="B172">
        <v>5</v>
      </c>
      <c r="C172" t="s">
        <v>32</v>
      </c>
      <c r="D172" t="s">
        <v>33</v>
      </c>
      <c r="F172" t="s">
        <v>21</v>
      </c>
      <c r="G172">
        <v>18.79</v>
      </c>
      <c r="H172">
        <v>1.5740000000000001</v>
      </c>
      <c r="J172">
        <v>1.5740000000000001</v>
      </c>
      <c r="K172">
        <v>0.203095</v>
      </c>
      <c r="M172">
        <v>0.5</v>
      </c>
      <c r="N172">
        <v>10</v>
      </c>
      <c r="O172">
        <v>0</v>
      </c>
      <c r="P172">
        <v>0</v>
      </c>
      <c r="Q172" t="s">
        <v>34</v>
      </c>
    </row>
    <row r="173" spans="1:19" x14ac:dyDescent="0.3">
      <c r="A173">
        <v>6</v>
      </c>
      <c r="B173">
        <v>6</v>
      </c>
      <c r="C173" t="s">
        <v>35</v>
      </c>
      <c r="D173" t="s">
        <v>36</v>
      </c>
      <c r="F173" t="s">
        <v>21</v>
      </c>
      <c r="G173">
        <v>18.88</v>
      </c>
      <c r="H173">
        <v>0.34300000000000003</v>
      </c>
      <c r="J173">
        <v>0.34300000000000003</v>
      </c>
      <c r="K173">
        <v>4.4257999999999999E-2</v>
      </c>
      <c r="M173">
        <v>0.5</v>
      </c>
      <c r="N173">
        <v>10</v>
      </c>
      <c r="O173">
        <v>0</v>
      </c>
      <c r="P173">
        <v>0</v>
      </c>
      <c r="Q173" t="s">
        <v>37</v>
      </c>
    </row>
    <row r="174" spans="1:19" x14ac:dyDescent="0.3">
      <c r="A174">
        <v>7</v>
      </c>
      <c r="B174">
        <v>7</v>
      </c>
      <c r="C174" t="s">
        <v>38</v>
      </c>
      <c r="F174" t="s">
        <v>39</v>
      </c>
      <c r="L174">
        <v>7.8125</v>
      </c>
      <c r="Q174" t="s">
        <v>40</v>
      </c>
    </row>
    <row r="175" spans="1:19" x14ac:dyDescent="0.3">
      <c r="A175">
        <v>8</v>
      </c>
      <c r="B175">
        <v>8</v>
      </c>
      <c r="C175" t="s">
        <v>41</v>
      </c>
      <c r="D175" t="s">
        <v>42</v>
      </c>
      <c r="F175" t="s">
        <v>39</v>
      </c>
      <c r="L175">
        <v>15.625</v>
      </c>
      <c r="M175">
        <v>1</v>
      </c>
      <c r="N175">
        <v>1</v>
      </c>
      <c r="O175">
        <v>1</v>
      </c>
      <c r="P175">
        <v>1</v>
      </c>
      <c r="Q175" t="s">
        <v>43</v>
      </c>
    </row>
    <row r="176" spans="1:19" x14ac:dyDescent="0.3">
      <c r="A176">
        <v>9</v>
      </c>
      <c r="B176">
        <v>9</v>
      </c>
      <c r="C176" t="s">
        <v>44</v>
      </c>
      <c r="D176" t="s">
        <v>42</v>
      </c>
      <c r="F176" t="s">
        <v>39</v>
      </c>
      <c r="L176">
        <v>31.25</v>
      </c>
      <c r="M176">
        <v>1</v>
      </c>
      <c r="N176">
        <v>1</v>
      </c>
      <c r="O176">
        <v>1</v>
      </c>
      <c r="P176">
        <v>1</v>
      </c>
      <c r="Q176" t="s">
        <v>45</v>
      </c>
    </row>
    <row r="177" spans="1:19" x14ac:dyDescent="0.3">
      <c r="A177">
        <v>10</v>
      </c>
      <c r="B177">
        <v>10</v>
      </c>
      <c r="C177" t="s">
        <v>46</v>
      </c>
      <c r="D177" t="s">
        <v>42</v>
      </c>
      <c r="F177" t="s">
        <v>39</v>
      </c>
      <c r="G177">
        <v>18.75</v>
      </c>
      <c r="H177">
        <v>1.0820000000000001</v>
      </c>
      <c r="J177">
        <v>1.0820000000000001</v>
      </c>
      <c r="K177">
        <v>6.9810000000000002E-3</v>
      </c>
      <c r="L177">
        <v>62.5</v>
      </c>
      <c r="M177">
        <v>1</v>
      </c>
      <c r="N177">
        <v>1</v>
      </c>
      <c r="O177">
        <v>1</v>
      </c>
      <c r="P177">
        <v>1</v>
      </c>
      <c r="Q177" t="s">
        <v>47</v>
      </c>
    </row>
    <row r="178" spans="1:19" x14ac:dyDescent="0.3">
      <c r="A178">
        <v>11</v>
      </c>
      <c r="B178">
        <v>11</v>
      </c>
      <c r="C178" t="s">
        <v>48</v>
      </c>
      <c r="D178" t="s">
        <v>42</v>
      </c>
      <c r="F178" t="s">
        <v>39</v>
      </c>
      <c r="G178">
        <v>18.920000000000002</v>
      </c>
      <c r="H178">
        <v>1.742</v>
      </c>
      <c r="J178">
        <v>1.742</v>
      </c>
      <c r="K178">
        <v>1.1239000000000001E-2</v>
      </c>
      <c r="L178">
        <v>125</v>
      </c>
      <c r="M178">
        <v>1</v>
      </c>
      <c r="N178">
        <v>1</v>
      </c>
      <c r="O178">
        <v>1</v>
      </c>
      <c r="P178">
        <v>1</v>
      </c>
      <c r="Q178" t="s">
        <v>49</v>
      </c>
    </row>
    <row r="179" spans="1:19" x14ac:dyDescent="0.3">
      <c r="A179">
        <v>12</v>
      </c>
      <c r="B179">
        <v>12</v>
      </c>
      <c r="C179" t="s">
        <v>50</v>
      </c>
      <c r="D179" t="s">
        <v>42</v>
      </c>
      <c r="F179" t="s">
        <v>39</v>
      </c>
      <c r="G179">
        <v>18.829999999999998</v>
      </c>
      <c r="H179">
        <v>1.522</v>
      </c>
      <c r="J179">
        <v>1.522</v>
      </c>
      <c r="K179">
        <v>9.8189999999999996E-3</v>
      </c>
      <c r="L179">
        <v>250</v>
      </c>
      <c r="M179">
        <v>1</v>
      </c>
      <c r="N179">
        <v>1</v>
      </c>
      <c r="O179">
        <v>1</v>
      </c>
      <c r="P179">
        <v>1</v>
      </c>
      <c r="Q179" t="s">
        <v>51</v>
      </c>
    </row>
    <row r="181" spans="1:19" x14ac:dyDescent="0.3">
      <c r="A181" t="s">
        <v>62</v>
      </c>
      <c r="B181" s="3" t="s">
        <v>76</v>
      </c>
    </row>
    <row r="183" spans="1:19" x14ac:dyDescent="0.3">
      <c r="B183" t="s">
        <v>3</v>
      </c>
      <c r="C183" t="s">
        <v>4</v>
      </c>
      <c r="D183" t="s">
        <v>5</v>
      </c>
      <c r="E183" t="s">
        <v>6</v>
      </c>
      <c r="F183" t="s">
        <v>7</v>
      </c>
      <c r="G183" t="s">
        <v>8</v>
      </c>
      <c r="H183" t="s">
        <v>9</v>
      </c>
      <c r="I183" t="s">
        <v>10</v>
      </c>
      <c r="J183" t="s">
        <v>11</v>
      </c>
      <c r="K183" t="s">
        <v>12</v>
      </c>
      <c r="L183" t="s">
        <v>13</v>
      </c>
      <c r="M183" t="s">
        <v>14</v>
      </c>
      <c r="N183" t="s">
        <v>15</v>
      </c>
      <c r="O183" t="s">
        <v>16</v>
      </c>
      <c r="P183" t="s">
        <v>17</v>
      </c>
      <c r="Q183" t="s">
        <v>18</v>
      </c>
      <c r="S183" t="s">
        <v>68</v>
      </c>
    </row>
    <row r="184" spans="1:19" x14ac:dyDescent="0.3">
      <c r="A184">
        <v>1</v>
      </c>
      <c r="B184">
        <v>1</v>
      </c>
      <c r="C184" t="s">
        <v>19</v>
      </c>
      <c r="D184" t="s">
        <v>20</v>
      </c>
      <c r="F184" t="s">
        <v>21</v>
      </c>
      <c r="G184">
        <v>11.99</v>
      </c>
      <c r="H184">
        <v>940.97799999999995</v>
      </c>
      <c r="J184">
        <v>940.97799999999995</v>
      </c>
      <c r="K184">
        <v>121.415184</v>
      </c>
      <c r="M184">
        <v>0.5</v>
      </c>
      <c r="N184">
        <v>10</v>
      </c>
      <c r="O184">
        <v>0</v>
      </c>
      <c r="P184">
        <v>0</v>
      </c>
      <c r="Q184" t="s">
        <v>22</v>
      </c>
      <c r="R184" t="s">
        <v>79</v>
      </c>
      <c r="S184" s="2">
        <f>AVERAGE(K184:K185)</f>
        <v>119.9447485</v>
      </c>
    </row>
    <row r="185" spans="1:19" x14ac:dyDescent="0.3">
      <c r="A185">
        <v>2</v>
      </c>
      <c r="B185">
        <v>2</v>
      </c>
      <c r="C185" t="s">
        <v>23</v>
      </c>
      <c r="D185" t="s">
        <v>24</v>
      </c>
      <c r="F185" t="s">
        <v>21</v>
      </c>
      <c r="G185">
        <v>12.08</v>
      </c>
      <c r="H185">
        <v>918.18600000000004</v>
      </c>
      <c r="J185">
        <v>918.18600000000004</v>
      </c>
      <c r="K185">
        <v>118.474313</v>
      </c>
      <c r="M185">
        <v>0.5</v>
      </c>
      <c r="N185">
        <v>10</v>
      </c>
      <c r="O185">
        <v>0</v>
      </c>
      <c r="P185">
        <v>0</v>
      </c>
      <c r="Q185" t="s">
        <v>25</v>
      </c>
      <c r="R185" t="s">
        <v>72</v>
      </c>
      <c r="S185" s="2">
        <f>_xlfn.STDEV.P(K184:K185)</f>
        <v>1.4704355000000007</v>
      </c>
    </row>
    <row r="186" spans="1:19" x14ac:dyDescent="0.3">
      <c r="A186">
        <v>3</v>
      </c>
      <c r="B186">
        <v>3</v>
      </c>
      <c r="C186" t="s">
        <v>26</v>
      </c>
      <c r="D186" t="s">
        <v>27</v>
      </c>
      <c r="F186" t="s">
        <v>21</v>
      </c>
      <c r="G186">
        <v>12.01</v>
      </c>
      <c r="H186">
        <v>7.0060000000000002</v>
      </c>
      <c r="J186">
        <v>7.0060000000000002</v>
      </c>
      <c r="K186">
        <v>0.90398999999999996</v>
      </c>
      <c r="M186">
        <v>0.5</v>
      </c>
      <c r="N186">
        <v>10</v>
      </c>
      <c r="O186">
        <v>0</v>
      </c>
      <c r="P186">
        <v>0</v>
      </c>
      <c r="Q186" t="s">
        <v>28</v>
      </c>
    </row>
    <row r="187" spans="1:19" x14ac:dyDescent="0.3">
      <c r="A187">
        <v>4</v>
      </c>
      <c r="B187">
        <v>4</v>
      </c>
      <c r="C187" t="s">
        <v>29</v>
      </c>
      <c r="D187" t="s">
        <v>30</v>
      </c>
      <c r="F187" t="s">
        <v>21</v>
      </c>
      <c r="M187">
        <v>0.5</v>
      </c>
      <c r="N187">
        <v>10</v>
      </c>
      <c r="O187">
        <v>0</v>
      </c>
      <c r="P187">
        <v>0</v>
      </c>
      <c r="Q187" t="s">
        <v>31</v>
      </c>
    </row>
    <row r="188" spans="1:19" x14ac:dyDescent="0.3">
      <c r="A188">
        <v>5</v>
      </c>
      <c r="B188">
        <v>5</v>
      </c>
      <c r="C188" t="s">
        <v>32</v>
      </c>
      <c r="D188" t="s">
        <v>33</v>
      </c>
      <c r="F188" t="s">
        <v>21</v>
      </c>
      <c r="M188">
        <v>0.5</v>
      </c>
      <c r="N188">
        <v>10</v>
      </c>
      <c r="O188">
        <v>0</v>
      </c>
      <c r="P188">
        <v>0</v>
      </c>
      <c r="Q188" t="s">
        <v>34</v>
      </c>
    </row>
    <row r="189" spans="1:19" x14ac:dyDescent="0.3">
      <c r="A189">
        <v>6</v>
      </c>
      <c r="B189">
        <v>6</v>
      </c>
      <c r="C189" t="s">
        <v>35</v>
      </c>
      <c r="D189" t="s">
        <v>36</v>
      </c>
      <c r="F189" t="s">
        <v>21</v>
      </c>
      <c r="M189">
        <v>0.5</v>
      </c>
      <c r="N189">
        <v>10</v>
      </c>
      <c r="O189">
        <v>0</v>
      </c>
      <c r="P189">
        <v>0</v>
      </c>
      <c r="Q189" t="s">
        <v>37</v>
      </c>
    </row>
    <row r="190" spans="1:19" x14ac:dyDescent="0.3">
      <c r="A190">
        <v>7</v>
      </c>
      <c r="B190">
        <v>7</v>
      </c>
      <c r="C190" t="s">
        <v>38</v>
      </c>
      <c r="F190" t="s">
        <v>39</v>
      </c>
      <c r="L190">
        <v>7.8125</v>
      </c>
      <c r="Q190" t="s">
        <v>40</v>
      </c>
    </row>
    <row r="191" spans="1:19" x14ac:dyDescent="0.3">
      <c r="A191">
        <v>8</v>
      </c>
      <c r="B191">
        <v>8</v>
      </c>
      <c r="C191" t="s">
        <v>41</v>
      </c>
      <c r="D191" t="s">
        <v>42</v>
      </c>
      <c r="F191" t="s">
        <v>39</v>
      </c>
      <c r="G191">
        <v>12.02</v>
      </c>
      <c r="H191">
        <v>2.2389999999999999</v>
      </c>
      <c r="J191">
        <v>2.2389999999999999</v>
      </c>
      <c r="K191">
        <v>1.4445E-2</v>
      </c>
      <c r="L191">
        <v>15.625</v>
      </c>
      <c r="M191">
        <v>1</v>
      </c>
      <c r="N191">
        <v>1</v>
      </c>
      <c r="O191">
        <v>1</v>
      </c>
      <c r="P191">
        <v>1</v>
      </c>
      <c r="Q191" t="s">
        <v>43</v>
      </c>
    </row>
    <row r="192" spans="1:19" x14ac:dyDescent="0.3">
      <c r="A192">
        <v>9</v>
      </c>
      <c r="B192">
        <v>9</v>
      </c>
      <c r="C192" t="s">
        <v>44</v>
      </c>
      <c r="D192" t="s">
        <v>42</v>
      </c>
      <c r="F192" t="s">
        <v>39</v>
      </c>
      <c r="L192">
        <v>31.25</v>
      </c>
      <c r="M192">
        <v>1</v>
      </c>
      <c r="N192">
        <v>1</v>
      </c>
      <c r="O192">
        <v>1</v>
      </c>
      <c r="P192">
        <v>1</v>
      </c>
      <c r="Q192" t="s">
        <v>45</v>
      </c>
    </row>
    <row r="193" spans="1:19" x14ac:dyDescent="0.3">
      <c r="A193">
        <v>10</v>
      </c>
      <c r="B193">
        <v>10</v>
      </c>
      <c r="C193" t="s">
        <v>46</v>
      </c>
      <c r="D193" t="s">
        <v>42</v>
      </c>
      <c r="F193" t="s">
        <v>39</v>
      </c>
      <c r="L193">
        <v>62.5</v>
      </c>
      <c r="M193">
        <v>1</v>
      </c>
      <c r="N193">
        <v>1</v>
      </c>
      <c r="O193">
        <v>1</v>
      </c>
      <c r="P193">
        <v>1</v>
      </c>
      <c r="Q193" t="s">
        <v>47</v>
      </c>
    </row>
    <row r="194" spans="1:19" x14ac:dyDescent="0.3">
      <c r="A194">
        <v>11</v>
      </c>
      <c r="B194">
        <v>11</v>
      </c>
      <c r="C194" t="s">
        <v>48</v>
      </c>
      <c r="D194" t="s">
        <v>42</v>
      </c>
      <c r="F194" t="s">
        <v>39</v>
      </c>
      <c r="L194">
        <v>125</v>
      </c>
      <c r="M194">
        <v>1</v>
      </c>
      <c r="N194">
        <v>1</v>
      </c>
      <c r="O194">
        <v>1</v>
      </c>
      <c r="P194">
        <v>1</v>
      </c>
      <c r="Q194" t="s">
        <v>49</v>
      </c>
    </row>
    <row r="195" spans="1:19" x14ac:dyDescent="0.3">
      <c r="A195">
        <v>12</v>
      </c>
      <c r="B195">
        <v>12</v>
      </c>
      <c r="C195" t="s">
        <v>50</v>
      </c>
      <c r="D195" t="s">
        <v>42</v>
      </c>
      <c r="F195" t="s">
        <v>39</v>
      </c>
      <c r="L195">
        <v>250</v>
      </c>
      <c r="M195">
        <v>1</v>
      </c>
      <c r="N195">
        <v>1</v>
      </c>
      <c r="O195">
        <v>1</v>
      </c>
      <c r="P195">
        <v>1</v>
      </c>
      <c r="Q195" t="s">
        <v>51</v>
      </c>
    </row>
    <row r="197" spans="1:19" x14ac:dyDescent="0.3">
      <c r="A197" t="s">
        <v>63</v>
      </c>
      <c r="B197" s="3" t="s">
        <v>77</v>
      </c>
    </row>
    <row r="199" spans="1:19" x14ac:dyDescent="0.3">
      <c r="B199" t="s">
        <v>3</v>
      </c>
      <c r="C199" t="s">
        <v>4</v>
      </c>
      <c r="D199" t="s">
        <v>5</v>
      </c>
      <c r="E199" t="s">
        <v>6</v>
      </c>
      <c r="F199" t="s">
        <v>7</v>
      </c>
      <c r="G199" t="s">
        <v>8</v>
      </c>
      <c r="H199" t="s">
        <v>9</v>
      </c>
      <c r="I199" t="s">
        <v>10</v>
      </c>
      <c r="J199" t="s">
        <v>11</v>
      </c>
      <c r="K199" t="s">
        <v>12</v>
      </c>
      <c r="L199" t="s">
        <v>13</v>
      </c>
      <c r="M199" t="s">
        <v>14</v>
      </c>
      <c r="N199" t="s">
        <v>15</v>
      </c>
      <c r="O199" t="s">
        <v>16</v>
      </c>
      <c r="P199" t="s">
        <v>17</v>
      </c>
      <c r="Q199" t="s">
        <v>18</v>
      </c>
      <c r="S199" t="s">
        <v>68</v>
      </c>
    </row>
    <row r="200" spans="1:19" x14ac:dyDescent="0.3">
      <c r="A200">
        <v>1</v>
      </c>
      <c r="B200">
        <v>1</v>
      </c>
      <c r="C200" t="s">
        <v>19</v>
      </c>
      <c r="D200" t="s">
        <v>20</v>
      </c>
      <c r="F200" t="s">
        <v>21</v>
      </c>
      <c r="G200">
        <v>12.74</v>
      </c>
      <c r="H200">
        <v>965.89700000000005</v>
      </c>
      <c r="J200">
        <v>965.89700000000005</v>
      </c>
      <c r="K200">
        <v>124.630503</v>
      </c>
      <c r="M200">
        <v>0.5</v>
      </c>
      <c r="N200">
        <v>10</v>
      </c>
      <c r="O200">
        <v>0</v>
      </c>
      <c r="P200">
        <v>0</v>
      </c>
      <c r="Q200" t="s">
        <v>22</v>
      </c>
      <c r="R200" t="s">
        <v>79</v>
      </c>
      <c r="S200" s="2">
        <f>AVERAGE(K200:K201)</f>
        <v>124.0899285</v>
      </c>
    </row>
    <row r="201" spans="1:19" x14ac:dyDescent="0.3">
      <c r="A201">
        <v>2</v>
      </c>
      <c r="B201">
        <v>2</v>
      </c>
      <c r="C201" t="s">
        <v>23</v>
      </c>
      <c r="D201" t="s">
        <v>24</v>
      </c>
      <c r="F201" t="s">
        <v>21</v>
      </c>
      <c r="G201">
        <v>12.79</v>
      </c>
      <c r="H201">
        <v>957.51800000000003</v>
      </c>
      <c r="J201">
        <v>957.51800000000003</v>
      </c>
      <c r="K201">
        <v>123.54935399999999</v>
      </c>
      <c r="M201">
        <v>0.5</v>
      </c>
      <c r="N201">
        <v>10</v>
      </c>
      <c r="O201">
        <v>0</v>
      </c>
      <c r="P201">
        <v>0</v>
      </c>
      <c r="Q201" t="s">
        <v>25</v>
      </c>
      <c r="R201" t="s">
        <v>72</v>
      </c>
      <c r="S201" s="2">
        <f>_xlfn.STDEV.P(K200:K201)</f>
        <v>0.54057450000000529</v>
      </c>
    </row>
    <row r="202" spans="1:19" x14ac:dyDescent="0.3">
      <c r="A202">
        <v>3</v>
      </c>
      <c r="B202">
        <v>3</v>
      </c>
      <c r="C202" t="s">
        <v>26</v>
      </c>
      <c r="D202" t="s">
        <v>27</v>
      </c>
      <c r="F202" t="s">
        <v>21</v>
      </c>
      <c r="G202">
        <v>12.66</v>
      </c>
      <c r="H202">
        <v>2.694</v>
      </c>
      <c r="J202">
        <v>2.694</v>
      </c>
      <c r="K202">
        <v>0.347609</v>
      </c>
      <c r="M202">
        <v>0.5</v>
      </c>
      <c r="N202">
        <v>10</v>
      </c>
      <c r="O202">
        <v>0</v>
      </c>
      <c r="P202">
        <v>0</v>
      </c>
      <c r="Q202" t="s">
        <v>28</v>
      </c>
    </row>
    <row r="203" spans="1:19" x14ac:dyDescent="0.3">
      <c r="A203">
        <v>4</v>
      </c>
      <c r="B203">
        <v>4</v>
      </c>
      <c r="C203" t="s">
        <v>29</v>
      </c>
      <c r="D203" t="s">
        <v>30</v>
      </c>
      <c r="F203" t="s">
        <v>21</v>
      </c>
      <c r="M203">
        <v>0.5</v>
      </c>
      <c r="N203">
        <v>10</v>
      </c>
      <c r="O203">
        <v>0</v>
      </c>
      <c r="P203">
        <v>0</v>
      </c>
      <c r="Q203" t="s">
        <v>31</v>
      </c>
    </row>
    <row r="204" spans="1:19" x14ac:dyDescent="0.3">
      <c r="A204">
        <v>5</v>
      </c>
      <c r="B204">
        <v>5</v>
      </c>
      <c r="C204" t="s">
        <v>32</v>
      </c>
      <c r="D204" t="s">
        <v>33</v>
      </c>
      <c r="F204" t="s">
        <v>21</v>
      </c>
      <c r="M204">
        <v>0.5</v>
      </c>
      <c r="N204">
        <v>10</v>
      </c>
      <c r="O204">
        <v>0</v>
      </c>
      <c r="P204">
        <v>0</v>
      </c>
      <c r="Q204" t="s">
        <v>34</v>
      </c>
    </row>
    <row r="205" spans="1:19" x14ac:dyDescent="0.3">
      <c r="A205">
        <v>6</v>
      </c>
      <c r="B205">
        <v>6</v>
      </c>
      <c r="C205" t="s">
        <v>35</v>
      </c>
      <c r="D205" t="s">
        <v>36</v>
      </c>
      <c r="F205" t="s">
        <v>21</v>
      </c>
      <c r="G205">
        <v>12.83</v>
      </c>
      <c r="H205">
        <v>2.4580000000000002</v>
      </c>
      <c r="J205">
        <v>2.4580000000000002</v>
      </c>
      <c r="K205">
        <v>0.317158</v>
      </c>
      <c r="M205">
        <v>0.5</v>
      </c>
      <c r="N205">
        <v>10</v>
      </c>
      <c r="O205">
        <v>0</v>
      </c>
      <c r="P205">
        <v>0</v>
      </c>
      <c r="Q205" t="s">
        <v>37</v>
      </c>
    </row>
    <row r="206" spans="1:19" x14ac:dyDescent="0.3">
      <c r="A206">
        <v>7</v>
      </c>
      <c r="B206">
        <v>7</v>
      </c>
      <c r="C206" t="s">
        <v>38</v>
      </c>
      <c r="F206" t="s">
        <v>39</v>
      </c>
      <c r="L206">
        <v>7.8125</v>
      </c>
      <c r="Q206" t="s">
        <v>40</v>
      </c>
    </row>
    <row r="207" spans="1:19" x14ac:dyDescent="0.3">
      <c r="A207">
        <v>8</v>
      </c>
      <c r="B207">
        <v>8</v>
      </c>
      <c r="C207" t="s">
        <v>41</v>
      </c>
      <c r="D207" t="s">
        <v>42</v>
      </c>
      <c r="F207" t="s">
        <v>39</v>
      </c>
      <c r="L207">
        <v>15.625</v>
      </c>
      <c r="M207">
        <v>1</v>
      </c>
      <c r="N207">
        <v>1</v>
      </c>
      <c r="O207">
        <v>1</v>
      </c>
      <c r="P207">
        <v>1</v>
      </c>
      <c r="Q207" t="s">
        <v>43</v>
      </c>
    </row>
    <row r="208" spans="1:19" x14ac:dyDescent="0.3">
      <c r="A208">
        <v>9</v>
      </c>
      <c r="B208">
        <v>9</v>
      </c>
      <c r="C208" t="s">
        <v>44</v>
      </c>
      <c r="D208" t="s">
        <v>42</v>
      </c>
      <c r="F208" t="s">
        <v>39</v>
      </c>
      <c r="G208">
        <v>12.73</v>
      </c>
      <c r="H208">
        <v>7.6680000000000001</v>
      </c>
      <c r="J208">
        <v>7.6680000000000001</v>
      </c>
      <c r="K208">
        <v>4.947E-2</v>
      </c>
      <c r="L208">
        <v>31.25</v>
      </c>
      <c r="M208">
        <v>1</v>
      </c>
      <c r="N208">
        <v>1</v>
      </c>
      <c r="O208">
        <v>1</v>
      </c>
      <c r="P208">
        <v>1</v>
      </c>
      <c r="Q208" t="s">
        <v>45</v>
      </c>
    </row>
    <row r="209" spans="1:21" x14ac:dyDescent="0.3">
      <c r="A209">
        <v>10</v>
      </c>
      <c r="B209">
        <v>10</v>
      </c>
      <c r="C209" t="s">
        <v>46</v>
      </c>
      <c r="D209" t="s">
        <v>42</v>
      </c>
      <c r="F209" t="s">
        <v>39</v>
      </c>
      <c r="G209">
        <v>12.96</v>
      </c>
      <c r="H209">
        <v>9.8710000000000004</v>
      </c>
      <c r="J209">
        <v>9.8710000000000004</v>
      </c>
      <c r="K209">
        <v>6.3683000000000003E-2</v>
      </c>
      <c r="L209">
        <v>62.5</v>
      </c>
      <c r="M209">
        <v>1</v>
      </c>
      <c r="N209">
        <v>1</v>
      </c>
      <c r="O209">
        <v>1</v>
      </c>
      <c r="P209">
        <v>1</v>
      </c>
      <c r="Q209" t="s">
        <v>47</v>
      </c>
    </row>
    <row r="210" spans="1:21" x14ac:dyDescent="0.3">
      <c r="A210">
        <v>11</v>
      </c>
      <c r="B210">
        <v>11</v>
      </c>
      <c r="C210" t="s">
        <v>48</v>
      </c>
      <c r="D210" t="s">
        <v>42</v>
      </c>
      <c r="F210" t="s">
        <v>39</v>
      </c>
      <c r="L210">
        <v>125</v>
      </c>
      <c r="M210">
        <v>1</v>
      </c>
      <c r="N210">
        <v>1</v>
      </c>
      <c r="O210">
        <v>1</v>
      </c>
      <c r="P210">
        <v>1</v>
      </c>
      <c r="Q210" t="s">
        <v>49</v>
      </c>
    </row>
    <row r="211" spans="1:21" x14ac:dyDescent="0.3">
      <c r="A211">
        <v>12</v>
      </c>
      <c r="B211">
        <v>12</v>
      </c>
      <c r="C211" t="s">
        <v>50</v>
      </c>
      <c r="D211" t="s">
        <v>42</v>
      </c>
      <c r="F211" t="s">
        <v>39</v>
      </c>
      <c r="G211">
        <v>12.73</v>
      </c>
      <c r="H211">
        <v>2.7549999999999999</v>
      </c>
      <c r="J211">
        <v>2.7549999999999999</v>
      </c>
      <c r="K211">
        <v>1.7774000000000002E-2</v>
      </c>
      <c r="L211">
        <v>250</v>
      </c>
      <c r="M211">
        <v>1</v>
      </c>
      <c r="N211">
        <v>1</v>
      </c>
      <c r="O211">
        <v>1</v>
      </c>
      <c r="P211">
        <v>1</v>
      </c>
      <c r="Q211" t="s">
        <v>51</v>
      </c>
    </row>
    <row r="213" spans="1:21" x14ac:dyDescent="0.3">
      <c r="A213" t="s">
        <v>64</v>
      </c>
    </row>
    <row r="215" spans="1:21" x14ac:dyDescent="0.3">
      <c r="B215" t="s">
        <v>3</v>
      </c>
      <c r="C215" t="s">
        <v>4</v>
      </c>
      <c r="D215" t="s">
        <v>5</v>
      </c>
      <c r="E215" t="s">
        <v>6</v>
      </c>
      <c r="F215" t="s">
        <v>7</v>
      </c>
      <c r="G215" t="s">
        <v>8</v>
      </c>
      <c r="H215" t="s">
        <v>9</v>
      </c>
      <c r="I215" t="s">
        <v>10</v>
      </c>
      <c r="J215" t="s">
        <v>11</v>
      </c>
      <c r="K215" t="s">
        <v>12</v>
      </c>
      <c r="L215" t="s">
        <v>13</v>
      </c>
      <c r="M215" t="s">
        <v>14</v>
      </c>
      <c r="N215" t="s">
        <v>15</v>
      </c>
      <c r="O215" t="s">
        <v>16</v>
      </c>
      <c r="P215" t="s">
        <v>17</v>
      </c>
      <c r="Q215" t="s">
        <v>18</v>
      </c>
      <c r="S215" t="s">
        <v>68</v>
      </c>
      <c r="T215" t="s">
        <v>69</v>
      </c>
      <c r="U215" t="s">
        <v>70</v>
      </c>
    </row>
    <row r="216" spans="1:21" x14ac:dyDescent="0.3">
      <c r="A216">
        <v>1</v>
      </c>
      <c r="B216">
        <v>1</v>
      </c>
      <c r="C216" t="s">
        <v>19</v>
      </c>
      <c r="D216" t="s">
        <v>20</v>
      </c>
      <c r="F216" t="s">
        <v>21</v>
      </c>
      <c r="G216">
        <v>13.68</v>
      </c>
      <c r="H216">
        <v>15202.958000000001</v>
      </c>
      <c r="J216">
        <v>15202.958000000001</v>
      </c>
      <c r="K216">
        <v>1961.65047</v>
      </c>
      <c r="M216">
        <v>0.5</v>
      </c>
      <c r="N216">
        <v>10</v>
      </c>
      <c r="O216">
        <v>0</v>
      </c>
      <c r="P216">
        <v>0</v>
      </c>
      <c r="Q216" t="s">
        <v>22</v>
      </c>
      <c r="R216" t="s">
        <v>79</v>
      </c>
      <c r="S216" s="2">
        <f>AVERAGE(K216:K217)</f>
        <v>2426.3396279999997</v>
      </c>
      <c r="T216">
        <f>AVERAGE(K218:K219)</f>
        <v>45.690337499999998</v>
      </c>
      <c r="U216">
        <f>AVERAGE(K220:K221)</f>
        <v>21.555892</v>
      </c>
    </row>
    <row r="217" spans="1:21" x14ac:dyDescent="0.3">
      <c r="A217">
        <v>2</v>
      </c>
      <c r="B217">
        <v>2</v>
      </c>
      <c r="C217" t="s">
        <v>23</v>
      </c>
      <c r="D217" t="s">
        <v>24</v>
      </c>
      <c r="F217" t="s">
        <v>21</v>
      </c>
      <c r="G217">
        <v>13.72</v>
      </c>
      <c r="H217">
        <v>22405.719000000001</v>
      </c>
      <c r="J217">
        <v>22405.719000000001</v>
      </c>
      <c r="K217">
        <v>2891.0287859999999</v>
      </c>
      <c r="M217">
        <v>0.5</v>
      </c>
      <c r="N217">
        <v>10</v>
      </c>
      <c r="O217">
        <v>0</v>
      </c>
      <c r="P217">
        <v>0</v>
      </c>
      <c r="Q217" t="s">
        <v>25</v>
      </c>
      <c r="R217" t="s">
        <v>72</v>
      </c>
      <c r="S217" s="2">
        <f>_xlfn.STDEV.P(K216:K217)</f>
        <v>464.68915800000121</v>
      </c>
      <c r="T217">
        <f>_xlfn.STDEV.P(K218:K219)</f>
        <v>1.5340474999999998</v>
      </c>
      <c r="U217">
        <f>_xlfn.STDEV.P(K220:K221)</f>
        <v>0</v>
      </c>
    </row>
    <row r="218" spans="1:21" x14ac:dyDescent="0.3">
      <c r="A218">
        <v>3</v>
      </c>
      <c r="B218">
        <v>3</v>
      </c>
      <c r="C218" t="s">
        <v>26</v>
      </c>
      <c r="D218" t="s">
        <v>27</v>
      </c>
      <c r="F218" t="s">
        <v>21</v>
      </c>
      <c r="G218">
        <v>13.74</v>
      </c>
      <c r="H218">
        <v>342.21499999999997</v>
      </c>
      <c r="J218">
        <v>342.21499999999997</v>
      </c>
      <c r="K218">
        <v>44.156289999999998</v>
      </c>
      <c r="M218">
        <v>0.5</v>
      </c>
      <c r="N218">
        <v>10</v>
      </c>
      <c r="O218">
        <v>0</v>
      </c>
      <c r="P218">
        <v>0</v>
      </c>
      <c r="Q218" t="s">
        <v>28</v>
      </c>
    </row>
    <row r="219" spans="1:21" x14ac:dyDescent="0.3">
      <c r="A219">
        <v>4</v>
      </c>
      <c r="B219">
        <v>4</v>
      </c>
      <c r="C219" t="s">
        <v>29</v>
      </c>
      <c r="D219" t="s">
        <v>30</v>
      </c>
      <c r="F219" t="s">
        <v>21</v>
      </c>
      <c r="G219">
        <v>13.72</v>
      </c>
      <c r="H219">
        <v>365.99299999999999</v>
      </c>
      <c r="J219">
        <v>365.99299999999999</v>
      </c>
      <c r="K219">
        <v>47.224384999999998</v>
      </c>
      <c r="M219">
        <v>0.5</v>
      </c>
      <c r="N219">
        <v>10</v>
      </c>
      <c r="O219">
        <v>0</v>
      </c>
      <c r="P219">
        <v>0</v>
      </c>
      <c r="Q219" t="s">
        <v>31</v>
      </c>
    </row>
    <row r="220" spans="1:21" x14ac:dyDescent="0.3">
      <c r="A220">
        <v>5</v>
      </c>
      <c r="B220">
        <v>5</v>
      </c>
      <c r="C220" t="s">
        <v>32</v>
      </c>
      <c r="D220" t="s">
        <v>33</v>
      </c>
      <c r="F220" t="s">
        <v>21</v>
      </c>
      <c r="G220">
        <v>13.7</v>
      </c>
      <c r="H220">
        <v>4.407</v>
      </c>
      <c r="J220">
        <v>4.407</v>
      </c>
      <c r="M220">
        <v>0.5</v>
      </c>
      <c r="N220">
        <v>10</v>
      </c>
      <c r="O220">
        <v>0</v>
      </c>
      <c r="P220">
        <v>0</v>
      </c>
      <c r="Q220" t="s">
        <v>34</v>
      </c>
    </row>
    <row r="221" spans="1:21" x14ac:dyDescent="0.3">
      <c r="A221">
        <v>6</v>
      </c>
      <c r="B221">
        <v>6</v>
      </c>
      <c r="C221" t="s">
        <v>35</v>
      </c>
      <c r="D221" t="s">
        <v>36</v>
      </c>
      <c r="F221" t="s">
        <v>21</v>
      </c>
      <c r="G221">
        <v>13.79</v>
      </c>
      <c r="H221">
        <v>167.06</v>
      </c>
      <c r="J221">
        <v>167.06</v>
      </c>
      <c r="K221">
        <v>21.555892</v>
      </c>
      <c r="M221">
        <v>0.5</v>
      </c>
      <c r="N221">
        <v>10</v>
      </c>
      <c r="O221">
        <v>0</v>
      </c>
      <c r="P221">
        <v>0</v>
      </c>
      <c r="Q221" t="s">
        <v>37</v>
      </c>
    </row>
    <row r="222" spans="1:21" x14ac:dyDescent="0.3">
      <c r="A222">
        <v>7</v>
      </c>
      <c r="B222">
        <v>7</v>
      </c>
      <c r="C222" t="s">
        <v>38</v>
      </c>
      <c r="F222" t="s">
        <v>39</v>
      </c>
      <c r="L222">
        <v>7.8125</v>
      </c>
      <c r="Q222" t="s">
        <v>40</v>
      </c>
    </row>
    <row r="223" spans="1:21" x14ac:dyDescent="0.3">
      <c r="A223">
        <v>8</v>
      </c>
      <c r="B223">
        <v>8</v>
      </c>
      <c r="C223" t="s">
        <v>41</v>
      </c>
      <c r="D223" t="s">
        <v>42</v>
      </c>
      <c r="F223" t="s">
        <v>39</v>
      </c>
      <c r="G223">
        <v>13.74</v>
      </c>
      <c r="H223">
        <v>0.40799999999999997</v>
      </c>
      <c r="J223">
        <v>0.40799999999999997</v>
      </c>
      <c r="K223">
        <v>2.6319999999999998E-3</v>
      </c>
      <c r="L223">
        <v>15.625</v>
      </c>
      <c r="M223">
        <v>1</v>
      </c>
      <c r="N223">
        <v>1</v>
      </c>
      <c r="O223">
        <v>1</v>
      </c>
      <c r="P223">
        <v>1</v>
      </c>
      <c r="Q223" t="s">
        <v>43</v>
      </c>
    </row>
    <row r="224" spans="1:21" x14ac:dyDescent="0.3">
      <c r="A224">
        <v>9</v>
      </c>
      <c r="B224">
        <v>9</v>
      </c>
      <c r="C224" t="s">
        <v>44</v>
      </c>
      <c r="D224" t="s">
        <v>42</v>
      </c>
      <c r="F224" t="s">
        <v>39</v>
      </c>
      <c r="L224">
        <v>31.25</v>
      </c>
      <c r="M224">
        <v>1</v>
      </c>
      <c r="N224">
        <v>1</v>
      </c>
      <c r="O224">
        <v>1</v>
      </c>
      <c r="P224">
        <v>1</v>
      </c>
      <c r="Q224" t="s">
        <v>45</v>
      </c>
    </row>
    <row r="225" spans="1:17" x14ac:dyDescent="0.3">
      <c r="A225">
        <v>10</v>
      </c>
      <c r="B225">
        <v>10</v>
      </c>
      <c r="C225" t="s">
        <v>46</v>
      </c>
      <c r="D225" t="s">
        <v>42</v>
      </c>
      <c r="F225" t="s">
        <v>39</v>
      </c>
      <c r="L225">
        <v>62.5</v>
      </c>
      <c r="M225">
        <v>1</v>
      </c>
      <c r="N225">
        <v>1</v>
      </c>
      <c r="O225">
        <v>1</v>
      </c>
      <c r="P225">
        <v>1</v>
      </c>
      <c r="Q225" t="s">
        <v>47</v>
      </c>
    </row>
    <row r="226" spans="1:17" x14ac:dyDescent="0.3">
      <c r="A226">
        <v>11</v>
      </c>
      <c r="B226">
        <v>11</v>
      </c>
      <c r="C226" t="s">
        <v>48</v>
      </c>
      <c r="D226" t="s">
        <v>42</v>
      </c>
      <c r="F226" t="s">
        <v>39</v>
      </c>
      <c r="G226">
        <v>13.77</v>
      </c>
      <c r="H226">
        <v>2.1150000000000002</v>
      </c>
      <c r="J226">
        <v>2.1150000000000002</v>
      </c>
      <c r="K226">
        <v>1.3644999999999999E-2</v>
      </c>
      <c r="L226">
        <v>125</v>
      </c>
      <c r="M226">
        <v>1</v>
      </c>
      <c r="N226">
        <v>1</v>
      </c>
      <c r="O226">
        <v>1</v>
      </c>
      <c r="P226">
        <v>1</v>
      </c>
      <c r="Q226" t="s">
        <v>49</v>
      </c>
    </row>
    <row r="227" spans="1:17" x14ac:dyDescent="0.3">
      <c r="A227">
        <v>12</v>
      </c>
      <c r="B227">
        <v>12</v>
      </c>
      <c r="C227" t="s">
        <v>50</v>
      </c>
      <c r="D227" t="s">
        <v>42</v>
      </c>
      <c r="F227" t="s">
        <v>39</v>
      </c>
      <c r="G227">
        <v>13.79</v>
      </c>
      <c r="H227">
        <v>1.2450000000000001</v>
      </c>
      <c r="J227">
        <v>1.2450000000000001</v>
      </c>
      <c r="K227">
        <v>8.0319999999999992E-3</v>
      </c>
      <c r="L227">
        <v>250</v>
      </c>
      <c r="M227">
        <v>1</v>
      </c>
      <c r="N227">
        <v>1</v>
      </c>
      <c r="O227">
        <v>1</v>
      </c>
      <c r="P227">
        <v>1</v>
      </c>
      <c r="Q227" t="s">
        <v>51</v>
      </c>
    </row>
    <row r="229" spans="1:17" x14ac:dyDescent="0.3">
      <c r="A229" t="s">
        <v>65</v>
      </c>
    </row>
    <row r="231" spans="1:17" x14ac:dyDescent="0.3">
      <c r="B231" t="s">
        <v>3</v>
      </c>
      <c r="C231" t="s">
        <v>4</v>
      </c>
      <c r="D231" t="s">
        <v>5</v>
      </c>
      <c r="E231" t="s">
        <v>6</v>
      </c>
      <c r="F231" t="s">
        <v>7</v>
      </c>
      <c r="G231" t="s">
        <v>8</v>
      </c>
      <c r="H231" t="s">
        <v>9</v>
      </c>
      <c r="I231" t="s">
        <v>10</v>
      </c>
      <c r="J231" t="s">
        <v>11</v>
      </c>
      <c r="K231" t="s">
        <v>12</v>
      </c>
      <c r="L231" t="s">
        <v>13</v>
      </c>
      <c r="M231" t="s">
        <v>14</v>
      </c>
      <c r="N231" t="s">
        <v>15</v>
      </c>
      <c r="O231" t="s">
        <v>16</v>
      </c>
      <c r="P231" t="s">
        <v>17</v>
      </c>
      <c r="Q231" t="s">
        <v>18</v>
      </c>
    </row>
    <row r="232" spans="1:17" x14ac:dyDescent="0.3">
      <c r="A232">
        <v>1</v>
      </c>
      <c r="B232">
        <v>1</v>
      </c>
      <c r="C232" t="s">
        <v>19</v>
      </c>
      <c r="D232" t="s">
        <v>20</v>
      </c>
      <c r="F232" t="s">
        <v>21</v>
      </c>
      <c r="G232">
        <v>9.17</v>
      </c>
      <c r="H232">
        <v>2661.8670000000002</v>
      </c>
      <c r="J232">
        <v>2661.8670000000002</v>
      </c>
      <c r="K232">
        <v>343.46294</v>
      </c>
      <c r="M232">
        <v>0.5</v>
      </c>
      <c r="N232">
        <v>10</v>
      </c>
      <c r="O232">
        <v>0</v>
      </c>
      <c r="P232">
        <v>0</v>
      </c>
      <c r="Q232" t="s">
        <v>22</v>
      </c>
    </row>
    <row r="233" spans="1:17" x14ac:dyDescent="0.3">
      <c r="A233">
        <v>2</v>
      </c>
      <c r="B233">
        <v>2</v>
      </c>
      <c r="C233" t="s">
        <v>23</v>
      </c>
      <c r="D233" t="s">
        <v>24</v>
      </c>
      <c r="F233" t="s">
        <v>21</v>
      </c>
      <c r="G233">
        <v>9.19</v>
      </c>
      <c r="H233">
        <v>2713.1550000000002</v>
      </c>
      <c r="J233">
        <v>2713.1550000000002</v>
      </c>
      <c r="K233">
        <v>350.08067399999999</v>
      </c>
      <c r="M233">
        <v>0.5</v>
      </c>
      <c r="N233">
        <v>10</v>
      </c>
      <c r="O233">
        <v>0</v>
      </c>
      <c r="P233">
        <v>0</v>
      </c>
      <c r="Q233" t="s">
        <v>25</v>
      </c>
    </row>
    <row r="234" spans="1:17" x14ac:dyDescent="0.3">
      <c r="A234">
        <v>3</v>
      </c>
      <c r="B234">
        <v>3</v>
      </c>
      <c r="C234" t="s">
        <v>26</v>
      </c>
      <c r="D234" t="s">
        <v>27</v>
      </c>
      <c r="F234" t="s">
        <v>21</v>
      </c>
      <c r="G234">
        <v>9.14</v>
      </c>
      <c r="H234">
        <v>28.087</v>
      </c>
      <c r="J234">
        <v>28.087</v>
      </c>
      <c r="K234">
        <v>3.6240890000000001</v>
      </c>
      <c r="M234">
        <v>0.5</v>
      </c>
      <c r="N234">
        <v>10</v>
      </c>
      <c r="O234">
        <v>0</v>
      </c>
      <c r="P234">
        <v>0</v>
      </c>
      <c r="Q234" t="s">
        <v>28</v>
      </c>
    </row>
    <row r="235" spans="1:17" x14ac:dyDescent="0.3">
      <c r="A235">
        <v>4</v>
      </c>
      <c r="B235">
        <v>4</v>
      </c>
      <c r="C235" t="s">
        <v>29</v>
      </c>
      <c r="D235" t="s">
        <v>30</v>
      </c>
      <c r="F235" t="s">
        <v>21</v>
      </c>
      <c r="G235">
        <v>9.09</v>
      </c>
      <c r="H235">
        <v>7.6449999999999996</v>
      </c>
      <c r="J235">
        <v>7.6449999999999996</v>
      </c>
      <c r="K235">
        <v>0.98644100000000001</v>
      </c>
      <c r="M235">
        <v>0.5</v>
      </c>
      <c r="N235">
        <v>10</v>
      </c>
      <c r="O235">
        <v>0</v>
      </c>
      <c r="P235">
        <v>0</v>
      </c>
      <c r="Q235" t="s">
        <v>31</v>
      </c>
    </row>
    <row r="236" spans="1:17" x14ac:dyDescent="0.3">
      <c r="A236">
        <v>5</v>
      </c>
      <c r="B236">
        <v>5</v>
      </c>
      <c r="C236" t="s">
        <v>32</v>
      </c>
      <c r="D236" t="s">
        <v>33</v>
      </c>
      <c r="F236" t="s">
        <v>21</v>
      </c>
      <c r="M236">
        <v>0.5</v>
      </c>
      <c r="N236">
        <v>10</v>
      </c>
      <c r="O236">
        <v>0</v>
      </c>
      <c r="P236">
        <v>0</v>
      </c>
      <c r="Q236" t="s">
        <v>34</v>
      </c>
    </row>
    <row r="237" spans="1:17" x14ac:dyDescent="0.3">
      <c r="A237">
        <v>6</v>
      </c>
      <c r="B237">
        <v>6</v>
      </c>
      <c r="C237" t="s">
        <v>35</v>
      </c>
      <c r="D237" t="s">
        <v>36</v>
      </c>
      <c r="F237" t="s">
        <v>21</v>
      </c>
      <c r="M237">
        <v>0.5</v>
      </c>
      <c r="N237">
        <v>10</v>
      </c>
      <c r="O237">
        <v>0</v>
      </c>
      <c r="P237">
        <v>0</v>
      </c>
      <c r="Q237" t="s">
        <v>37</v>
      </c>
    </row>
    <row r="238" spans="1:17" x14ac:dyDescent="0.3">
      <c r="A238">
        <v>7</v>
      </c>
      <c r="B238">
        <v>7</v>
      </c>
      <c r="C238" t="s">
        <v>38</v>
      </c>
      <c r="F238" t="s">
        <v>39</v>
      </c>
      <c r="L238">
        <v>7.8125</v>
      </c>
      <c r="Q238" t="s">
        <v>40</v>
      </c>
    </row>
    <row r="239" spans="1:17" x14ac:dyDescent="0.3">
      <c r="A239">
        <v>8</v>
      </c>
      <c r="B239">
        <v>8</v>
      </c>
      <c r="C239" t="s">
        <v>41</v>
      </c>
      <c r="D239" t="s">
        <v>42</v>
      </c>
      <c r="F239" t="s">
        <v>39</v>
      </c>
      <c r="G239">
        <v>9.2899999999999991</v>
      </c>
      <c r="H239">
        <v>3.3279999999999998</v>
      </c>
      <c r="J239">
        <v>3.3279999999999998</v>
      </c>
      <c r="K239">
        <v>2.1471000000000001E-2</v>
      </c>
      <c r="L239">
        <v>15.625</v>
      </c>
      <c r="M239">
        <v>1</v>
      </c>
      <c r="N239">
        <v>1</v>
      </c>
      <c r="O239">
        <v>1</v>
      </c>
      <c r="P239">
        <v>1</v>
      </c>
      <c r="Q239" t="s">
        <v>43</v>
      </c>
    </row>
    <row r="240" spans="1:17" x14ac:dyDescent="0.3">
      <c r="A240">
        <v>9</v>
      </c>
      <c r="B240">
        <v>9</v>
      </c>
      <c r="C240" t="s">
        <v>44</v>
      </c>
      <c r="D240" t="s">
        <v>42</v>
      </c>
      <c r="F240" t="s">
        <v>39</v>
      </c>
      <c r="L240">
        <v>31.25</v>
      </c>
      <c r="M240">
        <v>1</v>
      </c>
      <c r="N240">
        <v>1</v>
      </c>
      <c r="O240">
        <v>1</v>
      </c>
      <c r="P240">
        <v>1</v>
      </c>
      <c r="Q240" t="s">
        <v>45</v>
      </c>
    </row>
    <row r="241" spans="1:17" x14ac:dyDescent="0.3">
      <c r="A241">
        <v>10</v>
      </c>
      <c r="B241">
        <v>10</v>
      </c>
      <c r="C241" t="s">
        <v>46</v>
      </c>
      <c r="D241" t="s">
        <v>42</v>
      </c>
      <c r="F241" t="s">
        <v>39</v>
      </c>
      <c r="G241">
        <v>9.11</v>
      </c>
      <c r="H241">
        <v>2.1509999999999998</v>
      </c>
      <c r="J241">
        <v>2.1509999999999998</v>
      </c>
      <c r="K241">
        <v>1.3877E-2</v>
      </c>
      <c r="L241">
        <v>62.5</v>
      </c>
      <c r="M241">
        <v>1</v>
      </c>
      <c r="N241">
        <v>1</v>
      </c>
      <c r="O241">
        <v>1</v>
      </c>
      <c r="P241">
        <v>1</v>
      </c>
      <c r="Q241" t="s">
        <v>47</v>
      </c>
    </row>
    <row r="242" spans="1:17" x14ac:dyDescent="0.3">
      <c r="A242">
        <v>11</v>
      </c>
      <c r="B242">
        <v>11</v>
      </c>
      <c r="C242" t="s">
        <v>48</v>
      </c>
      <c r="D242" t="s">
        <v>42</v>
      </c>
      <c r="F242" t="s">
        <v>39</v>
      </c>
      <c r="L242">
        <v>125</v>
      </c>
      <c r="M242">
        <v>1</v>
      </c>
      <c r="N242">
        <v>1</v>
      </c>
      <c r="O242">
        <v>1</v>
      </c>
      <c r="P242">
        <v>1</v>
      </c>
      <c r="Q242" t="s">
        <v>49</v>
      </c>
    </row>
    <row r="243" spans="1:17" x14ac:dyDescent="0.3">
      <c r="A243">
        <v>12</v>
      </c>
      <c r="B243">
        <v>12</v>
      </c>
      <c r="C243" t="s">
        <v>50</v>
      </c>
      <c r="D243" t="s">
        <v>42</v>
      </c>
      <c r="F243" t="s">
        <v>39</v>
      </c>
      <c r="G243">
        <v>9.27</v>
      </c>
      <c r="H243">
        <v>3.1139999999999999</v>
      </c>
      <c r="J243">
        <v>3.1139999999999999</v>
      </c>
      <c r="K243">
        <v>2.009E-2</v>
      </c>
      <c r="L243">
        <v>250</v>
      </c>
      <c r="M243">
        <v>1</v>
      </c>
      <c r="N243">
        <v>1</v>
      </c>
      <c r="O243">
        <v>1</v>
      </c>
      <c r="P243">
        <v>1</v>
      </c>
      <c r="Q243" t="s">
        <v>51</v>
      </c>
    </row>
    <row r="245" spans="1:17" x14ac:dyDescent="0.3">
      <c r="A245" t="s">
        <v>66</v>
      </c>
    </row>
    <row r="247" spans="1:17" x14ac:dyDescent="0.3">
      <c r="B247" t="s">
        <v>3</v>
      </c>
      <c r="C247" t="s">
        <v>4</v>
      </c>
      <c r="D247" t="s">
        <v>5</v>
      </c>
      <c r="E247" t="s">
        <v>6</v>
      </c>
      <c r="F247" t="s">
        <v>7</v>
      </c>
      <c r="G247" t="s">
        <v>8</v>
      </c>
      <c r="H247" t="s">
        <v>9</v>
      </c>
      <c r="I247" t="s">
        <v>10</v>
      </c>
      <c r="J247" t="s">
        <v>11</v>
      </c>
      <c r="K247" t="s">
        <v>12</v>
      </c>
      <c r="L247" t="s">
        <v>13</v>
      </c>
      <c r="M247" t="s">
        <v>14</v>
      </c>
      <c r="N247" t="s">
        <v>15</v>
      </c>
      <c r="O247" t="s">
        <v>16</v>
      </c>
      <c r="P247" t="s">
        <v>17</v>
      </c>
      <c r="Q247" t="s">
        <v>18</v>
      </c>
    </row>
    <row r="248" spans="1:17" x14ac:dyDescent="0.3">
      <c r="A248">
        <v>1</v>
      </c>
      <c r="B248">
        <v>1</v>
      </c>
      <c r="C248" t="s">
        <v>19</v>
      </c>
      <c r="D248" t="s">
        <v>20</v>
      </c>
      <c r="F248" t="s">
        <v>21</v>
      </c>
      <c r="G248">
        <v>15.43</v>
      </c>
      <c r="H248">
        <v>5383.4030000000002</v>
      </c>
      <c r="J248">
        <v>5383.4030000000002</v>
      </c>
      <c r="K248">
        <v>694.62502099999995</v>
      </c>
      <c r="M248">
        <v>0.5</v>
      </c>
      <c r="N248">
        <v>10</v>
      </c>
      <c r="O248">
        <v>0</v>
      </c>
      <c r="P248">
        <v>0</v>
      </c>
      <c r="Q248" t="s">
        <v>22</v>
      </c>
    </row>
    <row r="249" spans="1:17" x14ac:dyDescent="0.3">
      <c r="A249">
        <v>2</v>
      </c>
      <c r="B249">
        <v>2</v>
      </c>
      <c r="C249" t="s">
        <v>23</v>
      </c>
      <c r="D249" t="s">
        <v>24</v>
      </c>
      <c r="F249" t="s">
        <v>21</v>
      </c>
      <c r="G249">
        <v>15.44</v>
      </c>
      <c r="H249">
        <v>5642.9790000000003</v>
      </c>
      <c r="J249">
        <v>5642.9790000000003</v>
      </c>
      <c r="K249">
        <v>728.11833100000001</v>
      </c>
      <c r="M249">
        <v>0.5</v>
      </c>
      <c r="N249">
        <v>10</v>
      </c>
      <c r="O249">
        <v>0</v>
      </c>
      <c r="P249">
        <v>0</v>
      </c>
      <c r="Q249" t="s">
        <v>25</v>
      </c>
    </row>
    <row r="250" spans="1:17" x14ac:dyDescent="0.3">
      <c r="A250">
        <v>3</v>
      </c>
      <c r="B250">
        <v>3</v>
      </c>
      <c r="C250" t="s">
        <v>26</v>
      </c>
      <c r="D250" t="s">
        <v>27</v>
      </c>
      <c r="F250" t="s">
        <v>21</v>
      </c>
      <c r="M250">
        <v>0.5</v>
      </c>
      <c r="N250">
        <v>10</v>
      </c>
      <c r="O250">
        <v>0</v>
      </c>
      <c r="P250">
        <v>0</v>
      </c>
      <c r="Q250" t="s">
        <v>28</v>
      </c>
    </row>
    <row r="251" spans="1:17" x14ac:dyDescent="0.3">
      <c r="A251">
        <v>4</v>
      </c>
      <c r="B251">
        <v>4</v>
      </c>
      <c r="C251" t="s">
        <v>29</v>
      </c>
      <c r="D251" t="s">
        <v>30</v>
      </c>
      <c r="F251" t="s">
        <v>21</v>
      </c>
      <c r="G251">
        <v>15.4</v>
      </c>
      <c r="H251">
        <v>1.5960000000000001</v>
      </c>
      <c r="J251">
        <v>1.5960000000000001</v>
      </c>
      <c r="K251">
        <v>0.205933</v>
      </c>
      <c r="M251">
        <v>0.5</v>
      </c>
      <c r="N251">
        <v>10</v>
      </c>
      <c r="O251">
        <v>0</v>
      </c>
      <c r="P251">
        <v>0</v>
      </c>
      <c r="Q251" t="s">
        <v>31</v>
      </c>
    </row>
    <row r="252" spans="1:17" x14ac:dyDescent="0.3">
      <c r="A252">
        <v>5</v>
      </c>
      <c r="B252">
        <v>5</v>
      </c>
      <c r="C252" t="s">
        <v>32</v>
      </c>
      <c r="D252" t="s">
        <v>33</v>
      </c>
      <c r="F252" t="s">
        <v>21</v>
      </c>
      <c r="M252">
        <v>0.5</v>
      </c>
      <c r="N252">
        <v>10</v>
      </c>
      <c r="O252">
        <v>0</v>
      </c>
      <c r="P252">
        <v>0</v>
      </c>
      <c r="Q252" t="s">
        <v>34</v>
      </c>
    </row>
    <row r="253" spans="1:17" x14ac:dyDescent="0.3">
      <c r="A253">
        <v>6</v>
      </c>
      <c r="B253">
        <v>6</v>
      </c>
      <c r="C253" t="s">
        <v>35</v>
      </c>
      <c r="D253" t="s">
        <v>36</v>
      </c>
      <c r="F253" t="s">
        <v>21</v>
      </c>
      <c r="M253">
        <v>0.5</v>
      </c>
      <c r="N253">
        <v>10</v>
      </c>
      <c r="O253">
        <v>0</v>
      </c>
      <c r="P253">
        <v>0</v>
      </c>
      <c r="Q253" t="s">
        <v>37</v>
      </c>
    </row>
    <row r="254" spans="1:17" x14ac:dyDescent="0.3">
      <c r="A254">
        <v>7</v>
      </c>
      <c r="B254">
        <v>7</v>
      </c>
      <c r="C254" t="s">
        <v>38</v>
      </c>
      <c r="F254" t="s">
        <v>39</v>
      </c>
      <c r="L254">
        <v>7.8125</v>
      </c>
      <c r="Q254" t="s">
        <v>40</v>
      </c>
    </row>
    <row r="255" spans="1:17" x14ac:dyDescent="0.3">
      <c r="A255">
        <v>8</v>
      </c>
      <c r="B255">
        <v>8</v>
      </c>
      <c r="C255" t="s">
        <v>41</v>
      </c>
      <c r="D255" t="s">
        <v>42</v>
      </c>
      <c r="F255" t="s">
        <v>39</v>
      </c>
      <c r="L255">
        <v>15.625</v>
      </c>
      <c r="M255">
        <v>1</v>
      </c>
      <c r="N255">
        <v>1</v>
      </c>
      <c r="O255">
        <v>1</v>
      </c>
      <c r="P255">
        <v>1</v>
      </c>
      <c r="Q255" t="s">
        <v>43</v>
      </c>
    </row>
    <row r="256" spans="1:17" x14ac:dyDescent="0.3">
      <c r="A256">
        <v>9</v>
      </c>
      <c r="B256">
        <v>9</v>
      </c>
      <c r="C256" t="s">
        <v>44</v>
      </c>
      <c r="D256" t="s">
        <v>42</v>
      </c>
      <c r="F256" t="s">
        <v>39</v>
      </c>
      <c r="G256">
        <v>15.62</v>
      </c>
      <c r="H256">
        <v>2.0950000000000002</v>
      </c>
      <c r="J256">
        <v>2.0950000000000002</v>
      </c>
      <c r="K256">
        <v>1.3516E-2</v>
      </c>
      <c r="L256">
        <v>31.25</v>
      </c>
      <c r="M256">
        <v>1</v>
      </c>
      <c r="N256">
        <v>1</v>
      </c>
      <c r="O256">
        <v>1</v>
      </c>
      <c r="P256">
        <v>1</v>
      </c>
      <c r="Q256" t="s">
        <v>45</v>
      </c>
    </row>
    <row r="257" spans="1:19" x14ac:dyDescent="0.3">
      <c r="A257">
        <v>10</v>
      </c>
      <c r="B257">
        <v>10</v>
      </c>
      <c r="C257" t="s">
        <v>46</v>
      </c>
      <c r="D257" t="s">
        <v>42</v>
      </c>
      <c r="F257" t="s">
        <v>39</v>
      </c>
      <c r="G257">
        <v>15.45</v>
      </c>
      <c r="H257">
        <v>1.427</v>
      </c>
      <c r="J257">
        <v>1.427</v>
      </c>
      <c r="K257">
        <v>9.2060000000000006E-3</v>
      </c>
      <c r="L257">
        <v>62.5</v>
      </c>
      <c r="M257">
        <v>1</v>
      </c>
      <c r="N257">
        <v>1</v>
      </c>
      <c r="O257">
        <v>1</v>
      </c>
      <c r="P257">
        <v>1</v>
      </c>
      <c r="Q257" t="s">
        <v>47</v>
      </c>
    </row>
    <row r="258" spans="1:19" x14ac:dyDescent="0.3">
      <c r="A258">
        <v>11</v>
      </c>
      <c r="B258">
        <v>11</v>
      </c>
      <c r="C258" t="s">
        <v>48</v>
      </c>
      <c r="D258" t="s">
        <v>42</v>
      </c>
      <c r="F258" t="s">
        <v>39</v>
      </c>
      <c r="L258">
        <v>125</v>
      </c>
      <c r="M258">
        <v>1</v>
      </c>
      <c r="N258">
        <v>1</v>
      </c>
      <c r="O258">
        <v>1</v>
      </c>
      <c r="P258">
        <v>1</v>
      </c>
      <c r="Q258" t="s">
        <v>49</v>
      </c>
    </row>
    <row r="259" spans="1:19" x14ac:dyDescent="0.3">
      <c r="A259">
        <v>12</v>
      </c>
      <c r="B259">
        <v>12</v>
      </c>
      <c r="C259" t="s">
        <v>50</v>
      </c>
      <c r="D259" t="s">
        <v>42</v>
      </c>
      <c r="F259" t="s">
        <v>39</v>
      </c>
      <c r="G259">
        <v>15.61</v>
      </c>
      <c r="H259">
        <v>2.7989999999999999</v>
      </c>
      <c r="J259">
        <v>2.7989999999999999</v>
      </c>
      <c r="K259">
        <v>1.8058000000000001E-2</v>
      </c>
      <c r="L259">
        <v>250</v>
      </c>
      <c r="M259">
        <v>1</v>
      </c>
      <c r="N259">
        <v>1</v>
      </c>
      <c r="O259">
        <v>1</v>
      </c>
      <c r="P259">
        <v>1</v>
      </c>
      <c r="Q259" t="s">
        <v>51</v>
      </c>
    </row>
    <row r="261" spans="1:19" x14ac:dyDescent="0.3">
      <c r="A261" t="s">
        <v>67</v>
      </c>
    </row>
    <row r="263" spans="1:19" x14ac:dyDescent="0.3">
      <c r="B263" t="s">
        <v>3</v>
      </c>
      <c r="C263" t="s">
        <v>4</v>
      </c>
      <c r="D263" t="s">
        <v>5</v>
      </c>
      <c r="E263" t="s">
        <v>6</v>
      </c>
      <c r="F263" t="s">
        <v>7</v>
      </c>
      <c r="G263" t="s">
        <v>8</v>
      </c>
      <c r="H263" t="s">
        <v>9</v>
      </c>
      <c r="I263" t="s">
        <v>10</v>
      </c>
      <c r="J263" t="s">
        <v>11</v>
      </c>
      <c r="K263" t="s">
        <v>12</v>
      </c>
      <c r="L263" t="s">
        <v>13</v>
      </c>
      <c r="M263" t="s">
        <v>14</v>
      </c>
      <c r="N263" t="s">
        <v>15</v>
      </c>
      <c r="O263" t="s">
        <v>16</v>
      </c>
      <c r="P263" t="s">
        <v>17</v>
      </c>
      <c r="Q263" t="s">
        <v>18</v>
      </c>
      <c r="S263" t="s">
        <v>68</v>
      </c>
    </row>
    <row r="264" spans="1:19" x14ac:dyDescent="0.3">
      <c r="A264">
        <v>1</v>
      </c>
      <c r="B264">
        <v>1</v>
      </c>
      <c r="C264" t="s">
        <v>19</v>
      </c>
      <c r="D264" t="s">
        <v>20</v>
      </c>
      <c r="F264" t="s">
        <v>21</v>
      </c>
      <c r="G264">
        <v>13.49</v>
      </c>
      <c r="H264">
        <v>14043.074000000001</v>
      </c>
      <c r="J264">
        <v>14043.074000000001</v>
      </c>
      <c r="K264">
        <v>1811.9896610000001</v>
      </c>
      <c r="M264">
        <v>0.5</v>
      </c>
      <c r="N264">
        <v>10</v>
      </c>
      <c r="O264">
        <v>0</v>
      </c>
      <c r="P264">
        <v>0</v>
      </c>
      <c r="Q264" t="s">
        <v>22</v>
      </c>
      <c r="R264" t="s">
        <v>79</v>
      </c>
      <c r="S264" s="2">
        <f>AVERAGE(K264:K265)</f>
        <v>1899.06077</v>
      </c>
    </row>
    <row r="265" spans="1:19" x14ac:dyDescent="0.3">
      <c r="A265">
        <v>2</v>
      </c>
      <c r="B265">
        <v>2</v>
      </c>
      <c r="C265" t="s">
        <v>23</v>
      </c>
      <c r="D265" t="s">
        <v>24</v>
      </c>
      <c r="F265" t="s">
        <v>21</v>
      </c>
      <c r="G265">
        <v>13.52</v>
      </c>
      <c r="H265">
        <v>15392.691000000001</v>
      </c>
      <c r="J265">
        <v>15392.691000000001</v>
      </c>
      <c r="K265">
        <v>1986.131879</v>
      </c>
      <c r="M265">
        <v>0.5</v>
      </c>
      <c r="N265">
        <v>10</v>
      </c>
      <c r="O265">
        <v>0</v>
      </c>
      <c r="P265">
        <v>0</v>
      </c>
      <c r="Q265" t="s">
        <v>25</v>
      </c>
      <c r="R265" t="s">
        <v>72</v>
      </c>
      <c r="S265" s="2">
        <f>_xlfn.STDEV.P(K264:K265)</f>
        <v>87.071108999999979</v>
      </c>
    </row>
    <row r="266" spans="1:19" x14ac:dyDescent="0.3">
      <c r="A266">
        <v>3</v>
      </c>
      <c r="B266">
        <v>3</v>
      </c>
      <c r="C266" t="s">
        <v>26</v>
      </c>
      <c r="D266" t="s">
        <v>27</v>
      </c>
      <c r="F266" t="s">
        <v>21</v>
      </c>
      <c r="G266">
        <v>13.61</v>
      </c>
      <c r="H266">
        <v>42.673999999999999</v>
      </c>
      <c r="J266">
        <v>42.673999999999999</v>
      </c>
      <c r="K266">
        <v>5.5062620000000004</v>
      </c>
      <c r="M266">
        <v>0.5</v>
      </c>
      <c r="N266">
        <v>10</v>
      </c>
      <c r="O266">
        <v>0</v>
      </c>
      <c r="P266">
        <v>0</v>
      </c>
      <c r="Q266" t="s">
        <v>28</v>
      </c>
    </row>
    <row r="267" spans="1:19" x14ac:dyDescent="0.3">
      <c r="A267">
        <v>4</v>
      </c>
      <c r="B267">
        <v>4</v>
      </c>
      <c r="C267" t="s">
        <v>29</v>
      </c>
      <c r="D267" t="s">
        <v>30</v>
      </c>
      <c r="F267" t="s">
        <v>21</v>
      </c>
      <c r="G267">
        <v>13.53</v>
      </c>
      <c r="H267">
        <v>73.927000000000007</v>
      </c>
      <c r="J267">
        <v>73.927000000000007</v>
      </c>
      <c r="K267">
        <v>9.5388629999999992</v>
      </c>
      <c r="M267">
        <v>0.5</v>
      </c>
      <c r="N267">
        <v>10</v>
      </c>
      <c r="O267">
        <v>0</v>
      </c>
      <c r="P267">
        <v>0</v>
      </c>
      <c r="Q267" t="s">
        <v>31</v>
      </c>
    </row>
    <row r="268" spans="1:19" x14ac:dyDescent="0.3">
      <c r="A268">
        <v>5</v>
      </c>
      <c r="B268">
        <v>5</v>
      </c>
      <c r="C268" t="s">
        <v>32</v>
      </c>
      <c r="D268" t="s">
        <v>33</v>
      </c>
      <c r="F268" t="s">
        <v>21</v>
      </c>
      <c r="M268">
        <v>0.5</v>
      </c>
      <c r="N268">
        <v>10</v>
      </c>
      <c r="O268">
        <v>0</v>
      </c>
      <c r="P268">
        <v>0</v>
      </c>
      <c r="Q268" t="s">
        <v>34</v>
      </c>
    </row>
    <row r="269" spans="1:19" x14ac:dyDescent="0.3">
      <c r="A269">
        <v>6</v>
      </c>
      <c r="B269">
        <v>6</v>
      </c>
      <c r="C269" t="s">
        <v>35</v>
      </c>
      <c r="D269" t="s">
        <v>36</v>
      </c>
      <c r="F269" t="s">
        <v>21</v>
      </c>
      <c r="G269">
        <v>13.56</v>
      </c>
      <c r="H269">
        <v>1.508</v>
      </c>
      <c r="J269">
        <v>1.508</v>
      </c>
      <c r="K269">
        <v>0.194579</v>
      </c>
      <c r="M269">
        <v>0.5</v>
      </c>
      <c r="N269">
        <v>10</v>
      </c>
      <c r="O269">
        <v>0</v>
      </c>
      <c r="P269">
        <v>0</v>
      </c>
      <c r="Q269" t="s">
        <v>37</v>
      </c>
    </row>
    <row r="270" spans="1:19" x14ac:dyDescent="0.3">
      <c r="A270">
        <v>7</v>
      </c>
      <c r="B270">
        <v>7</v>
      </c>
      <c r="C270" t="s">
        <v>38</v>
      </c>
      <c r="F270" t="s">
        <v>39</v>
      </c>
      <c r="L270">
        <v>7.8125</v>
      </c>
      <c r="Q270" t="s">
        <v>40</v>
      </c>
    </row>
    <row r="271" spans="1:19" x14ac:dyDescent="0.3">
      <c r="A271">
        <v>8</v>
      </c>
      <c r="B271">
        <v>8</v>
      </c>
      <c r="C271" t="s">
        <v>41</v>
      </c>
      <c r="D271" t="s">
        <v>42</v>
      </c>
      <c r="F271" t="s">
        <v>39</v>
      </c>
      <c r="L271">
        <v>15.625</v>
      </c>
      <c r="M271">
        <v>1</v>
      </c>
      <c r="N271">
        <v>1</v>
      </c>
      <c r="O271">
        <v>1</v>
      </c>
      <c r="P271">
        <v>1</v>
      </c>
      <c r="Q271" t="s">
        <v>43</v>
      </c>
    </row>
    <row r="272" spans="1:19" x14ac:dyDescent="0.3">
      <c r="A272">
        <v>9</v>
      </c>
      <c r="B272">
        <v>9</v>
      </c>
      <c r="C272" t="s">
        <v>44</v>
      </c>
      <c r="D272" t="s">
        <v>42</v>
      </c>
      <c r="F272" t="s">
        <v>39</v>
      </c>
      <c r="G272">
        <v>13.44</v>
      </c>
      <c r="H272">
        <v>1.147</v>
      </c>
      <c r="J272">
        <v>1.147</v>
      </c>
      <c r="K272">
        <v>7.4000000000000003E-3</v>
      </c>
      <c r="L272">
        <v>31.25</v>
      </c>
      <c r="M272">
        <v>1</v>
      </c>
      <c r="N272">
        <v>1</v>
      </c>
      <c r="O272">
        <v>1</v>
      </c>
      <c r="P272">
        <v>1</v>
      </c>
      <c r="Q272" t="s">
        <v>45</v>
      </c>
    </row>
    <row r="273" spans="1:17" x14ac:dyDescent="0.3">
      <c r="A273">
        <v>10</v>
      </c>
      <c r="B273">
        <v>10</v>
      </c>
      <c r="C273" t="s">
        <v>46</v>
      </c>
      <c r="D273" t="s">
        <v>42</v>
      </c>
      <c r="F273" t="s">
        <v>39</v>
      </c>
      <c r="L273">
        <v>62.5</v>
      </c>
      <c r="M273">
        <v>1</v>
      </c>
      <c r="N273">
        <v>1</v>
      </c>
      <c r="O273">
        <v>1</v>
      </c>
      <c r="P273">
        <v>1</v>
      </c>
      <c r="Q273" t="s">
        <v>47</v>
      </c>
    </row>
    <row r="274" spans="1:17" x14ac:dyDescent="0.3">
      <c r="A274">
        <v>11</v>
      </c>
      <c r="B274">
        <v>11</v>
      </c>
      <c r="C274" t="s">
        <v>48</v>
      </c>
      <c r="D274" t="s">
        <v>42</v>
      </c>
      <c r="F274" t="s">
        <v>39</v>
      </c>
      <c r="L274">
        <v>125</v>
      </c>
      <c r="M274">
        <v>1</v>
      </c>
      <c r="N274">
        <v>1</v>
      </c>
      <c r="O274">
        <v>1</v>
      </c>
      <c r="P274">
        <v>1</v>
      </c>
      <c r="Q274" t="s">
        <v>49</v>
      </c>
    </row>
    <row r="275" spans="1:17" x14ac:dyDescent="0.3">
      <c r="A275">
        <v>12</v>
      </c>
      <c r="B275">
        <v>12</v>
      </c>
      <c r="C275" t="s">
        <v>50</v>
      </c>
      <c r="D275" t="s">
        <v>42</v>
      </c>
      <c r="F275" t="s">
        <v>39</v>
      </c>
      <c r="L275">
        <v>250</v>
      </c>
      <c r="M275">
        <v>1</v>
      </c>
      <c r="N275">
        <v>1</v>
      </c>
      <c r="O275">
        <v>1</v>
      </c>
      <c r="P275">
        <v>1</v>
      </c>
      <c r="Q275" t="s">
        <v>51</v>
      </c>
    </row>
    <row r="277" spans="1:17" x14ac:dyDescent="0.3">
      <c r="C277" t="s">
        <v>86</v>
      </c>
      <c r="D277" t="s">
        <v>87</v>
      </c>
    </row>
    <row r="278" spans="1:17" x14ac:dyDescent="0.3">
      <c r="B278" t="s">
        <v>85</v>
      </c>
      <c r="C278">
        <v>125</v>
      </c>
      <c r="D278">
        <v>35915.5</v>
      </c>
    </row>
    <row r="279" spans="1:17" x14ac:dyDescent="0.3">
      <c r="C279">
        <v>62.5</v>
      </c>
      <c r="D279">
        <v>17498.3</v>
      </c>
    </row>
    <row r="280" spans="1:17" x14ac:dyDescent="0.3">
      <c r="C280">
        <v>31.25</v>
      </c>
      <c r="D280">
        <v>9380.6</v>
      </c>
    </row>
    <row r="281" spans="1:17" x14ac:dyDescent="0.3">
      <c r="C281">
        <v>15.62</v>
      </c>
      <c r="D281">
        <v>4621.8</v>
      </c>
    </row>
    <row r="282" spans="1:17" x14ac:dyDescent="0.3">
      <c r="C282">
        <v>7.81</v>
      </c>
      <c r="D282">
        <v>1797.5</v>
      </c>
    </row>
    <row r="285" spans="1:17" x14ac:dyDescent="0.3">
      <c r="B285" t="s">
        <v>90</v>
      </c>
    </row>
    <row r="286" spans="1:17" x14ac:dyDescent="0.3">
      <c r="B286" t="s">
        <v>88</v>
      </c>
      <c r="C286">
        <v>422.851</v>
      </c>
      <c r="D286">
        <f>C286/286.48</f>
        <v>1.4760227590058641</v>
      </c>
      <c r="E286">
        <f>D286*(10/0.5)</f>
        <v>29.520455180117281</v>
      </c>
      <c r="G286" t="s">
        <v>96</v>
      </c>
      <c r="H286">
        <v>774.77</v>
      </c>
      <c r="I286">
        <f>H286/286.48</f>
        <v>2.70444708182072</v>
      </c>
      <c r="J286">
        <f>I286*(10/0.5)</f>
        <v>54.088941636414404</v>
      </c>
    </row>
    <row r="287" spans="1:17" x14ac:dyDescent="0.3">
      <c r="B287" t="s">
        <v>89</v>
      </c>
      <c r="C287">
        <v>583.91200000000003</v>
      </c>
      <c r="D287">
        <f>C287/286.48</f>
        <v>2.0382295448198828</v>
      </c>
      <c r="E287">
        <f>D287*(10/0.5)</f>
        <v>40.764590896397657</v>
      </c>
      <c r="G287" t="s">
        <v>97</v>
      </c>
      <c r="H287">
        <v>829.83199999999999</v>
      </c>
      <c r="I287">
        <f>H287/286.48</f>
        <v>2.8966489807316389</v>
      </c>
      <c r="J287">
        <f>I287*(10/0.5)</f>
        <v>57.932979614632778</v>
      </c>
    </row>
    <row r="289" spans="2:12" x14ac:dyDescent="0.3">
      <c r="B289" t="s">
        <v>79</v>
      </c>
      <c r="C289" s="2">
        <f>AVERAGE(E286:E287)</f>
        <v>35.142523038257465</v>
      </c>
      <c r="J289" s="2">
        <f>AVERAGE(J286:J287)</f>
        <v>56.010960625523595</v>
      </c>
    </row>
    <row r="290" spans="2:12" x14ac:dyDescent="0.3">
      <c r="C290" s="2">
        <f>_xlfn.STDEV.P(E286:E287)</f>
        <v>5.6220678581402082</v>
      </c>
      <c r="J290" s="2">
        <f>_xlfn.STDEV.P(J286:J287)</f>
        <v>1.922018989109187</v>
      </c>
    </row>
    <row r="293" spans="2:12" x14ac:dyDescent="0.3">
      <c r="B293" t="s">
        <v>91</v>
      </c>
    </row>
    <row r="295" spans="2:12" x14ac:dyDescent="0.3">
      <c r="B295" t="s">
        <v>83</v>
      </c>
      <c r="C295">
        <v>227.75</v>
      </c>
      <c r="D295">
        <f>C295/286.48</f>
        <v>0.79499441496788603</v>
      </c>
      <c r="E295">
        <f>D295*(10/0.5)</f>
        <v>15.89988829935772</v>
      </c>
      <c r="G295" t="s">
        <v>94</v>
      </c>
      <c r="H295">
        <v>2818.18</v>
      </c>
      <c r="I295">
        <f>H295/286.48</f>
        <v>9.8372661267802286</v>
      </c>
      <c r="J295">
        <f>I295*(10/0.5)</f>
        <v>196.74532253560457</v>
      </c>
      <c r="L295" t="s">
        <v>96</v>
      </c>
    </row>
    <row r="296" spans="2:12" x14ac:dyDescent="0.3">
      <c r="B296" t="s">
        <v>84</v>
      </c>
      <c r="C296">
        <v>185.82</v>
      </c>
      <c r="D296">
        <f>C296/286.48</f>
        <v>0.64863166713208598</v>
      </c>
      <c r="E296">
        <f>D296*(10/0.5)</f>
        <v>12.97263334264172</v>
      </c>
      <c r="G296" t="s">
        <v>95</v>
      </c>
      <c r="H296">
        <v>2697.63</v>
      </c>
      <c r="I296">
        <f>H296/286.48</f>
        <v>9.4164688634459655</v>
      </c>
      <c r="J296">
        <f>I296*(10/0.5)</f>
        <v>188.3293772689193</v>
      </c>
      <c r="L296" t="s">
        <v>97</v>
      </c>
    </row>
    <row r="298" spans="2:12" x14ac:dyDescent="0.3">
      <c r="B298" t="s">
        <v>79</v>
      </c>
      <c r="C298" s="2">
        <f>AVERAGE(E295:E296)</f>
        <v>14.436260820999721</v>
      </c>
      <c r="J298" s="2">
        <f>AVERAGE(J295:J296)</f>
        <v>192.53734990226195</v>
      </c>
    </row>
    <row r="299" spans="2:12" x14ac:dyDescent="0.3">
      <c r="B299" t="s">
        <v>72</v>
      </c>
      <c r="C299" s="2">
        <f>_xlfn.STDEV.P(E295:E296)</f>
        <v>1.4636274783579917</v>
      </c>
      <c r="J299" s="2">
        <f>_xlfn.STDEV.P(J295:J296)</f>
        <v>4.207972633342635</v>
      </c>
    </row>
    <row r="301" spans="2:12" x14ac:dyDescent="0.3">
      <c r="B301" t="s">
        <v>92</v>
      </c>
    </row>
    <row r="303" spans="2:12" x14ac:dyDescent="0.3">
      <c r="B303" t="s">
        <v>88</v>
      </c>
    </row>
    <row r="304" spans="2:12" x14ac:dyDescent="0.3">
      <c r="B304" t="s">
        <v>89</v>
      </c>
      <c r="C304">
        <v>315.39999999999998</v>
      </c>
      <c r="D304">
        <f>C304/286.48</f>
        <v>1.1009494554593688</v>
      </c>
      <c r="E304" s="2">
        <f>D304*(10/0.5)</f>
        <v>22.018989109187377</v>
      </c>
    </row>
    <row r="306" spans="2:5" x14ac:dyDescent="0.3">
      <c r="B306" t="s">
        <v>93</v>
      </c>
    </row>
    <row r="308" spans="2:5" x14ac:dyDescent="0.3">
      <c r="B308" t="s">
        <v>88</v>
      </c>
      <c r="C308">
        <v>895.375</v>
      </c>
      <c r="D308">
        <f>C308/286.48</f>
        <v>3.1254363306339008</v>
      </c>
      <c r="E308" s="2">
        <f>D308*(10/0.5)</f>
        <v>62.508726612678018</v>
      </c>
    </row>
    <row r="309" spans="2:5" x14ac:dyDescent="0.3">
      <c r="B309" t="s">
        <v>89</v>
      </c>
      <c r="C309">
        <v>1011.058</v>
      </c>
      <c r="D309">
        <f>C309/286.48</f>
        <v>3.5292446244065903</v>
      </c>
      <c r="E309" s="2">
        <f>D309*(10/0.5)</f>
        <v>70.5848924881318</v>
      </c>
    </row>
    <row r="311" spans="2:5" x14ac:dyDescent="0.3">
      <c r="B311" t="s">
        <v>71</v>
      </c>
      <c r="C311" s="2">
        <f>AVERAGE(E308:E309)</f>
        <v>66.546809550404902</v>
      </c>
    </row>
    <row r="312" spans="2:5" x14ac:dyDescent="0.3">
      <c r="B312" t="s">
        <v>72</v>
      </c>
      <c r="C312" s="2">
        <f>_xlfn.STDEV.P(E308:E309)</f>
        <v>4.038082937726891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Z17"/>
  <sheetViews>
    <sheetView tabSelected="1" topLeftCell="B1" workbookViewId="0">
      <selection activeCell="N10" sqref="N10"/>
    </sheetView>
  </sheetViews>
  <sheetFormatPr defaultRowHeight="14.4" x14ac:dyDescent="0.3"/>
  <cols>
    <col min="4" max="4" width="17" customWidth="1"/>
    <col min="13" max="13" width="9.6640625" customWidth="1"/>
    <col min="14" max="14" width="22.44140625" customWidth="1"/>
    <col min="15" max="15" width="26.21875" customWidth="1"/>
    <col min="16" max="16" width="23.88671875" customWidth="1"/>
    <col min="17" max="17" width="24.109375" customWidth="1"/>
    <col min="18" max="18" width="23.88671875" customWidth="1"/>
    <col min="19" max="19" width="28.44140625" customWidth="1"/>
    <col min="20" max="20" width="24.5546875" customWidth="1"/>
    <col min="21" max="21" width="34.21875" customWidth="1"/>
    <col min="22" max="22" width="36.88671875" customWidth="1"/>
    <col min="23" max="23" width="35.33203125" customWidth="1"/>
    <col min="24" max="24" width="49.77734375" customWidth="1"/>
    <col min="25" max="25" width="55.88671875" customWidth="1"/>
    <col min="26" max="26" width="39.33203125" customWidth="1"/>
    <col min="27" max="27" width="56.21875" customWidth="1"/>
  </cols>
  <sheetData>
    <row r="1" spans="2:26" x14ac:dyDescent="0.3">
      <c r="D1" s="4" t="s">
        <v>42</v>
      </c>
      <c r="M1" s="4"/>
      <c r="N1" t="s">
        <v>78</v>
      </c>
      <c r="O1" t="s">
        <v>98</v>
      </c>
      <c r="P1" t="s">
        <v>99</v>
      </c>
      <c r="Q1" t="s">
        <v>100</v>
      </c>
      <c r="R1" t="s">
        <v>101</v>
      </c>
      <c r="S1" t="s">
        <v>102</v>
      </c>
      <c r="T1" t="s">
        <v>103</v>
      </c>
      <c r="U1" t="s">
        <v>104</v>
      </c>
      <c r="V1" t="s">
        <v>105</v>
      </c>
      <c r="W1" t="s">
        <v>106</v>
      </c>
      <c r="X1" t="s">
        <v>107</v>
      </c>
      <c r="Y1" t="s">
        <v>115</v>
      </c>
      <c r="Z1" t="s">
        <v>108</v>
      </c>
    </row>
    <row r="2" spans="2:26" x14ac:dyDescent="0.3">
      <c r="B2" t="s">
        <v>116</v>
      </c>
      <c r="C2" t="s">
        <v>87</v>
      </c>
      <c r="M2" s="4" t="s">
        <v>109</v>
      </c>
      <c r="N2">
        <v>473.38</v>
      </c>
      <c r="O2">
        <v>0</v>
      </c>
      <c r="P2">
        <v>3424.27</v>
      </c>
      <c r="Q2">
        <v>0</v>
      </c>
      <c r="R2">
        <v>1646.5</v>
      </c>
      <c r="S2">
        <v>623.26</v>
      </c>
      <c r="T2">
        <v>133.11000000000001</v>
      </c>
      <c r="U2">
        <v>76.34</v>
      </c>
      <c r="V2">
        <v>613.29</v>
      </c>
      <c r="W2">
        <v>666.26</v>
      </c>
    </row>
    <row r="3" spans="2:26" x14ac:dyDescent="0.3">
      <c r="B3">
        <v>7.81</v>
      </c>
      <c r="C3">
        <v>336.7</v>
      </c>
      <c r="M3" s="4" t="s">
        <v>110</v>
      </c>
      <c r="N3">
        <v>473.38</v>
      </c>
      <c r="O3">
        <v>0</v>
      </c>
      <c r="P3">
        <v>3424.27</v>
      </c>
      <c r="Q3">
        <v>0</v>
      </c>
      <c r="R3">
        <v>1646.5</v>
      </c>
      <c r="S3">
        <v>510.03</v>
      </c>
      <c r="T3">
        <v>133.11000000000001</v>
      </c>
      <c r="U3">
        <v>76.34</v>
      </c>
      <c r="V3">
        <v>613.29</v>
      </c>
      <c r="W3">
        <v>666.26</v>
      </c>
    </row>
    <row r="4" spans="2:26" x14ac:dyDescent="0.3">
      <c r="B4">
        <v>15.62</v>
      </c>
      <c r="C4">
        <v>599.6</v>
      </c>
      <c r="M4" s="4" t="s">
        <v>111</v>
      </c>
      <c r="O4">
        <v>5797.36</v>
      </c>
      <c r="P4">
        <v>1881.85</v>
      </c>
      <c r="Q4">
        <v>279.86</v>
      </c>
      <c r="R4">
        <v>361.35</v>
      </c>
      <c r="S4">
        <v>150.916</v>
      </c>
      <c r="T4">
        <v>80.61</v>
      </c>
    </row>
    <row r="5" spans="2:26" x14ac:dyDescent="0.3">
      <c r="B5">
        <v>31.25</v>
      </c>
      <c r="C5">
        <v>1278.3340000000001</v>
      </c>
      <c r="M5" s="4" t="s">
        <v>112</v>
      </c>
      <c r="O5">
        <v>5797.36</v>
      </c>
      <c r="P5">
        <v>1881.85</v>
      </c>
      <c r="Q5">
        <v>257.31</v>
      </c>
      <c r="R5">
        <v>361.35</v>
      </c>
      <c r="S5">
        <v>68.489999999999995</v>
      </c>
      <c r="T5">
        <v>80.61</v>
      </c>
    </row>
    <row r="6" spans="2:26" x14ac:dyDescent="0.3">
      <c r="B6">
        <v>125</v>
      </c>
      <c r="C6">
        <v>3453.2660000000001</v>
      </c>
      <c r="M6" s="4" t="s">
        <v>114</v>
      </c>
      <c r="X6">
        <v>129.79</v>
      </c>
      <c r="Y6">
        <v>212.18</v>
      </c>
      <c r="Z6">
        <v>64.239999999999995</v>
      </c>
    </row>
    <row r="7" spans="2:26" x14ac:dyDescent="0.3">
      <c r="B7">
        <v>250</v>
      </c>
      <c r="C7">
        <v>9667.3050000000003</v>
      </c>
      <c r="M7" s="4" t="s">
        <v>113</v>
      </c>
      <c r="X7">
        <v>129.79</v>
      </c>
      <c r="Y7">
        <v>212.18</v>
      </c>
      <c r="Z7">
        <v>64.239999999999995</v>
      </c>
    </row>
    <row r="9" spans="2:26" x14ac:dyDescent="0.3">
      <c r="M9" s="4" t="s">
        <v>109</v>
      </c>
      <c r="N9" s="2">
        <f>(N2/36.526)*(20/0.5)</f>
        <v>518.40332913541033</v>
      </c>
      <c r="O9" s="2">
        <f t="shared" ref="O9:Z10" si="0">(O2/36.526)*(20/0.5)</f>
        <v>0</v>
      </c>
      <c r="P9" s="2">
        <f t="shared" si="0"/>
        <v>3749.9534578108742</v>
      </c>
      <c r="Q9" s="2">
        <f t="shared" si="0"/>
        <v>0</v>
      </c>
      <c r="R9" s="2">
        <f t="shared" si="0"/>
        <v>1803.0991622405954</v>
      </c>
      <c r="S9" s="2">
        <f t="shared" si="0"/>
        <v>682.53846575042428</v>
      </c>
      <c r="T9" s="2">
        <f t="shared" si="0"/>
        <v>145.77013634123637</v>
      </c>
      <c r="U9" s="2">
        <f t="shared" si="0"/>
        <v>83.600722772819353</v>
      </c>
      <c r="V9" s="2">
        <f t="shared" si="0"/>
        <v>671.62021573673542</v>
      </c>
      <c r="W9" s="2">
        <f t="shared" si="0"/>
        <v>729.62821004216164</v>
      </c>
      <c r="X9" s="2">
        <f t="shared" si="0"/>
        <v>0</v>
      </c>
      <c r="Y9" s="2">
        <f t="shared" si="0"/>
        <v>0</v>
      </c>
      <c r="Z9" s="2">
        <f t="shared" si="0"/>
        <v>0</v>
      </c>
    </row>
    <row r="10" spans="2:26" x14ac:dyDescent="0.3">
      <c r="M10" s="4" t="s">
        <v>110</v>
      </c>
      <c r="N10" s="2">
        <f>(N3/36.526)*(20/0.5)</f>
        <v>518.40332913541033</v>
      </c>
      <c r="O10" s="2">
        <f t="shared" ref="O10:V10" si="1">(O3/36.526)*(20/0.5)</f>
        <v>0</v>
      </c>
      <c r="P10" s="2">
        <f t="shared" si="1"/>
        <v>3749.9534578108742</v>
      </c>
      <c r="Q10" s="2">
        <f t="shared" si="1"/>
        <v>0</v>
      </c>
      <c r="R10" s="2">
        <f t="shared" si="1"/>
        <v>1803.0991622405954</v>
      </c>
      <c r="S10" s="2">
        <f t="shared" si="1"/>
        <v>558.53912281662372</v>
      </c>
      <c r="T10" s="2">
        <f t="shared" si="1"/>
        <v>145.77013634123637</v>
      </c>
      <c r="U10" s="2">
        <f t="shared" si="1"/>
        <v>83.600722772819353</v>
      </c>
      <c r="V10" s="2">
        <f t="shared" si="1"/>
        <v>671.62021573673542</v>
      </c>
      <c r="W10" s="2">
        <f t="shared" si="0"/>
        <v>729.62821004216164</v>
      </c>
      <c r="X10" s="2">
        <f t="shared" ref="X10:Z14" si="2">(X3/36.526)*(20/0.5)</f>
        <v>0</v>
      </c>
      <c r="Y10" s="2">
        <f t="shared" si="2"/>
        <v>0</v>
      </c>
      <c r="Z10" s="2">
        <f t="shared" si="2"/>
        <v>0</v>
      </c>
    </row>
    <row r="11" spans="2:26" x14ac:dyDescent="0.3">
      <c r="M11" s="4" t="s">
        <v>111</v>
      </c>
      <c r="N11">
        <f t="shared" ref="N11:O14" si="3">(N4/36.526)*(20/0.5)</f>
        <v>0</v>
      </c>
      <c r="O11" s="2">
        <f t="shared" si="3"/>
        <v>6348.7488364452711</v>
      </c>
      <c r="P11" s="2">
        <f t="shared" ref="P11:V11" si="4">(P4/36.526)*(20/0.5)</f>
        <v>2060.8333789629301</v>
      </c>
      <c r="Q11" s="2">
        <f t="shared" si="4"/>
        <v>306.47757761594482</v>
      </c>
      <c r="R11" s="2">
        <f t="shared" si="4"/>
        <v>395.71811860044897</v>
      </c>
      <c r="S11" s="2">
        <f t="shared" si="4"/>
        <v>165.26967091934509</v>
      </c>
      <c r="T11" s="2">
        <f t="shared" si="4"/>
        <v>88.276843892022114</v>
      </c>
      <c r="U11" s="2">
        <f t="shared" si="4"/>
        <v>0</v>
      </c>
      <c r="V11" s="2">
        <f t="shared" si="4"/>
        <v>0</v>
      </c>
      <c r="X11" s="2">
        <f t="shared" si="2"/>
        <v>0</v>
      </c>
      <c r="Y11" s="2">
        <f t="shared" si="2"/>
        <v>0</v>
      </c>
      <c r="Z11" s="2">
        <f t="shared" si="2"/>
        <v>0</v>
      </c>
    </row>
    <row r="12" spans="2:26" x14ac:dyDescent="0.3">
      <c r="M12" s="4" t="s">
        <v>112</v>
      </c>
      <c r="N12">
        <f t="shared" si="3"/>
        <v>0</v>
      </c>
      <c r="O12" s="2">
        <f t="shared" si="3"/>
        <v>6348.7488364452711</v>
      </c>
      <c r="P12" s="2">
        <f t="shared" ref="P12:V12" si="5">(P5/36.526)*(20/0.5)</f>
        <v>2060.8333789629301</v>
      </c>
      <c r="Q12" s="2">
        <f t="shared" si="5"/>
        <v>281.7828396210918</v>
      </c>
      <c r="R12" s="2">
        <f t="shared" si="5"/>
        <v>395.71811860044897</v>
      </c>
      <c r="S12" s="2">
        <f t="shared" si="5"/>
        <v>75.004106663746356</v>
      </c>
      <c r="T12" s="2">
        <f t="shared" si="5"/>
        <v>88.276843892022114</v>
      </c>
      <c r="U12" s="2">
        <f t="shared" si="5"/>
        <v>0</v>
      </c>
      <c r="V12" s="2">
        <f t="shared" si="5"/>
        <v>0</v>
      </c>
      <c r="X12" s="2">
        <f t="shared" si="2"/>
        <v>0</v>
      </c>
      <c r="Y12" s="2">
        <f t="shared" si="2"/>
        <v>0</v>
      </c>
      <c r="Z12" s="2">
        <f t="shared" si="2"/>
        <v>0</v>
      </c>
    </row>
    <row r="13" spans="2:26" x14ac:dyDescent="0.3">
      <c r="M13" s="4" t="s">
        <v>114</v>
      </c>
      <c r="N13">
        <f t="shared" si="3"/>
        <v>0</v>
      </c>
      <c r="P13" s="2">
        <f t="shared" ref="P13:V13" si="6">(P6/36.526)*(20/0.5)</f>
        <v>0</v>
      </c>
      <c r="Q13" s="2">
        <f t="shared" si="6"/>
        <v>0</v>
      </c>
      <c r="R13" s="2">
        <f t="shared" si="6"/>
        <v>0</v>
      </c>
      <c r="S13" s="2">
        <f t="shared" si="6"/>
        <v>0</v>
      </c>
      <c r="T13" s="2">
        <f t="shared" si="6"/>
        <v>0</v>
      </c>
      <c r="U13" s="2">
        <f t="shared" si="6"/>
        <v>0</v>
      </c>
      <c r="V13" s="2">
        <f t="shared" si="6"/>
        <v>0</v>
      </c>
      <c r="X13" s="2">
        <f t="shared" si="2"/>
        <v>142.13437003778128</v>
      </c>
      <c r="Y13" s="2">
        <f t="shared" si="2"/>
        <v>232.36051032141486</v>
      </c>
      <c r="Z13" s="2">
        <f t="shared" si="2"/>
        <v>70.34988775119092</v>
      </c>
    </row>
    <row r="14" spans="2:26" x14ac:dyDescent="0.3">
      <c r="M14" s="4" t="s">
        <v>113</v>
      </c>
      <c r="N14">
        <f t="shared" si="3"/>
        <v>0</v>
      </c>
      <c r="P14" s="2">
        <f t="shared" ref="P14:V14" si="7">(P7/36.526)*(20/0.5)</f>
        <v>0</v>
      </c>
      <c r="Q14" s="2">
        <f t="shared" si="7"/>
        <v>0</v>
      </c>
      <c r="R14" s="2">
        <f t="shared" si="7"/>
        <v>0</v>
      </c>
      <c r="S14" s="2">
        <f t="shared" si="7"/>
        <v>0</v>
      </c>
      <c r="T14" s="2">
        <f t="shared" si="7"/>
        <v>0</v>
      </c>
      <c r="U14" s="2">
        <f t="shared" si="7"/>
        <v>0</v>
      </c>
      <c r="V14" s="2">
        <f t="shared" si="7"/>
        <v>0</v>
      </c>
      <c r="X14" s="2">
        <f t="shared" si="2"/>
        <v>142.13437003778128</v>
      </c>
      <c r="Y14" s="2">
        <f t="shared" si="2"/>
        <v>232.36051032141486</v>
      </c>
      <c r="Z14" s="2">
        <f t="shared" si="2"/>
        <v>70.34988775119092</v>
      </c>
    </row>
    <row r="15" spans="2:26" x14ac:dyDescent="0.3">
      <c r="S15" s="2">
        <f>AVERAGE(S11:S12)</f>
        <v>120.13688879154572</v>
      </c>
    </row>
    <row r="16" spans="2:26" x14ac:dyDescent="0.3">
      <c r="Q16" s="2"/>
      <c r="S16" s="2">
        <f>_xlfn.STDEV.P(S11:S12)</f>
        <v>45.132782127799402</v>
      </c>
      <c r="Y16" s="2">
        <f>AVERAGE(X13:Y13)</f>
        <v>187.24744017959807</v>
      </c>
    </row>
    <row r="17" spans="14:25" x14ac:dyDescent="0.3">
      <c r="N17" s="4"/>
      <c r="O17" s="4"/>
      <c r="P17" s="4"/>
      <c r="Q17" s="2"/>
      <c r="Y17" s="2">
        <f>_xlfn.STDEV.P(X13:Y13)</f>
        <v>45.113070141816785</v>
      </c>
    </row>
  </sheetData>
  <sortState xmlns:xlrd2="http://schemas.microsoft.com/office/spreadsheetml/2017/richdata2" ref="B3:B7">
    <sortCondition ref="B3:B7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November 2020</vt:lpstr>
      <vt:lpstr>September 2021</vt:lpstr>
      <vt:lpstr>Sheet3</vt:lpstr>
    </vt:vector>
  </TitlesOfParts>
  <Company>Waters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Waters</dc:creator>
  <cp:lastModifiedBy>Anton</cp:lastModifiedBy>
  <dcterms:created xsi:type="dcterms:W3CDTF">2020-11-05T14:21:07Z</dcterms:created>
  <dcterms:modified xsi:type="dcterms:W3CDTF">2022-08-04T12:54:35Z</dcterms:modified>
</cp:coreProperties>
</file>