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\Documents\PhD projek\"/>
    </mc:Choice>
  </mc:AlternateContent>
  <xr:revisionPtr revIDLastSave="0" documentId="13_ncr:1_{D358DC7D-BFB3-43C7-AEF9-FB4AE12A2F68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End poi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6" i="1" l="1"/>
  <c r="L47" i="1" s="1"/>
  <c r="L48" i="1" s="1"/>
  <c r="L49" i="1" s="1"/>
  <c r="L50" i="1" s="1"/>
  <c r="K46" i="1"/>
  <c r="K47" i="1" s="1"/>
  <c r="K48" i="1" s="1"/>
  <c r="K49" i="1" s="1"/>
  <c r="K50" i="1" s="1"/>
  <c r="E33" i="1"/>
  <c r="M33" i="1"/>
  <c r="N33" i="1"/>
  <c r="D33" i="1"/>
  <c r="E32" i="1"/>
  <c r="F32" i="1"/>
  <c r="G32" i="1"/>
  <c r="H32" i="1"/>
  <c r="H33" i="1" s="1"/>
  <c r="I32" i="1"/>
  <c r="I33" i="1" s="1"/>
  <c r="J32" i="1"/>
  <c r="J33" i="1" s="1"/>
  <c r="K32" i="1"/>
  <c r="K33" i="1" s="1"/>
  <c r="L32" i="1"/>
  <c r="L33" i="1" s="1"/>
  <c r="M32" i="1"/>
  <c r="N32" i="1"/>
  <c r="O32" i="1"/>
  <c r="O33" i="1" s="1"/>
  <c r="D32" i="1"/>
</calcChain>
</file>

<file path=xl/sharedStrings.xml><?xml version="1.0" encoding="utf-8"?>
<sst xmlns="http://schemas.openxmlformats.org/spreadsheetml/2006/main" count="32" uniqueCount="30">
  <si>
    <t>User: ADMIN</t>
  </si>
  <si>
    <t>Path: C:\Program Files (x86)\BMG\Omega\Admin\Data\</t>
  </si>
  <si>
    <t>Test ID: 791</t>
  </si>
  <si>
    <t>Test Name: Anton Venter-TPC</t>
  </si>
  <si>
    <t>Date: 2020/10/21</t>
  </si>
  <si>
    <t>Time: 15:21:51</t>
  </si>
  <si>
    <t>ID1: TPC</t>
  </si>
  <si>
    <t>ID2: Lamiaceae</t>
  </si>
  <si>
    <t>Absorbance</t>
  </si>
  <si>
    <t>Absorbance values are displayed as OD</t>
  </si>
  <si>
    <t>Raw Data (750)</t>
  </si>
  <si>
    <t>A</t>
  </si>
  <si>
    <t>B</t>
  </si>
  <si>
    <t>C</t>
  </si>
  <si>
    <t>D</t>
  </si>
  <si>
    <t>E</t>
  </si>
  <si>
    <t>F</t>
  </si>
  <si>
    <t>G</t>
  </si>
  <si>
    <t>H</t>
  </si>
  <si>
    <t>SH 1</t>
  </si>
  <si>
    <t>SH 2</t>
  </si>
  <si>
    <t>SD 1</t>
  </si>
  <si>
    <t>SD 2</t>
  </si>
  <si>
    <t>mean</t>
  </si>
  <si>
    <t>blank corr</t>
  </si>
  <si>
    <t>SH</t>
  </si>
  <si>
    <t>SD</t>
  </si>
  <si>
    <t>CONC (mg CE/ml)</t>
  </si>
  <si>
    <t>CONC (mg CE/g)</t>
  </si>
  <si>
    <t>*10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</si>
</sst>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6.6970909886264224E-2"/>
                  <c:y val="-8.2655293088363946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'End point'!$D$26:$K$26</c:f>
              <c:numCache>
                <c:formatCode>General</c:formatCode>
                <c:ptCount val="8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</c:numCache>
            </c:numRef>
          </c:xVal>
          <c:yVal>
            <c:numRef>
              <c:f>'End point'!$D$33:$K$33</c:f>
              <c:numCache>
                <c:formatCode>General</c:formatCode>
                <c:ptCount val="8"/>
                <c:pt idx="0">
                  <c:v>0</c:v>
                </c:pt>
                <c:pt idx="1">
                  <c:v>0.13619999999999999</c:v>
                </c:pt>
                <c:pt idx="4">
                  <c:v>0.44759999999999994</c:v>
                </c:pt>
                <c:pt idx="5">
                  <c:v>0.53560000000000008</c:v>
                </c:pt>
                <c:pt idx="6">
                  <c:v>0.62620000000000009</c:v>
                </c:pt>
                <c:pt idx="7">
                  <c:v>0.69480000000000008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52-43EF-A9DF-52133A2FB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919616"/>
        <c:axId val="418916480"/>
      </c:scatterChart>
      <c:valAx>
        <c:axId val="418919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916480"/>
        <c:crosses val="autoZero"/>
        <c:crossBetween val="midCat"/>
      </c:valAx>
      <c:valAx>
        <c:axId val="41891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919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285750</xdr:colOff>
      <xdr:row>11</xdr:row>
      <xdr:rowOff>42862</xdr:rowOff>
    </xdr:from>
    <xdr:to>
      <xdr:col>23</xdr:col>
      <xdr:colOff>590550</xdr:colOff>
      <xdr:row>25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FFB02B-7111-48DC-B7C0-BD9788077A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O50"/>
  <sheetViews>
    <sheetView tabSelected="1" topLeftCell="A31" workbookViewId="0">
      <selection activeCell="K50" sqref="K50"/>
    </sheetView>
  </sheetViews>
  <sheetFormatPr defaultRowHeight="14.4" x14ac:dyDescent="0.3"/>
  <cols>
    <col min="1" max="1" width="4.33203125" customWidth="1"/>
    <col min="10" max="10" width="17.33203125" customWidth="1"/>
  </cols>
  <sheetData>
    <row r="3" spans="1:13" x14ac:dyDescent="0.3">
      <c r="A3" s="1" t="s">
        <v>0</v>
      </c>
    </row>
    <row r="4" spans="1:13" x14ac:dyDescent="0.3">
      <c r="A4" s="1" t="s">
        <v>1</v>
      </c>
    </row>
    <row r="5" spans="1:13" x14ac:dyDescent="0.3">
      <c r="A5" s="1" t="s">
        <v>2</v>
      </c>
    </row>
    <row r="6" spans="1:13" x14ac:dyDescent="0.3">
      <c r="A6" s="1" t="s">
        <v>3</v>
      </c>
    </row>
    <row r="7" spans="1:13" x14ac:dyDescent="0.3">
      <c r="A7" s="1" t="s">
        <v>4</v>
      </c>
    </row>
    <row r="8" spans="1:13" x14ac:dyDescent="0.3">
      <c r="A8" s="1" t="s">
        <v>5</v>
      </c>
    </row>
    <row r="9" spans="1:13" x14ac:dyDescent="0.3">
      <c r="A9" s="1" t="s">
        <v>6</v>
      </c>
    </row>
    <row r="10" spans="1:13" x14ac:dyDescent="0.3">
      <c r="A10" s="1" t="s">
        <v>7</v>
      </c>
    </row>
    <row r="11" spans="1:13" x14ac:dyDescent="0.3">
      <c r="A11" s="1" t="s">
        <v>8</v>
      </c>
      <c r="D11" s="1" t="s">
        <v>9</v>
      </c>
    </row>
    <row r="15" spans="1:13" x14ac:dyDescent="0.3">
      <c r="B15" t="s">
        <v>10</v>
      </c>
    </row>
    <row r="16" spans="1:13" x14ac:dyDescent="0.3">
      <c r="B16" s="2">
        <v>1</v>
      </c>
      <c r="C16" s="2">
        <v>2</v>
      </c>
      <c r="D16" s="2">
        <v>3</v>
      </c>
      <c r="E16" s="2">
        <v>4</v>
      </c>
      <c r="F16" s="2">
        <v>5</v>
      </c>
      <c r="G16" s="2">
        <v>6</v>
      </c>
      <c r="H16" s="2">
        <v>7</v>
      </c>
      <c r="I16" s="2">
        <v>8</v>
      </c>
      <c r="J16" s="2">
        <v>9</v>
      </c>
      <c r="K16" s="2">
        <v>10</v>
      </c>
      <c r="L16" s="2">
        <v>11</v>
      </c>
      <c r="M16" s="2">
        <v>12</v>
      </c>
    </row>
    <row r="17" spans="1:15" x14ac:dyDescent="0.3">
      <c r="A17" s="2" t="s">
        <v>11</v>
      </c>
      <c r="B17" s="3">
        <v>4.3999999999999997E-2</v>
      </c>
      <c r="C17" s="4">
        <v>0.17299999999999999</v>
      </c>
      <c r="D17" s="4">
        <v>0.29699999999999999</v>
      </c>
      <c r="E17" s="4">
        <v>0.58499999999999996</v>
      </c>
      <c r="F17" s="4">
        <v>0.48599999999999999</v>
      </c>
      <c r="G17" s="4">
        <v>0.59199999999999997</v>
      </c>
      <c r="H17" s="4">
        <v>0.68899999999999995</v>
      </c>
      <c r="I17" s="4">
        <v>0.74399999999999999</v>
      </c>
      <c r="J17" s="4">
        <v>0.16200000000000001</v>
      </c>
      <c r="K17" s="4">
        <v>0.17199999999999999</v>
      </c>
      <c r="L17" s="4">
        <v>0.115</v>
      </c>
      <c r="M17" s="5">
        <v>0.13100000000000001</v>
      </c>
    </row>
    <row r="18" spans="1:15" x14ac:dyDescent="0.3">
      <c r="A18" s="2" t="s">
        <v>12</v>
      </c>
      <c r="B18" s="6">
        <v>4.1000000000000002E-2</v>
      </c>
      <c r="C18" s="7">
        <v>0.17599999999999999</v>
      </c>
      <c r="D18" s="7">
        <v>0.3</v>
      </c>
      <c r="E18" s="7">
        <v>0.60199999999999998</v>
      </c>
      <c r="F18" s="7">
        <v>0.48899999999999999</v>
      </c>
      <c r="G18" s="7">
        <v>0.58099999999999996</v>
      </c>
      <c r="H18" s="7">
        <v>0.65300000000000002</v>
      </c>
      <c r="I18" s="7">
        <v>0.73599999999999999</v>
      </c>
      <c r="J18" s="7">
        <v>0.16</v>
      </c>
      <c r="K18" s="7">
        <v>0.17199999999999999</v>
      </c>
      <c r="L18" s="7">
        <v>0.121</v>
      </c>
      <c r="M18" s="8">
        <v>0.13200000000000001</v>
      </c>
    </row>
    <row r="19" spans="1:15" x14ac:dyDescent="0.3">
      <c r="A19" s="2" t="s">
        <v>13</v>
      </c>
      <c r="B19" s="6">
        <v>3.9E-2</v>
      </c>
      <c r="C19" s="7">
        <v>0.184</v>
      </c>
      <c r="D19" s="7">
        <v>0.30199999999999999</v>
      </c>
      <c r="E19" s="7">
        <v>0.57099999999999995</v>
      </c>
      <c r="F19" s="7">
        <v>0.48299999999999998</v>
      </c>
      <c r="G19" s="7">
        <v>0.57899999999999996</v>
      </c>
      <c r="H19" s="7">
        <v>0.65500000000000003</v>
      </c>
      <c r="I19" s="7">
        <v>0.73799999999999999</v>
      </c>
      <c r="J19" s="7">
        <v>0.161</v>
      </c>
      <c r="K19" s="7">
        <v>0.17299999999999999</v>
      </c>
      <c r="L19" s="7">
        <v>0.122</v>
      </c>
      <c r="M19" s="8">
        <v>0.121</v>
      </c>
    </row>
    <row r="20" spans="1:15" x14ac:dyDescent="0.3">
      <c r="A20" s="2" t="s">
        <v>14</v>
      </c>
      <c r="B20" s="6">
        <v>4.2000000000000003E-2</v>
      </c>
      <c r="C20" s="7">
        <v>0.17399999999999999</v>
      </c>
      <c r="D20" s="7">
        <v>0.29199999999999998</v>
      </c>
      <c r="E20" s="7">
        <v>0.61799999999999999</v>
      </c>
      <c r="F20" s="7">
        <v>0.48899999999999999</v>
      </c>
      <c r="G20" s="7">
        <v>0.56599999999999995</v>
      </c>
      <c r="H20" s="7">
        <v>0.67</v>
      </c>
      <c r="I20" s="7">
        <v>0.73299999999999998</v>
      </c>
      <c r="J20" s="7">
        <v>0.161</v>
      </c>
      <c r="K20" s="7">
        <v>0.16300000000000001</v>
      </c>
      <c r="L20" s="7">
        <v>0.126</v>
      </c>
      <c r="M20" s="8">
        <v>0.124</v>
      </c>
    </row>
    <row r="21" spans="1:15" x14ac:dyDescent="0.3">
      <c r="A21" s="2" t="s">
        <v>15</v>
      </c>
      <c r="B21" s="6">
        <v>3.6999999999999998E-2</v>
      </c>
      <c r="C21" s="7">
        <v>0.17699999999999999</v>
      </c>
      <c r="D21" s="7">
        <v>0.29699999999999999</v>
      </c>
      <c r="E21" s="7">
        <v>0.59299999999999997</v>
      </c>
      <c r="F21" s="7">
        <v>0.49399999999999999</v>
      </c>
      <c r="G21" s="7">
        <v>0.56299999999999994</v>
      </c>
      <c r="H21" s="7">
        <v>0.66700000000000004</v>
      </c>
      <c r="I21" s="7">
        <v>0.72599999999999998</v>
      </c>
      <c r="J21" s="7">
        <v>0.17100000000000001</v>
      </c>
      <c r="K21" s="7">
        <v>0.16900000000000001</v>
      </c>
      <c r="L21" s="7">
        <v>0.122</v>
      </c>
      <c r="M21" s="8">
        <v>0.126</v>
      </c>
    </row>
    <row r="22" spans="1:15" x14ac:dyDescent="0.3">
      <c r="A22" s="2" t="s">
        <v>16</v>
      </c>
      <c r="B22" s="6"/>
      <c r="C22" s="7"/>
      <c r="D22" s="7"/>
      <c r="E22" s="7"/>
      <c r="F22" s="7"/>
      <c r="G22" s="7"/>
      <c r="H22" s="7"/>
      <c r="I22" s="7"/>
      <c r="J22" s="7"/>
      <c r="K22" s="7"/>
      <c r="L22" s="7"/>
      <c r="M22" s="8"/>
    </row>
    <row r="23" spans="1:15" x14ac:dyDescent="0.3">
      <c r="A23" s="2" t="s">
        <v>17</v>
      </c>
      <c r="B23" s="6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</row>
    <row r="24" spans="1:15" x14ac:dyDescent="0.3">
      <c r="A24" s="2" t="s">
        <v>18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1"/>
    </row>
    <row r="26" spans="1:15" x14ac:dyDescent="0.3">
      <c r="D26">
        <v>0</v>
      </c>
      <c r="E26">
        <v>0.05</v>
      </c>
      <c r="F26">
        <v>0.1</v>
      </c>
      <c r="G26">
        <v>0.15</v>
      </c>
      <c r="H26">
        <v>0.2</v>
      </c>
      <c r="I26">
        <v>0.25</v>
      </c>
      <c r="J26">
        <v>0.3</v>
      </c>
      <c r="K26">
        <v>0.35</v>
      </c>
      <c r="L26" t="s">
        <v>19</v>
      </c>
      <c r="M26" t="s">
        <v>20</v>
      </c>
      <c r="N26" t="s">
        <v>21</v>
      </c>
      <c r="O26" t="s">
        <v>22</v>
      </c>
    </row>
    <row r="27" spans="1:15" x14ac:dyDescent="0.3">
      <c r="D27" s="3">
        <v>4.3999999999999997E-2</v>
      </c>
      <c r="E27" s="4">
        <v>0.17299999999999999</v>
      </c>
      <c r="F27" s="4">
        <v>0.29699999999999999</v>
      </c>
      <c r="G27" s="4">
        <v>0.57099999999999995</v>
      </c>
      <c r="H27" s="4">
        <v>0.48599999999999999</v>
      </c>
      <c r="I27" s="4">
        <v>0.59199999999999997</v>
      </c>
      <c r="J27" s="4">
        <v>0.68899999999999995</v>
      </c>
      <c r="K27" s="4">
        <v>0.74399999999999999</v>
      </c>
      <c r="L27" s="4">
        <v>0.16200000000000001</v>
      </c>
      <c r="M27" s="4">
        <v>0.17199999999999999</v>
      </c>
      <c r="N27" s="4">
        <v>0.115</v>
      </c>
      <c r="O27" s="5">
        <v>0.13100000000000001</v>
      </c>
    </row>
    <row r="28" spans="1:15" x14ac:dyDescent="0.3">
      <c r="D28" s="6">
        <v>4.1000000000000002E-2</v>
      </c>
      <c r="E28" s="7">
        <v>0.17599999999999999</v>
      </c>
      <c r="F28" s="7">
        <v>0.3</v>
      </c>
      <c r="G28" s="7">
        <v>0.58499999999999996</v>
      </c>
      <c r="H28" s="7">
        <v>0.48899999999999999</v>
      </c>
      <c r="I28" s="7">
        <v>0.58099999999999996</v>
      </c>
      <c r="J28" s="7">
        <v>0.65300000000000002</v>
      </c>
      <c r="K28" s="7">
        <v>0.73599999999999999</v>
      </c>
      <c r="L28" s="7">
        <v>0.16</v>
      </c>
      <c r="M28" s="7">
        <v>0.17199999999999999</v>
      </c>
      <c r="N28" s="7">
        <v>0.121</v>
      </c>
      <c r="O28" s="8">
        <v>0.13200000000000001</v>
      </c>
    </row>
    <row r="29" spans="1:15" x14ac:dyDescent="0.3">
      <c r="D29" s="6">
        <v>3.9E-2</v>
      </c>
      <c r="E29" s="7">
        <v>0.184</v>
      </c>
      <c r="F29" s="7">
        <v>0.30199999999999999</v>
      </c>
      <c r="G29" s="7">
        <v>0.59299999999999997</v>
      </c>
      <c r="H29" s="7">
        <v>0.48299999999999998</v>
      </c>
      <c r="I29" s="7">
        <v>0.57899999999999996</v>
      </c>
      <c r="J29" s="7">
        <v>0.65500000000000003</v>
      </c>
      <c r="K29" s="7">
        <v>0.73799999999999999</v>
      </c>
      <c r="L29" s="7">
        <v>0.161</v>
      </c>
      <c r="M29" s="7">
        <v>0.17299999999999999</v>
      </c>
      <c r="N29" s="7">
        <v>0.122</v>
      </c>
      <c r="O29" s="8">
        <v>0.121</v>
      </c>
    </row>
    <row r="30" spans="1:15" x14ac:dyDescent="0.3">
      <c r="D30" s="6">
        <v>4.2000000000000003E-2</v>
      </c>
      <c r="E30" s="7">
        <v>0.17399999999999999</v>
      </c>
      <c r="F30" s="7">
        <v>0.29199999999999998</v>
      </c>
      <c r="G30" s="7"/>
      <c r="H30" s="7">
        <v>0.48899999999999999</v>
      </c>
      <c r="I30" s="7">
        <v>0.56599999999999995</v>
      </c>
      <c r="J30" s="7">
        <v>0.67</v>
      </c>
      <c r="K30" s="7">
        <v>0.73299999999999998</v>
      </c>
      <c r="L30" s="7">
        <v>0.161</v>
      </c>
      <c r="M30" s="7">
        <v>0.16300000000000001</v>
      </c>
      <c r="N30" s="7">
        <v>0.126</v>
      </c>
      <c r="O30" s="8">
        <v>0.124</v>
      </c>
    </row>
    <row r="31" spans="1:15" x14ac:dyDescent="0.3">
      <c r="D31" s="6">
        <v>3.6999999999999998E-2</v>
      </c>
      <c r="E31" s="7">
        <v>0.17699999999999999</v>
      </c>
      <c r="F31" s="7">
        <v>0.29699999999999999</v>
      </c>
      <c r="G31" s="7"/>
      <c r="H31" s="7">
        <v>0.49399999999999999</v>
      </c>
      <c r="I31" s="7">
        <v>0.56299999999999994</v>
      </c>
      <c r="J31" s="7">
        <v>0.66700000000000004</v>
      </c>
      <c r="K31" s="7">
        <v>0.72599999999999998</v>
      </c>
      <c r="L31" s="7">
        <v>0.17100000000000001</v>
      </c>
      <c r="M31" s="7">
        <v>0.16900000000000001</v>
      </c>
      <c r="N31" s="7">
        <v>0.122</v>
      </c>
      <c r="O31" s="8">
        <v>0.126</v>
      </c>
    </row>
    <row r="32" spans="1:15" x14ac:dyDescent="0.3">
      <c r="C32" t="s">
        <v>23</v>
      </c>
      <c r="D32">
        <f>AVERAGE(D27:D31)</f>
        <v>4.0600000000000004E-2</v>
      </c>
      <c r="E32">
        <f t="shared" ref="E32:O32" si="0">AVERAGE(E27:E31)</f>
        <v>0.17679999999999998</v>
      </c>
      <c r="F32">
        <f t="shared" si="0"/>
        <v>0.29759999999999998</v>
      </c>
      <c r="G32">
        <f t="shared" si="0"/>
        <v>0.58299999999999996</v>
      </c>
      <c r="H32">
        <f t="shared" si="0"/>
        <v>0.48819999999999997</v>
      </c>
      <c r="I32">
        <f t="shared" si="0"/>
        <v>0.57620000000000005</v>
      </c>
      <c r="J32">
        <f t="shared" si="0"/>
        <v>0.66680000000000006</v>
      </c>
      <c r="K32">
        <f t="shared" si="0"/>
        <v>0.73540000000000005</v>
      </c>
      <c r="L32">
        <f t="shared" si="0"/>
        <v>0.16300000000000001</v>
      </c>
      <c r="M32">
        <f t="shared" si="0"/>
        <v>0.16980000000000001</v>
      </c>
      <c r="N32">
        <f t="shared" si="0"/>
        <v>0.1212</v>
      </c>
      <c r="O32">
        <f t="shared" si="0"/>
        <v>0.1268</v>
      </c>
    </row>
    <row r="33" spans="3:15" x14ac:dyDescent="0.3">
      <c r="C33" t="s">
        <v>24</v>
      </c>
      <c r="D33">
        <f>D32-$D$32</f>
        <v>0</v>
      </c>
      <c r="E33">
        <f t="shared" ref="E33:O33" si="1">E32-$D$32</f>
        <v>0.13619999999999999</v>
      </c>
      <c r="H33">
        <f t="shared" si="1"/>
        <v>0.44759999999999994</v>
      </c>
      <c r="I33">
        <f t="shared" si="1"/>
        <v>0.53560000000000008</v>
      </c>
      <c r="J33">
        <f t="shared" si="1"/>
        <v>0.62620000000000009</v>
      </c>
      <c r="K33">
        <f t="shared" si="1"/>
        <v>0.69480000000000008</v>
      </c>
      <c r="L33">
        <f t="shared" si="1"/>
        <v>0.12240000000000001</v>
      </c>
      <c r="M33">
        <f t="shared" si="1"/>
        <v>0.12920000000000001</v>
      </c>
      <c r="N33">
        <f t="shared" si="1"/>
        <v>8.0600000000000005E-2</v>
      </c>
      <c r="O33">
        <f t="shared" si="1"/>
        <v>8.6199999999999999E-2</v>
      </c>
    </row>
    <row r="35" spans="3:15" x14ac:dyDescent="0.3">
      <c r="K35" t="s">
        <v>25</v>
      </c>
      <c r="L35" t="s">
        <v>26</v>
      </c>
    </row>
    <row r="36" spans="3:15" x14ac:dyDescent="0.3">
      <c r="K36" s="4">
        <v>0.16200000000000001</v>
      </c>
      <c r="L36" s="4"/>
    </row>
    <row r="37" spans="3:15" x14ac:dyDescent="0.3">
      <c r="K37" s="7">
        <v>0.16</v>
      </c>
      <c r="L37" s="7"/>
    </row>
    <row r="38" spans="3:15" x14ac:dyDescent="0.3">
      <c r="K38" s="7">
        <v>0.161</v>
      </c>
      <c r="L38" s="7"/>
    </row>
    <row r="39" spans="3:15" x14ac:dyDescent="0.3">
      <c r="K39" s="7">
        <v>0.161</v>
      </c>
      <c r="L39" s="7"/>
    </row>
    <row r="40" spans="3:15" x14ac:dyDescent="0.3">
      <c r="K40" s="7">
        <v>0.17100000000000001</v>
      </c>
      <c r="L40" s="7"/>
    </row>
    <row r="41" spans="3:15" x14ac:dyDescent="0.3">
      <c r="K41" s="4">
        <v>0.17199999999999999</v>
      </c>
      <c r="L41" s="5"/>
    </row>
    <row r="42" spans="3:15" x14ac:dyDescent="0.3">
      <c r="K42" s="7">
        <v>0.17199999999999999</v>
      </c>
      <c r="L42" s="8"/>
    </row>
    <row r="43" spans="3:15" x14ac:dyDescent="0.3">
      <c r="K43" s="7">
        <v>0.17299999999999999</v>
      </c>
      <c r="L43" s="8">
        <v>0.126</v>
      </c>
    </row>
    <row r="44" spans="3:15" x14ac:dyDescent="0.3">
      <c r="K44" s="7">
        <v>0.16300000000000001</v>
      </c>
      <c r="L44" s="8">
        <v>0.13100000000000001</v>
      </c>
    </row>
    <row r="45" spans="3:15" x14ac:dyDescent="0.3">
      <c r="K45" s="7">
        <v>0.16900000000000001</v>
      </c>
      <c r="L45" s="8">
        <v>0.13200000000000001</v>
      </c>
    </row>
    <row r="46" spans="3:15" x14ac:dyDescent="0.3">
      <c r="J46" t="s">
        <v>23</v>
      </c>
      <c r="K46">
        <f>AVERAGE(K36:K45)</f>
        <v>0.16640000000000002</v>
      </c>
      <c r="L46">
        <f>AVERAGE(L36:L45)</f>
        <v>0.12966666666666668</v>
      </c>
    </row>
    <row r="47" spans="3:15" x14ac:dyDescent="0.3">
      <c r="J47" t="s">
        <v>24</v>
      </c>
      <c r="K47">
        <f>K46-D32</f>
        <v>0.12580000000000002</v>
      </c>
      <c r="L47">
        <f>L46-D32</f>
        <v>8.9066666666666683E-2</v>
      </c>
    </row>
    <row r="48" spans="3:15" x14ac:dyDescent="0.3">
      <c r="J48" t="s">
        <v>27</v>
      </c>
      <c r="K48">
        <f>K47/2.0827</f>
        <v>6.0402362318144727E-2</v>
      </c>
      <c r="L48">
        <f>L47/2.0827</f>
        <v>4.2765000560170296E-2</v>
      </c>
    </row>
    <row r="49" spans="10:12" x14ac:dyDescent="0.3">
      <c r="J49" t="s">
        <v>28</v>
      </c>
      <c r="K49">
        <f>K48*(5/0.01)</f>
        <v>30.201181159072362</v>
      </c>
      <c r="L49">
        <f>L48*(5/0.01)</f>
        <v>21.382500280085146</v>
      </c>
    </row>
    <row r="50" spans="10:12" x14ac:dyDescent="0.3">
      <c r="J50" t="s">
        <v>29</v>
      </c>
      <c r="K50">
        <f>K49*10</f>
        <v>302.0118115907236</v>
      </c>
      <c r="L50">
        <f>L49*10</f>
        <v>213.82500280085145</v>
      </c>
    </row>
  </sheetData>
  <sortState xmlns:xlrd2="http://schemas.microsoft.com/office/spreadsheetml/2017/richdata2" ref="L36:L45">
    <sortCondition ref="L36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Pretoria University</dc:creator>
  <cp:lastModifiedBy>Anton</cp:lastModifiedBy>
  <dcterms:created xsi:type="dcterms:W3CDTF">2020-10-21T13:25:11Z</dcterms:created>
  <dcterms:modified xsi:type="dcterms:W3CDTF">2021-05-20T14:31:43Z</dcterms:modified>
</cp:coreProperties>
</file>