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743" documentId="11_E0EB2919FFBBBD8487E9DCC9287A0AF6DBF15333" xr6:coauthVersionLast="47" xr6:coauthVersionMax="47" xr10:uidLastSave="{210C5550-F1A5-451A-B4CD-D1227713B730}"/>
  <bookViews>
    <workbookView xWindow="28680" yWindow="-120" windowWidth="29040" windowHeight="15840" activeTab="1" xr2:uid="{00000000-000D-0000-FFFF-FFFF00000000}"/>
  </bookViews>
  <sheets>
    <sheet name="rough scan" sheetId="1" r:id="rId1"/>
    <sheet name="435nm" sheetId="2" r:id="rId2"/>
    <sheet name="546nm" sheetId="3" r:id="rId3"/>
    <sheet name="296nm" sheetId="4" r:id="rId4"/>
    <sheet name="253nm" sheetId="5" r:id="rId5"/>
    <sheet name="Sheet1" sheetId="6" r:id="rId6"/>
  </sheets>
  <externalReferences>
    <externalReference r:id="rId7"/>
    <externalReference r:id="rId8"/>
  </externalReferences>
  <definedNames>
    <definedName name="_1200_300_HgArWaveScan_1" localSheetId="0">'rough scan'!$A$1:$K$321</definedName>
    <definedName name="WaveCal253_HgAr15Mar_1" localSheetId="4">'253nm'!$A$1:$J$53</definedName>
    <definedName name="WaveCal253_HgAr15Mar_2" localSheetId="4">'253nm'!$A$55:$J$107</definedName>
    <definedName name="WaveCal253_HgAr15Mar_3" localSheetId="4">'253nm'!$A$109:$J$161</definedName>
    <definedName name="WaveCal296_HgAr15Mar_1" localSheetId="3">'296nm'!$A$1:$J$53</definedName>
    <definedName name="WaveCal296_HgAr15Mar_2" localSheetId="3">'296nm'!$A$55:$J$107</definedName>
    <definedName name="WaveCal296_HgAr15Mar_3" localSheetId="3">'296nm'!$A$109:$J$161</definedName>
    <definedName name="WaveCal435_HgAr15Mar_1" localSheetId="1">'435nm'!$A$1:$K$53</definedName>
    <definedName name="WaveCal435_HgAr15Mar_2" localSheetId="1">'435nm'!$A$55:$J$107</definedName>
    <definedName name="WaveCal435_HgAr15Mar_3" localSheetId="1">'435nm'!$A$109:$J$161</definedName>
    <definedName name="WaveCal545_HgAr15Mar_1" localSheetId="2">'546nm'!$A$1:$J$53</definedName>
    <definedName name="WaveCal546_HgAr15Mar_2" localSheetId="2">'546nm'!$A$55:$J$107</definedName>
    <definedName name="WaveCal546_HgAr15Mar_3" localSheetId="2">'546nm'!$B$109:$K$161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44" i="4" l="1"/>
  <c r="P16" i="2"/>
  <c r="N21" i="2"/>
  <c r="N3" i="2"/>
  <c r="M3" i="2"/>
  <c r="K84" i="5"/>
  <c r="K82" i="5"/>
  <c r="M133" i="4"/>
  <c r="N133" i="4" s="1"/>
  <c r="M79" i="4"/>
  <c r="N79" i="4" s="1"/>
  <c r="N25" i="4"/>
  <c r="M25" i="4"/>
  <c r="O84" i="5"/>
  <c r="O76" i="5"/>
  <c r="K110" i="5"/>
  <c r="K56" i="5"/>
  <c r="K2" i="5"/>
  <c r="K2" i="4"/>
  <c r="O140" i="5" l="1"/>
  <c r="O142" i="5" s="1"/>
  <c r="O139" i="5"/>
  <c r="O138" i="5"/>
  <c r="O132" i="5"/>
  <c r="O134" i="5" s="1"/>
  <c r="O145" i="5" s="1"/>
  <c r="O131" i="5"/>
  <c r="O130" i="5"/>
  <c r="L137" i="5"/>
  <c r="O85" i="5"/>
  <c r="O77" i="5"/>
  <c r="L83" i="5"/>
  <c r="O86" i="5" s="1"/>
  <c r="O88" i="5" s="1"/>
  <c r="O32" i="5"/>
  <c r="O34" i="5" s="1"/>
  <c r="O31" i="5"/>
  <c r="O30" i="5"/>
  <c r="O24" i="5"/>
  <c r="O26" i="5" s="1"/>
  <c r="O37" i="5" s="1"/>
  <c r="O23" i="5"/>
  <c r="O22" i="5"/>
  <c r="L29" i="5"/>
  <c r="O136" i="4"/>
  <c r="O138" i="4" s="1"/>
  <c r="O135" i="4"/>
  <c r="O134" i="4"/>
  <c r="O128" i="4"/>
  <c r="O130" i="4" s="1"/>
  <c r="O127" i="4"/>
  <c r="O126" i="4"/>
  <c r="L133" i="4"/>
  <c r="O81" i="4"/>
  <c r="O80" i="4"/>
  <c r="O73" i="4"/>
  <c r="O72" i="4"/>
  <c r="L79" i="4"/>
  <c r="O82" i="4" s="1"/>
  <c r="O84" i="4" s="1"/>
  <c r="O27" i="4"/>
  <c r="O26" i="4"/>
  <c r="O19" i="4"/>
  <c r="O18" i="4"/>
  <c r="L25" i="4"/>
  <c r="O28" i="4" s="1"/>
  <c r="O30" i="4" s="1"/>
  <c r="P142" i="3"/>
  <c r="P141" i="3"/>
  <c r="P134" i="3"/>
  <c r="P133" i="3"/>
  <c r="N146" i="3"/>
  <c r="P143" i="3" s="1"/>
  <c r="P145" i="3" s="1"/>
  <c r="N138" i="3"/>
  <c r="P135" i="3" s="1"/>
  <c r="P137" i="3" s="1"/>
  <c r="P148" i="3" s="1"/>
  <c r="O89" i="3"/>
  <c r="O91" i="3" s="1"/>
  <c r="O88" i="3"/>
  <c r="O87" i="3"/>
  <c r="O81" i="3"/>
  <c r="O83" i="3" s="1"/>
  <c r="O80" i="3"/>
  <c r="O79" i="3"/>
  <c r="M84" i="3"/>
  <c r="O34" i="3"/>
  <c r="O33" i="3"/>
  <c r="O26" i="3"/>
  <c r="O25" i="3"/>
  <c r="O27" i="3"/>
  <c r="M38" i="3"/>
  <c r="O35" i="3" s="1"/>
  <c r="O37" i="3" s="1"/>
  <c r="M30" i="3"/>
  <c r="M92" i="3"/>
  <c r="P26" i="2"/>
  <c r="P28" i="2" s="1"/>
  <c r="P25" i="2"/>
  <c r="P24" i="2"/>
  <c r="P17" i="2"/>
  <c r="N29" i="2"/>
  <c r="P18" i="2"/>
  <c r="P20" i="2" s="1"/>
  <c r="P31" i="2" s="1"/>
  <c r="O139" i="2"/>
  <c r="O140" i="2"/>
  <c r="O132" i="2"/>
  <c r="O131" i="2"/>
  <c r="M144" i="2"/>
  <c r="O141" i="2" s="1"/>
  <c r="M136" i="2"/>
  <c r="O133" i="2" s="1"/>
  <c r="O135" i="2" s="1"/>
  <c r="O84" i="2"/>
  <c r="O86" i="2" s="1"/>
  <c r="O83" i="2"/>
  <c r="O82" i="2"/>
  <c r="O75" i="2"/>
  <c r="O74" i="2"/>
  <c r="M87" i="2"/>
  <c r="M79" i="2"/>
  <c r="O76" i="2" s="1"/>
  <c r="O78" i="2" s="1"/>
  <c r="O141" i="4" l="1"/>
  <c r="O155" i="2"/>
  <c r="O94" i="3"/>
  <c r="P151" i="3" s="1"/>
  <c r="P152" i="3" s="1"/>
  <c r="O89" i="2"/>
  <c r="O20" i="4"/>
  <c r="O22" i="4" s="1"/>
  <c r="O33" i="4" s="1"/>
  <c r="O74" i="4"/>
  <c r="O76" i="4" s="1"/>
  <c r="O87" i="4" s="1"/>
  <c r="O88" i="4" s="1"/>
  <c r="O78" i="5"/>
  <c r="O80" i="5" s="1"/>
  <c r="O91" i="5" s="1"/>
  <c r="O151" i="5" s="1"/>
  <c r="O29" i="3"/>
  <c r="O40" i="3" s="1"/>
  <c r="O143" i="2"/>
  <c r="O146" i="2" s="1"/>
  <c r="O142" i="4"/>
  <c r="X36" i="4"/>
  <c r="X37" i="4" s="1"/>
  <c r="S53" i="4"/>
  <c r="S3" i="4"/>
  <c r="S4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U25" i="4" s="1"/>
  <c r="S26" i="4"/>
  <c r="X27" i="4" s="1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2" i="4"/>
  <c r="O153" i="2" l="1"/>
  <c r="O149" i="2"/>
  <c r="O148" i="5"/>
  <c r="O149" i="5" s="1"/>
  <c r="X19" i="4"/>
  <c r="O147" i="4"/>
  <c r="O145" i="4"/>
  <c r="X28" i="4"/>
  <c r="X20" i="4"/>
  <c r="X26" i="4"/>
  <c r="X18" i="4"/>
  <c r="Z23" i="3"/>
  <c r="W28" i="3"/>
  <c r="Z31" i="3" s="1"/>
  <c r="U53" i="3"/>
  <c r="U3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Z22" i="3" s="1"/>
  <c r="U23" i="3"/>
  <c r="U24" i="3"/>
  <c r="U25" i="3"/>
  <c r="U26" i="3"/>
  <c r="U27" i="3"/>
  <c r="U28" i="3"/>
  <c r="U29" i="3"/>
  <c r="Z29" i="3" s="1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2" i="3"/>
  <c r="T53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Z21" i="3" s="1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2" i="3"/>
  <c r="N144" i="3"/>
  <c r="N143" i="3"/>
  <c r="N142" i="3"/>
  <c r="N141" i="3"/>
  <c r="N136" i="3"/>
  <c r="N135" i="3"/>
  <c r="N134" i="3"/>
  <c r="N133" i="3"/>
  <c r="R137" i="3"/>
  <c r="R136" i="3"/>
  <c r="M90" i="3"/>
  <c r="M89" i="3"/>
  <c r="M88" i="3"/>
  <c r="M87" i="3"/>
  <c r="M82" i="3"/>
  <c r="M81" i="3"/>
  <c r="M80" i="3"/>
  <c r="M79" i="3"/>
  <c r="Q29" i="3"/>
  <c r="Q83" i="3"/>
  <c r="Q82" i="3"/>
  <c r="M36" i="3"/>
  <c r="M35" i="3"/>
  <c r="M34" i="3"/>
  <c r="M33" i="3"/>
  <c r="M28" i="3"/>
  <c r="M27" i="3"/>
  <c r="M26" i="3"/>
  <c r="M25" i="3"/>
  <c r="Q28" i="3"/>
  <c r="M142" i="2"/>
  <c r="M141" i="2"/>
  <c r="M140" i="2"/>
  <c r="M143" i="2" s="1"/>
  <c r="M139" i="2"/>
  <c r="M134" i="2"/>
  <c r="M135" i="2" s="1"/>
  <c r="M133" i="2"/>
  <c r="M132" i="2"/>
  <c r="M131" i="2"/>
  <c r="M85" i="2"/>
  <c r="M84" i="2"/>
  <c r="M83" i="2"/>
  <c r="M86" i="2" s="1"/>
  <c r="M82" i="2"/>
  <c r="M77" i="2"/>
  <c r="M78" i="2" s="1"/>
  <c r="M76" i="2"/>
  <c r="M75" i="2"/>
  <c r="M74" i="2"/>
  <c r="R79" i="2"/>
  <c r="N25" i="2"/>
  <c r="N28" i="2" s="1"/>
  <c r="N24" i="2"/>
  <c r="N26" i="2"/>
  <c r="N27" i="2"/>
  <c r="N19" i="2"/>
  <c r="N18" i="2"/>
  <c r="N17" i="2"/>
  <c r="N16" i="2"/>
  <c r="N20" i="2" s="1"/>
  <c r="M89" i="2" l="1"/>
  <c r="Z30" i="3"/>
  <c r="Z33" i="3" s="1"/>
  <c r="O152" i="2"/>
  <c r="O150" i="2"/>
  <c r="O34" i="4"/>
  <c r="N31" i="2"/>
  <c r="O147" i="2"/>
  <c r="M146" i="2"/>
  <c r="X22" i="4"/>
  <c r="X30" i="4"/>
  <c r="Z25" i="3"/>
  <c r="M29" i="3"/>
  <c r="M83" i="3"/>
  <c r="N137" i="3"/>
  <c r="M37" i="3"/>
  <c r="M91" i="3"/>
  <c r="N145" i="3"/>
  <c r="O41" i="3"/>
  <c r="O90" i="2"/>
  <c r="Z36" i="3" l="1"/>
  <c r="P32" i="2"/>
  <c r="X33" i="4"/>
  <c r="X34" i="4" s="1"/>
  <c r="M94" i="3"/>
  <c r="N148" i="3"/>
  <c r="M40" i="3"/>
  <c r="O95" i="3"/>
  <c r="P149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1200_300_HgArWaveScan_1" type="6" refreshedVersion="4" background="1" saveData="1">
    <textPr codePage="437" sourceFile="C:\MCS_00.02\results\1200_300_HgArWaveScan_1.txt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WaveCal253_HgAr15Mar_1" type="6" refreshedVersion="4" background="1" saveData="1">
    <textPr codePage="437" sourceFile="C:\MCS_00.02\results\WaveCal253_HgAr15Mar_1.txt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xr16:uid="{00000000-0015-0000-FFFF-FFFF02000000}" name="WaveCal253_HgAr15Mar_2" type="6" refreshedVersion="4" background="1" saveData="1">
    <textPr codePage="437" sourceFile="C:\MCS_00.02\results\WaveCal253_HgAr15Mar_2.txt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xr16:uid="{00000000-0015-0000-FFFF-FFFF03000000}" name="WaveCal253_HgAr15Mar_3" type="6" refreshedVersion="4" background="1" saveData="1">
    <textPr codePage="437" sourceFile="C:\MCS_00.02\results\WaveCal253_HgAr15Mar_3.txt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xr16:uid="{00000000-0015-0000-FFFF-FFFF01000000}" name="WaveCal296_HgAr15Mar_1" type="6" refreshedVersion="4" background="1" saveData="1">
    <textPr codePage="437" sourceFile="C:\MCS_00.02\results\WaveCal296_HgAr15Mar_1.txt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xr16:uid="{00000000-0015-0000-FFFF-FFFF02000000}" name="WaveCal296_HgAr15Mar_2" type="6" refreshedVersion="4" background="1" saveData="1">
    <textPr codePage="437" sourceFile="C:\MCS_00.02\results\WaveCal296_HgAr15Mar_2.txt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xr16:uid="{00000000-0015-0000-FFFF-FFFF03000000}" name="WaveCal296_HgAr15Mar_3" type="6" refreshedVersion="4" background="1" saveData="1">
    <textPr codePage="437" sourceFile="C:\MCS_00.02\results\WaveCal296_HgAr15Mar_3.txt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xr16:uid="{00000000-0015-0000-FFFF-FFFF01000000}" name="WaveCal435_HgAr15Mar_1" type="6" refreshedVersion="4" background="1" saveData="1">
    <textPr codePage="437" sourceFile="C:\MCS_00.02\results\WaveCal435_HgAr15Mar_1.txt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xr16:uid="{00000000-0015-0000-FFFF-FFFF02000000}" name="WaveCal435_HgAr15Mar_2" type="6" refreshedVersion="4" background="1" saveData="1">
    <textPr codePage="437" sourceFile="C:\MCS_00.02\results\WaveCal435_HgAr15Mar_2.txt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xr16:uid="{00000000-0015-0000-FFFF-FFFF03000000}" name="WaveCal435_HgAr15Mar_3" type="6" refreshedVersion="4" background="1" saveData="1">
    <textPr codePage="437" sourceFile="C:\MCS_00.02\results\WaveCal435_HgAr15Mar_3.txt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xr16:uid="{00000000-0015-0000-FFFF-FFFF04000000}" name="WaveCal545_HgAr15Mar_1" type="6" refreshedVersion="4" background="1" saveData="1">
    <textPr codePage="437" sourceFile="C:\MCS_00.02\results\WaveCal545_HgAr15Mar_1.txt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xr16:uid="{00000000-0015-0000-FFFF-FFFF05000000}" name="WaveCal546_HgAr15Mar_2" type="6" refreshedVersion="4" background="1" saveData="1">
    <textPr codePage="437" sourceFile="C:\MCS_00.02\results\WaveCal546_HgAr15Mar_2.txt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xr16:uid="{00000000-0015-0000-FFFF-FFFF06000000}" name="WaveCal546_HgAr15Mar_3" type="6" refreshedVersion="4" background="1" saveData="1">
    <textPr codePage="437" sourceFile="C:\MCS_00.02\results\WaveCal546_HgAr15Mar_3.txt" thousands=" 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<sst xmlns="http://schemas.openxmlformats.org/spreadsheetml/2006/main" count="2270" uniqueCount="975">
  <si>
    <t>#Date</t>
  </si>
  <si>
    <t xml:space="preserve"> #Time</t>
  </si>
  <si>
    <t xml:space="preserve"> #x</t>
  </si>
  <si>
    <t xml:space="preserve"> #N</t>
  </si>
  <si>
    <t xml:space="preserve"> #Scan Step</t>
  </si>
  <si>
    <t xml:space="preserve"> #Wavelength</t>
  </si>
  <si>
    <t xml:space="preserve"> #Avg</t>
  </si>
  <si>
    <t xml:space="preserve"> #Std Dev</t>
  </si>
  <si>
    <t xml:space="preserve"> #Min</t>
  </si>
  <si>
    <t xml:space="preserve"> #Max</t>
  </si>
  <si>
    <t>'2019-03-13'</t>
  </si>
  <si>
    <t>'12:04:10'</t>
  </si>
  <si>
    <t>'12:04:20'</t>
  </si>
  <si>
    <t>'12:04:30'</t>
  </si>
  <si>
    <t>'12:04:40'</t>
  </si>
  <si>
    <t>'12:04:50'</t>
  </si>
  <si>
    <t>'12:04:59'</t>
  </si>
  <si>
    <t>'12:05:09'</t>
  </si>
  <si>
    <t>'12:05:19'</t>
  </si>
  <si>
    <t>'12:05:29'</t>
  </si>
  <si>
    <t>'12:05:39'</t>
  </si>
  <si>
    <t>'12:05:49'</t>
  </si>
  <si>
    <t>'12:05:58'</t>
  </si>
  <si>
    <t>'12:06:08'</t>
  </si>
  <si>
    <t>'12:06:18'</t>
  </si>
  <si>
    <t>'12:06:28'</t>
  </si>
  <si>
    <t>'12:06:37'</t>
  </si>
  <si>
    <t>'12:06:46'</t>
  </si>
  <si>
    <t>'12:06:55'</t>
  </si>
  <si>
    <t>'12:07:04'</t>
  </si>
  <si>
    <t>'12:07:13'</t>
  </si>
  <si>
    <t>'12:07:22'</t>
  </si>
  <si>
    <t>'12:07:31'</t>
  </si>
  <si>
    <t>'12:07:39'</t>
  </si>
  <si>
    <t>'12:07:49'</t>
  </si>
  <si>
    <t>'12:07:58'</t>
  </si>
  <si>
    <t>'12:08:08'</t>
  </si>
  <si>
    <t>'12:08:18'</t>
  </si>
  <si>
    <t>'12:08:28'</t>
  </si>
  <si>
    <t>'12:08:38'</t>
  </si>
  <si>
    <t>'12:08:48'</t>
  </si>
  <si>
    <t>'12:08:57'</t>
  </si>
  <si>
    <t>'12:09:07'</t>
  </si>
  <si>
    <t>'12:09:17'</t>
  </si>
  <si>
    <t>'12:09:27'</t>
  </si>
  <si>
    <t>'12:09:37'</t>
  </si>
  <si>
    <t>'12:09:46'</t>
  </si>
  <si>
    <t>'12:09:56'</t>
  </si>
  <si>
    <t>'12:10:06'</t>
  </si>
  <si>
    <t>'12:10:16'</t>
  </si>
  <si>
    <t>'12:10:26'</t>
  </si>
  <si>
    <t>'12:10:36'</t>
  </si>
  <si>
    <t>'12:10:45'</t>
  </si>
  <si>
    <t>'12:10:55'</t>
  </si>
  <si>
    <t>'12:11:05'</t>
  </si>
  <si>
    <t>'12:11:15'</t>
  </si>
  <si>
    <t>'12:11:25'</t>
  </si>
  <si>
    <t>'12:11:35'</t>
  </si>
  <si>
    <t>'12:11:44'</t>
  </si>
  <si>
    <t>'12:11:54'</t>
  </si>
  <si>
    <t>'12:12:04'</t>
  </si>
  <si>
    <t>'12:12:14'</t>
  </si>
  <si>
    <t>'12:12:24'</t>
  </si>
  <si>
    <t>'12:12:33'</t>
  </si>
  <si>
    <t>'12:12:43'</t>
  </si>
  <si>
    <t>'12:12:53'</t>
  </si>
  <si>
    <t>'12:13:03'</t>
  </si>
  <si>
    <t>'12:13:13'</t>
  </si>
  <si>
    <t>'12:13:23'</t>
  </si>
  <si>
    <t>'12:13:32'</t>
  </si>
  <si>
    <t>'12:13:42'</t>
  </si>
  <si>
    <t>'12:13:52'</t>
  </si>
  <si>
    <t>'12:14:02'</t>
  </si>
  <si>
    <t>'12:14:12'</t>
  </si>
  <si>
    <t>'12:14:21'</t>
  </si>
  <si>
    <t>'12:14:31'</t>
  </si>
  <si>
    <t>'12:14:41'</t>
  </si>
  <si>
    <t>'12:14:51'</t>
  </si>
  <si>
    <t>'12:15:01'</t>
  </si>
  <si>
    <t>'12:15:11'</t>
  </si>
  <si>
    <t>'12:15:20'</t>
  </si>
  <si>
    <t>'12:15:30'</t>
  </si>
  <si>
    <t>'12:15:40'</t>
  </si>
  <si>
    <t>'12:15:50'</t>
  </si>
  <si>
    <t>'12:16:00'</t>
  </si>
  <si>
    <t>'12:16:09'</t>
  </si>
  <si>
    <t>'12:16:19'</t>
  </si>
  <si>
    <t>'12:16:29'</t>
  </si>
  <si>
    <t>'12:16:39'</t>
  </si>
  <si>
    <t>'12:16:49'</t>
  </si>
  <si>
    <t>'12:16:59'</t>
  </si>
  <si>
    <t>'12:17:08'</t>
  </si>
  <si>
    <t>'12:17:18'</t>
  </si>
  <si>
    <t>'12:17:28'</t>
  </si>
  <si>
    <t>'12:17:38'</t>
  </si>
  <si>
    <t>'12:17:48'</t>
  </si>
  <si>
    <t>'12:17:57'</t>
  </si>
  <si>
    <t>'12:18:07'</t>
  </si>
  <si>
    <t>'12:18:17'</t>
  </si>
  <si>
    <t>'12:18:27'</t>
  </si>
  <si>
    <t>'12:18:37'</t>
  </si>
  <si>
    <t>'12:18:47'</t>
  </si>
  <si>
    <t>'12:18:56'</t>
  </si>
  <si>
    <t>'12:19:06'</t>
  </si>
  <si>
    <t>'12:19:16'</t>
  </si>
  <si>
    <t>'12:19:26'</t>
  </si>
  <si>
    <t>'12:19:36'</t>
  </si>
  <si>
    <t>'12:19:45'</t>
  </si>
  <si>
    <t>'12:19:55'</t>
  </si>
  <si>
    <t>'12:20:05'</t>
  </si>
  <si>
    <t>'12:20:15'</t>
  </si>
  <si>
    <t>'12:20:25'</t>
  </si>
  <si>
    <t>'12:20:35'</t>
  </si>
  <si>
    <t>'12:20:44'</t>
  </si>
  <si>
    <t>'12:20:54'</t>
  </si>
  <si>
    <t>'12:21:04'</t>
  </si>
  <si>
    <t>'12:21:14'</t>
  </si>
  <si>
    <t>'12:21:24'</t>
  </si>
  <si>
    <t>'12:21:33'</t>
  </si>
  <si>
    <t>'12:21:43'</t>
  </si>
  <si>
    <t>'12:21:53'</t>
  </si>
  <si>
    <t>'12:22:03'</t>
  </si>
  <si>
    <t>'12:22:13'</t>
  </si>
  <si>
    <t>'12:22:23'</t>
  </si>
  <si>
    <t>'12:22:32'</t>
  </si>
  <si>
    <t>'12:22:42'</t>
  </si>
  <si>
    <t>'12:22:52'</t>
  </si>
  <si>
    <t>'12:23:02'</t>
  </si>
  <si>
    <t>'12:23:12'</t>
  </si>
  <si>
    <t>'12:23:22'</t>
  </si>
  <si>
    <t>'12:23:31'</t>
  </si>
  <si>
    <t>'12:23:41'</t>
  </si>
  <si>
    <t>'12:23:51'</t>
  </si>
  <si>
    <t>'12:24:01'</t>
  </si>
  <si>
    <t>'12:24:11'</t>
  </si>
  <si>
    <t>'12:24:20'</t>
  </si>
  <si>
    <t>'12:24:30'</t>
  </si>
  <si>
    <t>'12:24:40'</t>
  </si>
  <si>
    <t>'12:24:50'</t>
  </si>
  <si>
    <t>'12:25:00'</t>
  </si>
  <si>
    <t>'12:25:10'</t>
  </si>
  <si>
    <t>'12:25:19'</t>
  </si>
  <si>
    <t>'12:25:29'</t>
  </si>
  <si>
    <t>'12:25:39'</t>
  </si>
  <si>
    <t>'12:25:49'</t>
  </si>
  <si>
    <t>'12:25:59'</t>
  </si>
  <si>
    <t>'12:26:08'</t>
  </si>
  <si>
    <t>'12:26:18'</t>
  </si>
  <si>
    <t>'12:26:28'</t>
  </si>
  <si>
    <t>'12:26:38'</t>
  </si>
  <si>
    <t>'12:26:48'</t>
  </si>
  <si>
    <t>'12:26:58'</t>
  </si>
  <si>
    <t>'12:27:07'</t>
  </si>
  <si>
    <t>'12:27:17'</t>
  </si>
  <si>
    <t>'12:27:27'</t>
  </si>
  <si>
    <t>'12:27:37'</t>
  </si>
  <si>
    <t>'12:27:47'</t>
  </si>
  <si>
    <t>'12:27:56'</t>
  </si>
  <si>
    <t>'12:28:06'</t>
  </si>
  <si>
    <t>'12:28:16'</t>
  </si>
  <si>
    <t>'12:28:26'</t>
  </si>
  <si>
    <t>'12:28:36'</t>
  </si>
  <si>
    <t>'12:28:46'</t>
  </si>
  <si>
    <t>'12:28:55'</t>
  </si>
  <si>
    <t>'12:29:05'</t>
  </si>
  <si>
    <t>'12:29:15'</t>
  </si>
  <si>
    <t>'12:29:25'</t>
  </si>
  <si>
    <t>'12:29:35'</t>
  </si>
  <si>
    <t>'12:29:45'</t>
  </si>
  <si>
    <t>'12:29:54'</t>
  </si>
  <si>
    <t>'12:30:04'</t>
  </si>
  <si>
    <t>'12:30:14'</t>
  </si>
  <si>
    <t>'12:30:24'</t>
  </si>
  <si>
    <t>'12:30:34'</t>
  </si>
  <si>
    <t>'12:30:43'</t>
  </si>
  <si>
    <t>'12:30:53'</t>
  </si>
  <si>
    <t>'12:31:03'</t>
  </si>
  <si>
    <t>'12:31:13'</t>
  </si>
  <si>
    <t>'12:31:23'</t>
  </si>
  <si>
    <t>'12:31:33'</t>
  </si>
  <si>
    <t>'12:31:42'</t>
  </si>
  <si>
    <t>'12:31:52'</t>
  </si>
  <si>
    <t>'12:32:02'</t>
  </si>
  <si>
    <t>'12:32:12'</t>
  </si>
  <si>
    <t>'12:32:22'</t>
  </si>
  <si>
    <t>'12:32:31'</t>
  </si>
  <si>
    <t>'12:32:41'</t>
  </si>
  <si>
    <t>'12:32:51'</t>
  </si>
  <si>
    <t>'12:33:01'</t>
  </si>
  <si>
    <t>'12:33:11'</t>
  </si>
  <si>
    <t>'12:33:21'</t>
  </si>
  <si>
    <t>'12:33:30'</t>
  </si>
  <si>
    <t>'12:33:40'</t>
  </si>
  <si>
    <t>'12:33:50'</t>
  </si>
  <si>
    <t>'12:34:00'</t>
  </si>
  <si>
    <t>'12:34:10'</t>
  </si>
  <si>
    <t>'12:34:19'</t>
  </si>
  <si>
    <t>'12:34:29'</t>
  </si>
  <si>
    <t>'12:34:39'</t>
  </si>
  <si>
    <t>'12:34:49'</t>
  </si>
  <si>
    <t>'12:34:59'</t>
  </si>
  <si>
    <t>'12:35:09'</t>
  </si>
  <si>
    <t>'12:35:18'</t>
  </si>
  <si>
    <t>'12:35:28'</t>
  </si>
  <si>
    <t>'12:35:38'</t>
  </si>
  <si>
    <t>'12:35:48'</t>
  </si>
  <si>
    <t>'12:35:58'</t>
  </si>
  <si>
    <t>'12:36:08'</t>
  </si>
  <si>
    <t>'12:36:17'</t>
  </si>
  <si>
    <t>'12:36:27'</t>
  </si>
  <si>
    <t>'12:36:37'</t>
  </si>
  <si>
    <t>'12:36:47'</t>
  </si>
  <si>
    <t>'12:36:57'</t>
  </si>
  <si>
    <t>'12:37:06'</t>
  </si>
  <si>
    <t>'12:37:16'</t>
  </si>
  <si>
    <t>'12:37:26'</t>
  </si>
  <si>
    <t>'12:37:36'</t>
  </si>
  <si>
    <t>'12:37:46'</t>
  </si>
  <si>
    <t>'12:37:56'</t>
  </si>
  <si>
    <t>'12:38:05'</t>
  </si>
  <si>
    <t>'12:38:15'</t>
  </si>
  <si>
    <t>'12:38:25'</t>
  </si>
  <si>
    <t>'12:38:35'</t>
  </si>
  <si>
    <t>'12:38:45'</t>
  </si>
  <si>
    <t>'12:38:54'</t>
  </si>
  <si>
    <t>'12:39:04'</t>
  </si>
  <si>
    <t>'12:39:14'</t>
  </si>
  <si>
    <t>'12:39:24'</t>
  </si>
  <si>
    <t>'12:39:34'</t>
  </si>
  <si>
    <t>'12:39:44'</t>
  </si>
  <si>
    <t>'12:39:53'</t>
  </si>
  <si>
    <t>'12:40:03'</t>
  </si>
  <si>
    <t>'12:40:13'</t>
  </si>
  <si>
    <t>'12:40:23'</t>
  </si>
  <si>
    <t>'12:40:33'</t>
  </si>
  <si>
    <t>'12:40:42'</t>
  </si>
  <si>
    <t>'12:40:52'</t>
  </si>
  <si>
    <t>'12:41:02'</t>
  </si>
  <si>
    <t>'12:41:12'</t>
  </si>
  <si>
    <t>'12:41:22'</t>
  </si>
  <si>
    <t>'12:41:32'</t>
  </si>
  <si>
    <t>'12:41:41'</t>
  </si>
  <si>
    <t>'12:41:51'</t>
  </si>
  <si>
    <t>'12:42:01'</t>
  </si>
  <si>
    <t>'12:42:11'</t>
  </si>
  <si>
    <t>'12:42:21'</t>
  </si>
  <si>
    <t>'12:42:30'</t>
  </si>
  <si>
    <t>'12:42:40'</t>
  </si>
  <si>
    <t>'12:42:50'</t>
  </si>
  <si>
    <t>'12:43:00'</t>
  </si>
  <si>
    <t>'12:43:10'</t>
  </si>
  <si>
    <t>'12:43:20'</t>
  </si>
  <si>
    <t>'12:43:29'</t>
  </si>
  <si>
    <t>'12:43:39'</t>
  </si>
  <si>
    <t>'12:43:49'</t>
  </si>
  <si>
    <t>'12:43:59'</t>
  </si>
  <si>
    <t>'12:44:09'</t>
  </si>
  <si>
    <t>'12:44:19'</t>
  </si>
  <si>
    <t>'12:44:28'</t>
  </si>
  <si>
    <t>'12:44:38'</t>
  </si>
  <si>
    <t>'12:44:48'</t>
  </si>
  <si>
    <t>'12:44:58'</t>
  </si>
  <si>
    <t>'12:45:08'</t>
  </si>
  <si>
    <t>'12:45:17'</t>
  </si>
  <si>
    <t>'12:45:27'</t>
  </si>
  <si>
    <t>'12:45:37'</t>
  </si>
  <si>
    <t>'12:45:47'</t>
  </si>
  <si>
    <t>'12:45:57'</t>
  </si>
  <si>
    <t>'12:46:07'</t>
  </si>
  <si>
    <t>'12:46:16'</t>
  </si>
  <si>
    <t>'12:46:26'</t>
  </si>
  <si>
    <t>'12:46:36'</t>
  </si>
  <si>
    <t>'12:46:46'</t>
  </si>
  <si>
    <t>'12:46:56'</t>
  </si>
  <si>
    <t>'12:47:05'</t>
  </si>
  <si>
    <t>'12:47:15'</t>
  </si>
  <si>
    <t>'12:47:25'</t>
  </si>
  <si>
    <t>'12:47:35'</t>
  </si>
  <si>
    <t>'12:47:45'</t>
  </si>
  <si>
    <t>'12:47:55'</t>
  </si>
  <si>
    <t>'12:48:04'</t>
  </si>
  <si>
    <t>'12:48:14'</t>
  </si>
  <si>
    <t>'12:48:24'</t>
  </si>
  <si>
    <t>'12:48:34'</t>
  </si>
  <si>
    <t>'12:48:44'</t>
  </si>
  <si>
    <t>'12:48:53'</t>
  </si>
  <si>
    <t>'12:49:03'</t>
  </si>
  <si>
    <t>'12:49:13'</t>
  </si>
  <si>
    <t>'12:49:23'</t>
  </si>
  <si>
    <t>'12:49:33'</t>
  </si>
  <si>
    <t>'12:49:43'</t>
  </si>
  <si>
    <t>'12:49:52'</t>
  </si>
  <si>
    <t>'12:50:02'</t>
  </si>
  <si>
    <t>'12:50:12'</t>
  </si>
  <si>
    <t>'12:50:22'</t>
  </si>
  <si>
    <t>'12:50:32'</t>
  </si>
  <si>
    <t>'12:50:41'</t>
  </si>
  <si>
    <t>'12:50:51'</t>
  </si>
  <si>
    <t>'12:51:01'</t>
  </si>
  <si>
    <t>'12:51:11'</t>
  </si>
  <si>
    <t>'12:51:21'</t>
  </si>
  <si>
    <t>'12:51:31'</t>
  </si>
  <si>
    <t>'12:51:40'</t>
  </si>
  <si>
    <t>'12:51:50'</t>
  </si>
  <si>
    <t>'12:52:00'</t>
  </si>
  <si>
    <t>'12:52:10'</t>
  </si>
  <si>
    <t>'12:52:20'</t>
  </si>
  <si>
    <t>'12:52:29'</t>
  </si>
  <si>
    <t>'12:52:39'</t>
  </si>
  <si>
    <t>'12:52:49'</t>
  </si>
  <si>
    <t>'12:52:59'</t>
  </si>
  <si>
    <t>'12:53:09'</t>
  </si>
  <si>
    <t>'12:53:19'</t>
  </si>
  <si>
    <t>'12:53:28'</t>
  </si>
  <si>
    <t>'12:53:38'</t>
  </si>
  <si>
    <t>'12:53:48'</t>
  </si>
  <si>
    <t>'12:53:58'</t>
  </si>
  <si>
    <t>'12:54:08'</t>
  </si>
  <si>
    <t>'12:54:18'</t>
  </si>
  <si>
    <t>'12:54:27'</t>
  </si>
  <si>
    <t>'12:54:37'</t>
  </si>
  <si>
    <t>'12:54:47'</t>
  </si>
  <si>
    <t>'12:54:57'</t>
  </si>
  <si>
    <t>'12:55:07'</t>
  </si>
  <si>
    <t>'12:55:16'</t>
  </si>
  <si>
    <t>'12:55:26'</t>
  </si>
  <si>
    <t>'12:55:36'</t>
  </si>
  <si>
    <t>'12:55:46'</t>
  </si>
  <si>
    <t>'12:55:56'</t>
  </si>
  <si>
    <t>'12:56:06'</t>
  </si>
  <si>
    <t>'12:56:15'</t>
  </si>
  <si>
    <t>'2019-03-15'</t>
  </si>
  <si>
    <t>'07:30:21'</t>
  </si>
  <si>
    <t>'07:30:36'</t>
  </si>
  <si>
    <t>'07:30:51'</t>
  </si>
  <si>
    <t>'07:31:07'</t>
  </si>
  <si>
    <t>'07:31:22'</t>
  </si>
  <si>
    <t>'07:31:37'</t>
  </si>
  <si>
    <t>'07:31:53'</t>
  </si>
  <si>
    <t>'07:32:08'</t>
  </si>
  <si>
    <t>'07:32:23'</t>
  </si>
  <si>
    <t>'07:32:38'</t>
  </si>
  <si>
    <t>'07:32:54'</t>
  </si>
  <si>
    <t>'07:33:09'</t>
  </si>
  <si>
    <t>'07:33:24'</t>
  </si>
  <si>
    <t>'07:33:39'</t>
  </si>
  <si>
    <t>'07:33:54'</t>
  </si>
  <si>
    <t>'07:34:08'</t>
  </si>
  <si>
    <t>'07:34:23'</t>
  </si>
  <si>
    <t>'07:34:38'</t>
  </si>
  <si>
    <t>'07:34:53'</t>
  </si>
  <si>
    <t>'07:35:07'</t>
  </si>
  <si>
    <t>'07:35:22'</t>
  </si>
  <si>
    <t>'07:35:37'</t>
  </si>
  <si>
    <t>'07:35:52'</t>
  </si>
  <si>
    <t>'07:36:06'</t>
  </si>
  <si>
    <t>'07:36:22'</t>
  </si>
  <si>
    <t>'07:36:37'</t>
  </si>
  <si>
    <t>'07:36:52'</t>
  </si>
  <si>
    <t>'07:37:07'</t>
  </si>
  <si>
    <t>'07:37:23'</t>
  </si>
  <si>
    <t>'07:37:38'</t>
  </si>
  <si>
    <t>'07:37:53'</t>
  </si>
  <si>
    <t>'07:38:08'</t>
  </si>
  <si>
    <t>'07:38:24'</t>
  </si>
  <si>
    <t>'07:38:39'</t>
  </si>
  <si>
    <t>'07:38:54'</t>
  </si>
  <si>
    <t>'07:39:09'</t>
  </si>
  <si>
    <t>'07:39:25'</t>
  </si>
  <si>
    <t>'07:39:40'</t>
  </si>
  <si>
    <t>'07:39:55'</t>
  </si>
  <si>
    <t>'07:40:11'</t>
  </si>
  <si>
    <t>'07:40:26'</t>
  </si>
  <si>
    <t>'07:40:41'</t>
  </si>
  <si>
    <t>'07:40:56'</t>
  </si>
  <si>
    <t>'07:41:12'</t>
  </si>
  <si>
    <t>'07:41:27'</t>
  </si>
  <si>
    <t>'07:41:42'</t>
  </si>
  <si>
    <t>'07:41:57'</t>
  </si>
  <si>
    <t>'07:42:13'</t>
  </si>
  <si>
    <t>'07:42:28'</t>
  </si>
  <si>
    <t>'07:42:43'</t>
  </si>
  <si>
    <t>'07:42:58'</t>
  </si>
  <si>
    <t>'07:43:14'</t>
  </si>
  <si>
    <t>'07:48:13'</t>
  </si>
  <si>
    <t>'07:48:28'</t>
  </si>
  <si>
    <t>'07:48:43'</t>
  </si>
  <si>
    <t>'07:48:59'</t>
  </si>
  <si>
    <t>'07:49:14'</t>
  </si>
  <si>
    <t>'07:49:29'</t>
  </si>
  <si>
    <t>'07:49:44'</t>
  </si>
  <si>
    <t>'07:50:00'</t>
  </si>
  <si>
    <t>'07:50:15'</t>
  </si>
  <si>
    <t>'07:50:30'</t>
  </si>
  <si>
    <t>'07:50:46'</t>
  </si>
  <si>
    <t>'07:51:01'</t>
  </si>
  <si>
    <t>'07:51:16'</t>
  </si>
  <si>
    <t>'07:51:31'</t>
  </si>
  <si>
    <t>'07:51:47'</t>
  </si>
  <si>
    <t>'07:52:02'</t>
  </si>
  <si>
    <t>'07:52:17'</t>
  </si>
  <si>
    <t>'07:52:33'</t>
  </si>
  <si>
    <t>'07:52:47'</t>
  </si>
  <si>
    <t>'07:53:02'</t>
  </si>
  <si>
    <t>'07:53:17'</t>
  </si>
  <si>
    <t>'07:53:32'</t>
  </si>
  <si>
    <t>'07:53:47'</t>
  </si>
  <si>
    <t>'07:54:01'</t>
  </si>
  <si>
    <t>'07:54:16'</t>
  </si>
  <si>
    <t>'07:54:31'</t>
  </si>
  <si>
    <t>'07:54:46'</t>
  </si>
  <si>
    <t>'07:55:01'</t>
  </si>
  <si>
    <t>'07:55:15'</t>
  </si>
  <si>
    <t>'07:55:31'</t>
  </si>
  <si>
    <t>'07:55:46'</t>
  </si>
  <si>
    <t>'07:56:01'</t>
  </si>
  <si>
    <t>'07:56:16'</t>
  </si>
  <si>
    <t>'07:56:32'</t>
  </si>
  <si>
    <t>'07:56:47'</t>
  </si>
  <si>
    <t>'07:57:02'</t>
  </si>
  <si>
    <t>'07:57:18'</t>
  </si>
  <si>
    <t>'07:57:33'</t>
  </si>
  <si>
    <t>'07:57:48'</t>
  </si>
  <si>
    <t>'07:58:03'</t>
  </si>
  <si>
    <t>'07:58:19'</t>
  </si>
  <si>
    <t>'07:58:34'</t>
  </si>
  <si>
    <t>'07:58:49'</t>
  </si>
  <si>
    <t>'07:59:05'</t>
  </si>
  <si>
    <t>'07:59:20'</t>
  </si>
  <si>
    <t>'07:59:35'</t>
  </si>
  <si>
    <t>'07:59:50'</t>
  </si>
  <si>
    <t>'08:00:06'</t>
  </si>
  <si>
    <t>'08:00:21'</t>
  </si>
  <si>
    <t>'08:00:36'</t>
  </si>
  <si>
    <t>'08:00:52'</t>
  </si>
  <si>
    <t>'08:01:07'</t>
  </si>
  <si>
    <t>'08:02:45'</t>
  </si>
  <si>
    <t>'08:03:01'</t>
  </si>
  <si>
    <t>'08:03:16'</t>
  </si>
  <si>
    <t>'08:03:31'</t>
  </si>
  <si>
    <t>'08:03:46'</t>
  </si>
  <si>
    <t>'08:04:02'</t>
  </si>
  <si>
    <t>'08:04:17'</t>
  </si>
  <si>
    <t>'08:04:32'</t>
  </si>
  <si>
    <t>'08:04:47'</t>
  </si>
  <si>
    <t>'08:05:03'</t>
  </si>
  <si>
    <t>'08:05:18'</t>
  </si>
  <si>
    <t>'08:05:33'</t>
  </si>
  <si>
    <t>'08:05:48'</t>
  </si>
  <si>
    <t>'08:06:04'</t>
  </si>
  <si>
    <t>'08:06:19'</t>
  </si>
  <si>
    <t>'08:06:34'</t>
  </si>
  <si>
    <t>'08:06:50'</t>
  </si>
  <si>
    <t>'08:07:05'</t>
  </si>
  <si>
    <t>'08:07:20'</t>
  </si>
  <si>
    <t>'08:07:34'</t>
  </si>
  <si>
    <t>'08:07:49'</t>
  </si>
  <si>
    <t>'08:08:04'</t>
  </si>
  <si>
    <t>'08:08:19'</t>
  </si>
  <si>
    <t>'08:08:33'</t>
  </si>
  <si>
    <t>'08:08:48'</t>
  </si>
  <si>
    <t>'08:09:03'</t>
  </si>
  <si>
    <t>'08:09:18'</t>
  </si>
  <si>
    <t>'08:09:32'</t>
  </si>
  <si>
    <t>'08:09:47'</t>
  </si>
  <si>
    <t>'08:10:02'</t>
  </si>
  <si>
    <t>'08:10:18'</t>
  </si>
  <si>
    <t>'08:10:33'</t>
  </si>
  <si>
    <t>'08:10:48'</t>
  </si>
  <si>
    <t>'08:11:03'</t>
  </si>
  <si>
    <t>'08:11:19'</t>
  </si>
  <si>
    <t>'08:11:34'</t>
  </si>
  <si>
    <t>'08:11:49'</t>
  </si>
  <si>
    <t>'08:12:04'</t>
  </si>
  <si>
    <t>'08:12:20'</t>
  </si>
  <si>
    <t>'08:12:35'</t>
  </si>
  <si>
    <t>'08:12:50'</t>
  </si>
  <si>
    <t>'08:13:05'</t>
  </si>
  <si>
    <t>'08:13:21'</t>
  </si>
  <si>
    <t>'08:13:36'</t>
  </si>
  <si>
    <t>'08:13:51'</t>
  </si>
  <si>
    <t>'08:14:06'</t>
  </si>
  <si>
    <t>'08:14:22'</t>
  </si>
  <si>
    <t>'08:14:37'</t>
  </si>
  <si>
    <t>'08:14:52'</t>
  </si>
  <si>
    <t>'08:15:07'</t>
  </si>
  <si>
    <t>'08:15:23'</t>
  </si>
  <si>
    <t>'08:15:38'</t>
  </si>
  <si>
    <t>'08:23:09'</t>
  </si>
  <si>
    <t>'08:23:27'</t>
  </si>
  <si>
    <t>'08:23:45'</t>
  </si>
  <si>
    <t>'08:24:03'</t>
  </si>
  <si>
    <t>'08:24:21'</t>
  </si>
  <si>
    <t>'08:24:39'</t>
  </si>
  <si>
    <t>'08:24:57'</t>
  </si>
  <si>
    <t>'08:25:15'</t>
  </si>
  <si>
    <t>'08:25:33'</t>
  </si>
  <si>
    <t>'08:25:51'</t>
  </si>
  <si>
    <t>'08:26:09'</t>
  </si>
  <si>
    <t>'08:26:27'</t>
  </si>
  <si>
    <t>'08:26:45'</t>
  </si>
  <si>
    <t>'08:27:03'</t>
  </si>
  <si>
    <t>'08:27:21'</t>
  </si>
  <si>
    <t>'08:27:39'</t>
  </si>
  <si>
    <t>'08:27:57'</t>
  </si>
  <si>
    <t>'08:28:15'</t>
  </si>
  <si>
    <t>'08:28:33'</t>
  </si>
  <si>
    <t>'08:28:51'</t>
  </si>
  <si>
    <t>'08:29:09'</t>
  </si>
  <si>
    <t>'08:29:27'</t>
  </si>
  <si>
    <t>'08:29:45'</t>
  </si>
  <si>
    <t>'08:30:03'</t>
  </si>
  <si>
    <t>'08:30:21'</t>
  </si>
  <si>
    <t>'08:30:39'</t>
  </si>
  <si>
    <t>'08:30:57'</t>
  </si>
  <si>
    <t>'08:31:15'</t>
  </si>
  <si>
    <t>'08:31:33'</t>
  </si>
  <si>
    <t>'08:31:50'</t>
  </si>
  <si>
    <t>'08:32:08'</t>
  </si>
  <si>
    <t>'08:32:26'</t>
  </si>
  <si>
    <t>'08:32:44'</t>
  </si>
  <si>
    <t>'08:33:02'</t>
  </si>
  <si>
    <t>'08:33:20'</t>
  </si>
  <si>
    <t>'08:33:38'</t>
  </si>
  <si>
    <t>'08:33:56'</t>
  </si>
  <si>
    <t>'08:34:14'</t>
  </si>
  <si>
    <t>'08:34:32'</t>
  </si>
  <si>
    <t>'08:34:50'</t>
  </si>
  <si>
    <t>'08:35:08'</t>
  </si>
  <si>
    <t>'08:35:26'</t>
  </si>
  <si>
    <t>'08:35:44'</t>
  </si>
  <si>
    <t>'08:36:02'</t>
  </si>
  <si>
    <t>'08:36:20'</t>
  </si>
  <si>
    <t>'08:36:38'</t>
  </si>
  <si>
    <t>'08:36:56'</t>
  </si>
  <si>
    <t>'08:37:14'</t>
  </si>
  <si>
    <t>'08:37:32'</t>
  </si>
  <si>
    <t>'08:37:50'</t>
  </si>
  <si>
    <t>'08:38:08'</t>
  </si>
  <si>
    <t>'08:38:26'</t>
  </si>
  <si>
    <t>'08:40:37'</t>
  </si>
  <si>
    <t>'08:40:55'</t>
  </si>
  <si>
    <t>'08:41:13'</t>
  </si>
  <si>
    <t>'08:41:31'</t>
  </si>
  <si>
    <t>'08:41:49'</t>
  </si>
  <si>
    <t>'08:42:07'</t>
  </si>
  <si>
    <t>'08:42:25'</t>
  </si>
  <si>
    <t>'08:42:43'</t>
  </si>
  <si>
    <t>'08:43:01'</t>
  </si>
  <si>
    <t>'08:43:19'</t>
  </si>
  <si>
    <t>'08:43:37'</t>
  </si>
  <si>
    <t>'08:43:55'</t>
  </si>
  <si>
    <t>'08:44:13'</t>
  </si>
  <si>
    <t>'08:44:31'</t>
  </si>
  <si>
    <t>'08:44:49'</t>
  </si>
  <si>
    <t>'08:45:07'</t>
  </si>
  <si>
    <t>'08:45:25'</t>
  </si>
  <si>
    <t>'08:45:43'</t>
  </si>
  <si>
    <t>'08:46:01'</t>
  </si>
  <si>
    <t>'08:46:19'</t>
  </si>
  <si>
    <t>'08:46:37'</t>
  </si>
  <si>
    <t>'08:46:55'</t>
  </si>
  <si>
    <t>'08:47:13'</t>
  </si>
  <si>
    <t>'08:47:31'</t>
  </si>
  <si>
    <t>'08:47:49'</t>
  </si>
  <si>
    <t>'08:48:07'</t>
  </si>
  <si>
    <t>'08:48:25'</t>
  </si>
  <si>
    <t>'08:48:43'</t>
  </si>
  <si>
    <t>'08:49:01'</t>
  </si>
  <si>
    <t>'08:49:19'</t>
  </si>
  <si>
    <t>'08:49:37'</t>
  </si>
  <si>
    <t>'08:49:55'</t>
  </si>
  <si>
    <t>'08:50:13'</t>
  </si>
  <si>
    <t>'08:50:31'</t>
  </si>
  <si>
    <t>'08:50:49'</t>
  </si>
  <si>
    <t>'08:51:07'</t>
  </si>
  <si>
    <t>'08:51:25'</t>
  </si>
  <si>
    <t>'08:51:43'</t>
  </si>
  <si>
    <t>'08:52:01'</t>
  </si>
  <si>
    <t>'08:52:19'</t>
  </si>
  <si>
    <t>'08:52:37'</t>
  </si>
  <si>
    <t>'08:52:55'</t>
  </si>
  <si>
    <t>'08:53:13'</t>
  </si>
  <si>
    <t>'08:53:31'</t>
  </si>
  <si>
    <t>'08:53:48'</t>
  </si>
  <si>
    <t>'08:54:06'</t>
  </si>
  <si>
    <t>'08:54:24'</t>
  </si>
  <si>
    <t>'08:54:42'</t>
  </si>
  <si>
    <t>'08:55:00'</t>
  </si>
  <si>
    <t>'08:55:18'</t>
  </si>
  <si>
    <t>'08:55:36'</t>
  </si>
  <si>
    <t>'08:55:54'</t>
  </si>
  <si>
    <t>'08:58:43'</t>
  </si>
  <si>
    <t>'08:59:01'</t>
  </si>
  <si>
    <t>'08:59:19'</t>
  </si>
  <si>
    <t>'08:59:37'</t>
  </si>
  <si>
    <t>'08:59:55'</t>
  </si>
  <si>
    <t>'09:00:13'</t>
  </si>
  <si>
    <t>'09:00:31'</t>
  </si>
  <si>
    <t>'09:00:49'</t>
  </si>
  <si>
    <t>'09:01:07'</t>
  </si>
  <si>
    <t>'09:01:25'</t>
  </si>
  <si>
    <t>'09:01:43'</t>
  </si>
  <si>
    <t>'09:02:01'</t>
  </si>
  <si>
    <t>'09:02:19'</t>
  </si>
  <si>
    <t>'09:02:37'</t>
  </si>
  <si>
    <t>'09:02:55'</t>
  </si>
  <si>
    <t>'09:03:13'</t>
  </si>
  <si>
    <t>'09:03:31'</t>
  </si>
  <si>
    <t>'09:03:49'</t>
  </si>
  <si>
    <t>'09:04:08'</t>
  </si>
  <si>
    <t>'09:04:26'</t>
  </si>
  <si>
    <t>'09:04:44'</t>
  </si>
  <si>
    <t>'09:05:02'</t>
  </si>
  <si>
    <t>'09:05:20'</t>
  </si>
  <si>
    <t>'09:05:38'</t>
  </si>
  <si>
    <t>'09:05:56'</t>
  </si>
  <si>
    <t>'09:06:14'</t>
  </si>
  <si>
    <t>'09:06:32'</t>
  </si>
  <si>
    <t>'09:06:50'</t>
  </si>
  <si>
    <t>'09:07:08'</t>
  </si>
  <si>
    <t>'09:07:26'</t>
  </si>
  <si>
    <t>'09:07:44'</t>
  </si>
  <si>
    <t>'09:08:02'</t>
  </si>
  <si>
    <t>'09:08:20'</t>
  </si>
  <si>
    <t>'09:08:38'</t>
  </si>
  <si>
    <t>'09:08:56'</t>
  </si>
  <si>
    <t>'09:09:14'</t>
  </si>
  <si>
    <t>'09:09:32'</t>
  </si>
  <si>
    <t>'09:09:50'</t>
  </si>
  <si>
    <t>'09:10:08'</t>
  </si>
  <si>
    <t>'09:10:26'</t>
  </si>
  <si>
    <t>'09:10:44'</t>
  </si>
  <si>
    <t>'09:11:02'</t>
  </si>
  <si>
    <t>'09:11:20'</t>
  </si>
  <si>
    <t>'09:11:38'</t>
  </si>
  <si>
    <t>'09:11:56'</t>
  </si>
  <si>
    <t>'09:12:14'</t>
  </si>
  <si>
    <t>'09:12:32'</t>
  </si>
  <si>
    <t>'09:12:50'</t>
  </si>
  <si>
    <t>'09:13:08'</t>
  </si>
  <si>
    <t>'09:13:26'</t>
  </si>
  <si>
    <t>'09:13:44'</t>
  </si>
  <si>
    <t>'09:14:02'</t>
  </si>
  <si>
    <t>steps [x]</t>
  </si>
  <si>
    <t>intensity [y]</t>
  </si>
  <si>
    <t>x1</t>
  </si>
  <si>
    <t>y1</t>
  </si>
  <si>
    <t>x2</t>
  </si>
  <si>
    <t>y2</t>
  </si>
  <si>
    <t>y</t>
  </si>
  <si>
    <t>x</t>
  </si>
  <si>
    <t>left</t>
  </si>
  <si>
    <t>right</t>
  </si>
  <si>
    <t>ave</t>
  </si>
  <si>
    <t>m</t>
  </si>
  <si>
    <t>c</t>
  </si>
  <si>
    <t>~0,1 nm</t>
  </si>
  <si>
    <t>'09:35:39'</t>
  </si>
  <si>
    <t>'09:35:57'</t>
  </si>
  <si>
    <t>'09:36:15'</t>
  </si>
  <si>
    <t>'09:36:33'</t>
  </si>
  <si>
    <t>'09:36:51'</t>
  </si>
  <si>
    <t>'09:37:09'</t>
  </si>
  <si>
    <t>'09:37:27'</t>
  </si>
  <si>
    <t>'09:37:45'</t>
  </si>
  <si>
    <t>'09:38:03'</t>
  </si>
  <si>
    <t>'09:38:21'</t>
  </si>
  <si>
    <t>'09:38:39'</t>
  </si>
  <si>
    <t>'09:38:57'</t>
  </si>
  <si>
    <t>'09:39:15'</t>
  </si>
  <si>
    <t>'09:39:33'</t>
  </si>
  <si>
    <t>'09:39:51'</t>
  </si>
  <si>
    <t>'09:40:09'</t>
  </si>
  <si>
    <t>'09:40:27'</t>
  </si>
  <si>
    <t>'09:40:45'</t>
  </si>
  <si>
    <t>'09:41:03'</t>
  </si>
  <si>
    <t>'09:41:21'</t>
  </si>
  <si>
    <t>'09:41:39'</t>
  </si>
  <si>
    <t>'09:41:57'</t>
  </si>
  <si>
    <t>'09:42:15'</t>
  </si>
  <si>
    <t>'09:42:33'</t>
  </si>
  <si>
    <t>'09:42:51'</t>
  </si>
  <si>
    <t>'09:43:09'</t>
  </si>
  <si>
    <t>'09:43:27'</t>
  </si>
  <si>
    <t>'09:43:45'</t>
  </si>
  <si>
    <t>'09:44:03'</t>
  </si>
  <si>
    <t>'09:44:21'</t>
  </si>
  <si>
    <t>'09:44:39'</t>
  </si>
  <si>
    <t>'09:44:57'</t>
  </si>
  <si>
    <t>'09:45:15'</t>
  </si>
  <si>
    <t>'09:45:33'</t>
  </si>
  <si>
    <t>'09:45:51'</t>
  </si>
  <si>
    <t>'09:46:09'</t>
  </si>
  <si>
    <t>'09:46:27'</t>
  </si>
  <si>
    <t>'09:46:45'</t>
  </si>
  <si>
    <t>'09:47:03'</t>
  </si>
  <si>
    <t>'09:47:21'</t>
  </si>
  <si>
    <t>'09:47:39'</t>
  </si>
  <si>
    <t>'09:47:57'</t>
  </si>
  <si>
    <t>'09:48:15'</t>
  </si>
  <si>
    <t>'09:48:33'</t>
  </si>
  <si>
    <t>'09:48:51'</t>
  </si>
  <si>
    <t>'09:49:09'</t>
  </si>
  <si>
    <t>'09:49:27'</t>
  </si>
  <si>
    <t>'09:49:45'</t>
  </si>
  <si>
    <t>'09:50:03'</t>
  </si>
  <si>
    <t>'09:50:21'</t>
  </si>
  <si>
    <t>'09:50:39'</t>
  </si>
  <si>
    <t>'09:50:57'</t>
  </si>
  <si>
    <t>'10:00:30'</t>
  </si>
  <si>
    <t>'10:00:45'</t>
  </si>
  <si>
    <t>'10:01:00'</t>
  </si>
  <si>
    <t>'10:01:15'</t>
  </si>
  <si>
    <t>'10:01:31'</t>
  </si>
  <si>
    <t>'10:01:46'</t>
  </si>
  <si>
    <t>'10:02:01'</t>
  </si>
  <si>
    <t>'10:02:17'</t>
  </si>
  <si>
    <t>'10:02:32'</t>
  </si>
  <si>
    <t>'10:02:47'</t>
  </si>
  <si>
    <t>'10:03:02'</t>
  </si>
  <si>
    <t>'10:03:18'</t>
  </si>
  <si>
    <t>'10:03:33'</t>
  </si>
  <si>
    <t>'10:03:48'</t>
  </si>
  <si>
    <t>'10:04:03'</t>
  </si>
  <si>
    <t>'10:04:19'</t>
  </si>
  <si>
    <t>'10:04:34'</t>
  </si>
  <si>
    <t>'10:04:49'</t>
  </si>
  <si>
    <t>'10:05:04'</t>
  </si>
  <si>
    <t>'10:05:20'</t>
  </si>
  <si>
    <t>'10:05:35'</t>
  </si>
  <si>
    <t>'10:05:50'</t>
  </si>
  <si>
    <t>'10:06:05'</t>
  </si>
  <si>
    <t>'10:06:21'</t>
  </si>
  <si>
    <t>'10:06:36'</t>
  </si>
  <si>
    <t>'10:06:51'</t>
  </si>
  <si>
    <t>'10:07:06'</t>
  </si>
  <si>
    <t>'10:07:22'</t>
  </si>
  <si>
    <t>'10:07:37'</t>
  </si>
  <si>
    <t>'10:07:52'</t>
  </si>
  <si>
    <t>'10:08:08'</t>
  </si>
  <si>
    <t>'10:08:23'</t>
  </si>
  <si>
    <t>'10:08:38'</t>
  </si>
  <si>
    <t>'10:08:53'</t>
  </si>
  <si>
    <t>'10:09:09'</t>
  </si>
  <si>
    <t>'10:09:24'</t>
  </si>
  <si>
    <t>'10:09:39'</t>
  </si>
  <si>
    <t>'10:09:54'</t>
  </si>
  <si>
    <t>'10:10:10'</t>
  </si>
  <si>
    <t>'10:10:25'</t>
  </si>
  <si>
    <t>'10:10:40'</t>
  </si>
  <si>
    <t>'10:10:55'</t>
  </si>
  <si>
    <t>'10:11:11'</t>
  </si>
  <si>
    <t>'10:11:26'</t>
  </si>
  <si>
    <t>'10:11:41'</t>
  </si>
  <si>
    <t>'10:11:56'</t>
  </si>
  <si>
    <t>'10:12:12'</t>
  </si>
  <si>
    <t>'10:12:27'</t>
  </si>
  <si>
    <t>'10:12:42'</t>
  </si>
  <si>
    <t>'10:12:57'</t>
  </si>
  <si>
    <t>'10:13:13'</t>
  </si>
  <si>
    <t>'10:13:28'</t>
  </si>
  <si>
    <t>'10:18:36'</t>
  </si>
  <si>
    <t>'10:18:51'</t>
  </si>
  <si>
    <t>'10:19:06'</t>
  </si>
  <si>
    <t>'10:19:21'</t>
  </si>
  <si>
    <t>'10:19:37'</t>
  </si>
  <si>
    <t>'10:19:52'</t>
  </si>
  <si>
    <t>'10:20:07'</t>
  </si>
  <si>
    <t>'10:20:22'</t>
  </si>
  <si>
    <t>'10:20:38'</t>
  </si>
  <si>
    <t>'10:20:53'</t>
  </si>
  <si>
    <t>'10:21:08'</t>
  </si>
  <si>
    <t>'10:21:24'</t>
  </si>
  <si>
    <t>'10:21:39'</t>
  </si>
  <si>
    <t>'10:21:54'</t>
  </si>
  <si>
    <t>'10:22:09'</t>
  </si>
  <si>
    <t>'10:22:25'</t>
  </si>
  <si>
    <t>'10:22:40'</t>
  </si>
  <si>
    <t>'10:22:55'</t>
  </si>
  <si>
    <t>'10:23:10'</t>
  </si>
  <si>
    <t>'10:23:26'</t>
  </si>
  <si>
    <t>'10:23:41'</t>
  </si>
  <si>
    <t>'10:23:56'</t>
  </si>
  <si>
    <t>'10:24:11'</t>
  </si>
  <si>
    <t>'10:24:27'</t>
  </si>
  <si>
    <t>'10:24:42'</t>
  </si>
  <si>
    <t>'10:24:57'</t>
  </si>
  <si>
    <t>'10:25:12'</t>
  </si>
  <si>
    <t>'10:25:28'</t>
  </si>
  <si>
    <t>'10:25:43'</t>
  </si>
  <si>
    <t>'10:25:58'</t>
  </si>
  <si>
    <t>'10:26:13'</t>
  </si>
  <si>
    <t>'10:26:29'</t>
  </si>
  <si>
    <t>'10:26:44'</t>
  </si>
  <si>
    <t>'10:26:59'</t>
  </si>
  <si>
    <t>'10:27:14'</t>
  </si>
  <si>
    <t>'10:27:30'</t>
  </si>
  <si>
    <t>'10:27:45'</t>
  </si>
  <si>
    <t>'10:28:00'</t>
  </si>
  <si>
    <t>'10:28:16'</t>
  </si>
  <si>
    <t>'10:28:31'</t>
  </si>
  <si>
    <t>'10:28:46'</t>
  </si>
  <si>
    <t>'10:29:01'</t>
  </si>
  <si>
    <t>'10:29:17'</t>
  </si>
  <si>
    <t>'10:29:32'</t>
  </si>
  <si>
    <t>'10:29:47'</t>
  </si>
  <si>
    <t>'10:30:02'</t>
  </si>
  <si>
    <t>'10:30:18'</t>
  </si>
  <si>
    <t>'10:30:33'</t>
  </si>
  <si>
    <t>'10:30:48'</t>
  </si>
  <si>
    <t>'10:31:03'</t>
  </si>
  <si>
    <t>'10:31:19'</t>
  </si>
  <si>
    <t>'10:31:34'</t>
  </si>
  <si>
    <t>AVE</t>
  </si>
  <si>
    <t>'10:39:28'</t>
  </si>
  <si>
    <t>'10:39:43'</t>
  </si>
  <si>
    <t>'10:39:58'</t>
  </si>
  <si>
    <t>'10:40:13'</t>
  </si>
  <si>
    <t>'10:40:27'</t>
  </si>
  <si>
    <t>'10:40:42'</t>
  </si>
  <si>
    <t>'10:40:57'</t>
  </si>
  <si>
    <t>'10:41:12'</t>
  </si>
  <si>
    <t>'10:41:26'</t>
  </si>
  <si>
    <t>'10:41:41'</t>
  </si>
  <si>
    <t>'10:41:56'</t>
  </si>
  <si>
    <t>'10:42:10'</t>
  </si>
  <si>
    <t>'10:42:24'</t>
  </si>
  <si>
    <t>'10:42:38'</t>
  </si>
  <si>
    <t>'10:42:53'</t>
  </si>
  <si>
    <t>'10:43:07'</t>
  </si>
  <si>
    <t>'10:43:21'</t>
  </si>
  <si>
    <t>'10:43:35'</t>
  </si>
  <si>
    <t>'10:43:50'</t>
  </si>
  <si>
    <t>'10:44:04'</t>
  </si>
  <si>
    <t>'10:44:18'</t>
  </si>
  <si>
    <t>'10:44:32'</t>
  </si>
  <si>
    <t>'10:44:47'</t>
  </si>
  <si>
    <t>'10:45:01'</t>
  </si>
  <si>
    <t>'10:45:15'</t>
  </si>
  <si>
    <t>'10:45:29'</t>
  </si>
  <si>
    <t>'10:45:44'</t>
  </si>
  <si>
    <t>'10:45:58'</t>
  </si>
  <si>
    <t>'10:46:12'</t>
  </si>
  <si>
    <t>'10:46:26'</t>
  </si>
  <si>
    <t>'10:46:41'</t>
  </si>
  <si>
    <t>'10:46:55'</t>
  </si>
  <si>
    <t>'10:47:09'</t>
  </si>
  <si>
    <t>'10:47:23'</t>
  </si>
  <si>
    <t>'10:47:38'</t>
  </si>
  <si>
    <t>'10:47:52'</t>
  </si>
  <si>
    <t>'10:48:06'</t>
  </si>
  <si>
    <t>'10:48:20'</t>
  </si>
  <si>
    <t>'10:48:35'</t>
  </si>
  <si>
    <t>'10:48:49'</t>
  </si>
  <si>
    <t>'10:49:03'</t>
  </si>
  <si>
    <t>'10:49:17'</t>
  </si>
  <si>
    <t>'10:49:32'</t>
  </si>
  <si>
    <t>'10:49:46'</t>
  </si>
  <si>
    <t>'10:50:01'</t>
  </si>
  <si>
    <t>'10:50:16'</t>
  </si>
  <si>
    <t>'10:50:31'</t>
  </si>
  <si>
    <t>'10:50:45'</t>
  </si>
  <si>
    <t>'10:51:00'</t>
  </si>
  <si>
    <t>'10:51:15'</t>
  </si>
  <si>
    <t>'10:51:30'</t>
  </si>
  <si>
    <t>'10:51:44'</t>
  </si>
  <si>
    <t>'10:56:05'</t>
  </si>
  <si>
    <t>'10:56:20'</t>
  </si>
  <si>
    <t>'10:56:35'</t>
  </si>
  <si>
    <t>'10:56:49'</t>
  </si>
  <si>
    <t>'10:57:04'</t>
  </si>
  <si>
    <t>'10:57:19'</t>
  </si>
  <si>
    <t>'10:57:34'</t>
  </si>
  <si>
    <t>'10:57:48'</t>
  </si>
  <si>
    <t>'10:58:03'</t>
  </si>
  <si>
    <t>'10:58:18'</t>
  </si>
  <si>
    <t>'10:58:32'</t>
  </si>
  <si>
    <t>'10:58:46'</t>
  </si>
  <si>
    <t>'10:59:01'</t>
  </si>
  <si>
    <t>'10:59:15'</t>
  </si>
  <si>
    <t>'10:59:29'</t>
  </si>
  <si>
    <t>'10:59:43'</t>
  </si>
  <si>
    <t>'10:59:58'</t>
  </si>
  <si>
    <t>'11:00:12'</t>
  </si>
  <si>
    <t>'11:00:26'</t>
  </si>
  <si>
    <t>'11:00:40'</t>
  </si>
  <si>
    <t>'11:00:55'</t>
  </si>
  <si>
    <t>'11:01:09'</t>
  </si>
  <si>
    <t>'11:01:23'</t>
  </si>
  <si>
    <t>'11:01:37'</t>
  </si>
  <si>
    <t>'11:01:52'</t>
  </si>
  <si>
    <t>'11:02:06'</t>
  </si>
  <si>
    <t>'11:02:20'</t>
  </si>
  <si>
    <t>'11:02:34'</t>
  </si>
  <si>
    <t>'11:02:49'</t>
  </si>
  <si>
    <t>'11:03:03'</t>
  </si>
  <si>
    <t>'11:03:17'</t>
  </si>
  <si>
    <t>'11:03:31'</t>
  </si>
  <si>
    <t>'11:03:46'</t>
  </si>
  <si>
    <t>'11:04:00'</t>
  </si>
  <si>
    <t>'11:04:14'</t>
  </si>
  <si>
    <t>'11:04:28'</t>
  </si>
  <si>
    <t>'11:04:43'</t>
  </si>
  <si>
    <t>'11:04:57'</t>
  </si>
  <si>
    <t>'11:05:11'</t>
  </si>
  <si>
    <t>'11:05:25'</t>
  </si>
  <si>
    <t>'11:05:40'</t>
  </si>
  <si>
    <t>'11:05:54'</t>
  </si>
  <si>
    <t>'11:06:08'</t>
  </si>
  <si>
    <t>'11:06:23'</t>
  </si>
  <si>
    <t>'11:06:38'</t>
  </si>
  <si>
    <t>'11:06:52'</t>
  </si>
  <si>
    <t>'11:07:07'</t>
  </si>
  <si>
    <t>'11:07:22'</t>
  </si>
  <si>
    <t>'11:07:37'</t>
  </si>
  <si>
    <t>'11:07:51'</t>
  </si>
  <si>
    <t>'11:08:06'</t>
  </si>
  <si>
    <t>'11:08:21'</t>
  </si>
  <si>
    <t>'11:10:08'</t>
  </si>
  <si>
    <t>'11:10:23'</t>
  </si>
  <si>
    <t>'11:10:38'</t>
  </si>
  <si>
    <t>'11:10:52'</t>
  </si>
  <si>
    <t>'11:11:07'</t>
  </si>
  <si>
    <t>'11:11:22'</t>
  </si>
  <si>
    <t>'11:11:37'</t>
  </si>
  <si>
    <t>'11:11:52'</t>
  </si>
  <si>
    <t>'11:12:06'</t>
  </si>
  <si>
    <t>'11:12:21'</t>
  </si>
  <si>
    <t>'11:12:35'</t>
  </si>
  <si>
    <t>'11:12:50'</t>
  </si>
  <si>
    <t>'11:13:04'</t>
  </si>
  <si>
    <t>'11:13:18'</t>
  </si>
  <si>
    <t>'11:13:33'</t>
  </si>
  <si>
    <t>'11:13:47'</t>
  </si>
  <si>
    <t>'11:14:01'</t>
  </si>
  <si>
    <t>'11:14:15'</t>
  </si>
  <si>
    <t>'11:14:30'</t>
  </si>
  <si>
    <t>'11:14:44'</t>
  </si>
  <si>
    <t>'11:14:58'</t>
  </si>
  <si>
    <t>'11:15:12'</t>
  </si>
  <si>
    <t>'11:15:27'</t>
  </si>
  <si>
    <t>'11:15:41'</t>
  </si>
  <si>
    <t>'11:15:55'</t>
  </si>
  <si>
    <t>'11:16:10'</t>
  </si>
  <si>
    <t>'11:16:24'</t>
  </si>
  <si>
    <t>'11:16:38'</t>
  </si>
  <si>
    <t>'11:16:52'</t>
  </si>
  <si>
    <t>'11:17:07'</t>
  </si>
  <si>
    <t>'11:17:21'</t>
  </si>
  <si>
    <t>'11:17:35'</t>
  </si>
  <si>
    <t>'11:17:50'</t>
  </si>
  <si>
    <t>'11:18:04'</t>
  </si>
  <si>
    <t>'11:18:18'</t>
  </si>
  <si>
    <t>'11:18:32'</t>
  </si>
  <si>
    <t>'11:18:47'</t>
  </si>
  <si>
    <t>'11:19:01'</t>
  </si>
  <si>
    <t>'11:19:15'</t>
  </si>
  <si>
    <t>'11:19:30'</t>
  </si>
  <si>
    <t>'11:19:44'</t>
  </si>
  <si>
    <t>'11:19:58'</t>
  </si>
  <si>
    <t>'11:20:12'</t>
  </si>
  <si>
    <t>'11:20:27'</t>
  </si>
  <si>
    <t>'11:20:41'</t>
  </si>
  <si>
    <t>'11:20:56'</t>
  </si>
  <si>
    <t>'11:21:11'</t>
  </si>
  <si>
    <t>'11:21:26'</t>
  </si>
  <si>
    <t>'11:21:41'</t>
  </si>
  <si>
    <t>'11:21:55'</t>
  </si>
  <si>
    <t>'11:22:10'</t>
  </si>
  <si>
    <t>'11:22:25'</t>
  </si>
  <si>
    <t>AVERAGE</t>
  </si>
  <si>
    <t>std dev</t>
  </si>
  <si>
    <t>std dev [steps]</t>
  </si>
  <si>
    <t>change in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</si>
</sst>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E+00"/>
    <numFmt numFmtId="165" formatCode="0.00000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11" fontId="0" fillId="0" borderId="0" xfId="0" applyNumberFormat="1"/>
    <xf numFmtId="0" fontId="0" fillId="2" borderId="0" xfId="0" applyFill="1"/>
    <xf numFmtId="11" fontId="0" fillId="2" borderId="0" xfId="0" applyNumberFormat="1" applyFill="1"/>
    <xf numFmtId="0" fontId="0" fillId="3" borderId="0" xfId="0" applyFill="1"/>
    <xf numFmtId="11" fontId="0" fillId="3" borderId="0" xfId="0" applyNumberFormat="1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  <xf numFmtId="0" fontId="0" fillId="6" borderId="0" xfId="0" applyFill="1"/>
    <xf numFmtId="11" fontId="0" fillId="6" borderId="0" xfId="0" applyNumberFormat="1" applyFill="1"/>
    <xf numFmtId="164" fontId="0" fillId="0" borderId="0" xfId="0" applyNumberFormat="1"/>
    <xf numFmtId="164" fontId="0" fillId="5" borderId="0" xfId="0" applyNumberFormat="1" applyFill="1"/>
    <xf numFmtId="164" fontId="0" fillId="6" borderId="0" xfId="0" applyNumberFormat="1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6" borderId="0" xfId="0" applyFill="1" applyAlignment="1">
      <alignment horizontal="right"/>
    </xf>
    <xf numFmtId="1" fontId="0" fillId="0" borderId="0" xfId="0" applyNumberFormat="1"/>
    <xf numFmtId="1" fontId="0" fillId="7" borderId="0" xfId="0" applyNumberFormat="1" applyFill="1"/>
    <xf numFmtId="11" fontId="0" fillId="5" borderId="0" xfId="0" applyNumberFormat="1" applyFill="1"/>
    <xf numFmtId="0" fontId="1" fillId="5" borderId="0" xfId="0" applyFont="1" applyFill="1"/>
    <xf numFmtId="11" fontId="1" fillId="5" borderId="0" xfId="0" applyNumberFormat="1" applyFont="1" applyFill="1"/>
    <xf numFmtId="0" fontId="0" fillId="7" borderId="0" xfId="0" applyFill="1"/>
    <xf numFmtId="1" fontId="0" fillId="5" borderId="0" xfId="0" applyNumberFormat="1" applyFill="1"/>
    <xf numFmtId="165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2225"/>
          </c:spPr>
          <c:marker>
            <c:symbol val="none"/>
          </c:marker>
          <c:xVal>
            <c:numRef>
              <c:f>'rough scan'!$E$2:$E$321</c:f>
              <c:numCache>
                <c:formatCode>General</c:formatCode>
                <c:ptCount val="320"/>
                <c:pt idx="0">
                  <c:v>-892800</c:v>
                </c:pt>
                <c:pt idx="1">
                  <c:v>-889920</c:v>
                </c:pt>
                <c:pt idx="2">
                  <c:v>-887040</c:v>
                </c:pt>
                <c:pt idx="3">
                  <c:v>-884160</c:v>
                </c:pt>
                <c:pt idx="4">
                  <c:v>-881280</c:v>
                </c:pt>
                <c:pt idx="5">
                  <c:v>-878400</c:v>
                </c:pt>
                <c:pt idx="6">
                  <c:v>-875520</c:v>
                </c:pt>
                <c:pt idx="7">
                  <c:v>-872640</c:v>
                </c:pt>
                <c:pt idx="8">
                  <c:v>-869760</c:v>
                </c:pt>
                <c:pt idx="9">
                  <c:v>-866880</c:v>
                </c:pt>
                <c:pt idx="10">
                  <c:v>-864000</c:v>
                </c:pt>
                <c:pt idx="11">
                  <c:v>-861120</c:v>
                </c:pt>
                <c:pt idx="12">
                  <c:v>-858240</c:v>
                </c:pt>
                <c:pt idx="13">
                  <c:v>-855360</c:v>
                </c:pt>
                <c:pt idx="14">
                  <c:v>-852480</c:v>
                </c:pt>
                <c:pt idx="15">
                  <c:v>-849600</c:v>
                </c:pt>
                <c:pt idx="16">
                  <c:v>-846720</c:v>
                </c:pt>
                <c:pt idx="17">
                  <c:v>-843840</c:v>
                </c:pt>
                <c:pt idx="18">
                  <c:v>-840960</c:v>
                </c:pt>
                <c:pt idx="19">
                  <c:v>-838080</c:v>
                </c:pt>
                <c:pt idx="20">
                  <c:v>-835200</c:v>
                </c:pt>
                <c:pt idx="21">
                  <c:v>-832320</c:v>
                </c:pt>
                <c:pt idx="22">
                  <c:v>-829440</c:v>
                </c:pt>
                <c:pt idx="23">
                  <c:v>-826560</c:v>
                </c:pt>
                <c:pt idx="24">
                  <c:v>-823680</c:v>
                </c:pt>
                <c:pt idx="25">
                  <c:v>-820800</c:v>
                </c:pt>
                <c:pt idx="26">
                  <c:v>-817920</c:v>
                </c:pt>
                <c:pt idx="27">
                  <c:v>-815040</c:v>
                </c:pt>
                <c:pt idx="28">
                  <c:v>-812160</c:v>
                </c:pt>
                <c:pt idx="29">
                  <c:v>-809280</c:v>
                </c:pt>
                <c:pt idx="30">
                  <c:v>-806400</c:v>
                </c:pt>
                <c:pt idx="31">
                  <c:v>-803520</c:v>
                </c:pt>
                <c:pt idx="32">
                  <c:v>-800640</c:v>
                </c:pt>
                <c:pt idx="33">
                  <c:v>-797760</c:v>
                </c:pt>
                <c:pt idx="34">
                  <c:v>-794880</c:v>
                </c:pt>
                <c:pt idx="35">
                  <c:v>-792000</c:v>
                </c:pt>
                <c:pt idx="36">
                  <c:v>-789120</c:v>
                </c:pt>
                <c:pt idx="37">
                  <c:v>-786240</c:v>
                </c:pt>
                <c:pt idx="38">
                  <c:v>-783360</c:v>
                </c:pt>
                <c:pt idx="39">
                  <c:v>-780480</c:v>
                </c:pt>
                <c:pt idx="40">
                  <c:v>-777600</c:v>
                </c:pt>
                <c:pt idx="41">
                  <c:v>-774720</c:v>
                </c:pt>
                <c:pt idx="42">
                  <c:v>-771840</c:v>
                </c:pt>
                <c:pt idx="43">
                  <c:v>-768960</c:v>
                </c:pt>
                <c:pt idx="44">
                  <c:v>-766080</c:v>
                </c:pt>
                <c:pt idx="45">
                  <c:v>-763200</c:v>
                </c:pt>
                <c:pt idx="46">
                  <c:v>-760320</c:v>
                </c:pt>
                <c:pt idx="47">
                  <c:v>-757440</c:v>
                </c:pt>
                <c:pt idx="48">
                  <c:v>-754560</c:v>
                </c:pt>
                <c:pt idx="49">
                  <c:v>-751680</c:v>
                </c:pt>
                <c:pt idx="50">
                  <c:v>-748800</c:v>
                </c:pt>
                <c:pt idx="51">
                  <c:v>-745920</c:v>
                </c:pt>
                <c:pt idx="52">
                  <c:v>-743040</c:v>
                </c:pt>
                <c:pt idx="53">
                  <c:v>-740160</c:v>
                </c:pt>
                <c:pt idx="54">
                  <c:v>-737280</c:v>
                </c:pt>
                <c:pt idx="55">
                  <c:v>-734400</c:v>
                </c:pt>
                <c:pt idx="56">
                  <c:v>-731520</c:v>
                </c:pt>
                <c:pt idx="57">
                  <c:v>-728640</c:v>
                </c:pt>
                <c:pt idx="58">
                  <c:v>-725760</c:v>
                </c:pt>
                <c:pt idx="59">
                  <c:v>-722880</c:v>
                </c:pt>
                <c:pt idx="60">
                  <c:v>-720000</c:v>
                </c:pt>
                <c:pt idx="61">
                  <c:v>-717120</c:v>
                </c:pt>
                <c:pt idx="62">
                  <c:v>-714240</c:v>
                </c:pt>
                <c:pt idx="63">
                  <c:v>-711360</c:v>
                </c:pt>
                <c:pt idx="64">
                  <c:v>-708480</c:v>
                </c:pt>
                <c:pt idx="65">
                  <c:v>-705600</c:v>
                </c:pt>
                <c:pt idx="66">
                  <c:v>-702720</c:v>
                </c:pt>
                <c:pt idx="67">
                  <c:v>-699840</c:v>
                </c:pt>
                <c:pt idx="68">
                  <c:v>-696960</c:v>
                </c:pt>
                <c:pt idx="69">
                  <c:v>-694080</c:v>
                </c:pt>
                <c:pt idx="70">
                  <c:v>-691200</c:v>
                </c:pt>
                <c:pt idx="71">
                  <c:v>-688320</c:v>
                </c:pt>
                <c:pt idx="72">
                  <c:v>-685440</c:v>
                </c:pt>
                <c:pt idx="73">
                  <c:v>-682560</c:v>
                </c:pt>
                <c:pt idx="74">
                  <c:v>-679680</c:v>
                </c:pt>
                <c:pt idx="75">
                  <c:v>-676800</c:v>
                </c:pt>
                <c:pt idx="76">
                  <c:v>-673920</c:v>
                </c:pt>
                <c:pt idx="77">
                  <c:v>-671040</c:v>
                </c:pt>
                <c:pt idx="78">
                  <c:v>-668160</c:v>
                </c:pt>
                <c:pt idx="79">
                  <c:v>-665280</c:v>
                </c:pt>
                <c:pt idx="80">
                  <c:v>-662400</c:v>
                </c:pt>
                <c:pt idx="81">
                  <c:v>-659520</c:v>
                </c:pt>
                <c:pt idx="82">
                  <c:v>-656640</c:v>
                </c:pt>
                <c:pt idx="83">
                  <c:v>-653760</c:v>
                </c:pt>
                <c:pt idx="84">
                  <c:v>-650880</c:v>
                </c:pt>
                <c:pt idx="85">
                  <c:v>-648000</c:v>
                </c:pt>
                <c:pt idx="86">
                  <c:v>-645120</c:v>
                </c:pt>
                <c:pt idx="87">
                  <c:v>-642240</c:v>
                </c:pt>
                <c:pt idx="88">
                  <c:v>-639360</c:v>
                </c:pt>
                <c:pt idx="89">
                  <c:v>-636480</c:v>
                </c:pt>
                <c:pt idx="90">
                  <c:v>-633600</c:v>
                </c:pt>
                <c:pt idx="91">
                  <c:v>-630720</c:v>
                </c:pt>
                <c:pt idx="92">
                  <c:v>-627840</c:v>
                </c:pt>
                <c:pt idx="93">
                  <c:v>-624960</c:v>
                </c:pt>
                <c:pt idx="94">
                  <c:v>-622080</c:v>
                </c:pt>
                <c:pt idx="95">
                  <c:v>-619200</c:v>
                </c:pt>
                <c:pt idx="96">
                  <c:v>-616320</c:v>
                </c:pt>
                <c:pt idx="97">
                  <c:v>-613440</c:v>
                </c:pt>
                <c:pt idx="98">
                  <c:v>-610560</c:v>
                </c:pt>
                <c:pt idx="99">
                  <c:v>-607680</c:v>
                </c:pt>
                <c:pt idx="100">
                  <c:v>-604800</c:v>
                </c:pt>
                <c:pt idx="101">
                  <c:v>-601920</c:v>
                </c:pt>
                <c:pt idx="102">
                  <c:v>-599040</c:v>
                </c:pt>
                <c:pt idx="103">
                  <c:v>-596160</c:v>
                </c:pt>
                <c:pt idx="104">
                  <c:v>-593280</c:v>
                </c:pt>
                <c:pt idx="105">
                  <c:v>-590400</c:v>
                </c:pt>
                <c:pt idx="106">
                  <c:v>-587520</c:v>
                </c:pt>
                <c:pt idx="107">
                  <c:v>-584640</c:v>
                </c:pt>
                <c:pt idx="108">
                  <c:v>-581760</c:v>
                </c:pt>
                <c:pt idx="109">
                  <c:v>-578880</c:v>
                </c:pt>
                <c:pt idx="110">
                  <c:v>-576000</c:v>
                </c:pt>
                <c:pt idx="111">
                  <c:v>-573120</c:v>
                </c:pt>
                <c:pt idx="112">
                  <c:v>-570240</c:v>
                </c:pt>
                <c:pt idx="113">
                  <c:v>-567360</c:v>
                </c:pt>
                <c:pt idx="114">
                  <c:v>-564480</c:v>
                </c:pt>
                <c:pt idx="115">
                  <c:v>-561600</c:v>
                </c:pt>
                <c:pt idx="116">
                  <c:v>-558720</c:v>
                </c:pt>
                <c:pt idx="117">
                  <c:v>-555840</c:v>
                </c:pt>
                <c:pt idx="118">
                  <c:v>-552960</c:v>
                </c:pt>
                <c:pt idx="119">
                  <c:v>-550080</c:v>
                </c:pt>
                <c:pt idx="120">
                  <c:v>-547200</c:v>
                </c:pt>
                <c:pt idx="121">
                  <c:v>-544320</c:v>
                </c:pt>
                <c:pt idx="122">
                  <c:v>-541440</c:v>
                </c:pt>
                <c:pt idx="123">
                  <c:v>-538560</c:v>
                </c:pt>
                <c:pt idx="124">
                  <c:v>-535680</c:v>
                </c:pt>
                <c:pt idx="125">
                  <c:v>-532800</c:v>
                </c:pt>
                <c:pt idx="126">
                  <c:v>-529920</c:v>
                </c:pt>
                <c:pt idx="127">
                  <c:v>-527040</c:v>
                </c:pt>
                <c:pt idx="128">
                  <c:v>-524160</c:v>
                </c:pt>
                <c:pt idx="129">
                  <c:v>-521280</c:v>
                </c:pt>
                <c:pt idx="130">
                  <c:v>-518400</c:v>
                </c:pt>
                <c:pt idx="131">
                  <c:v>-515520</c:v>
                </c:pt>
                <c:pt idx="132">
                  <c:v>-512640</c:v>
                </c:pt>
                <c:pt idx="133">
                  <c:v>-509760</c:v>
                </c:pt>
                <c:pt idx="134">
                  <c:v>-506880</c:v>
                </c:pt>
                <c:pt idx="135">
                  <c:v>-504000</c:v>
                </c:pt>
                <c:pt idx="136">
                  <c:v>-501120</c:v>
                </c:pt>
                <c:pt idx="137">
                  <c:v>-498240</c:v>
                </c:pt>
                <c:pt idx="138">
                  <c:v>-495360</c:v>
                </c:pt>
                <c:pt idx="139">
                  <c:v>-492480</c:v>
                </c:pt>
                <c:pt idx="140">
                  <c:v>-489600</c:v>
                </c:pt>
                <c:pt idx="141">
                  <c:v>-486720</c:v>
                </c:pt>
                <c:pt idx="142">
                  <c:v>-483840</c:v>
                </c:pt>
                <c:pt idx="143">
                  <c:v>-480960</c:v>
                </c:pt>
                <c:pt idx="144">
                  <c:v>-478080</c:v>
                </c:pt>
                <c:pt idx="145">
                  <c:v>-475200</c:v>
                </c:pt>
                <c:pt idx="146">
                  <c:v>-472320</c:v>
                </c:pt>
                <c:pt idx="147">
                  <c:v>-469440</c:v>
                </c:pt>
                <c:pt idx="148">
                  <c:v>-466560</c:v>
                </c:pt>
                <c:pt idx="149">
                  <c:v>-463680</c:v>
                </c:pt>
                <c:pt idx="150">
                  <c:v>-460800</c:v>
                </c:pt>
                <c:pt idx="151">
                  <c:v>-457920</c:v>
                </c:pt>
                <c:pt idx="152">
                  <c:v>-455040</c:v>
                </c:pt>
                <c:pt idx="153">
                  <c:v>-452160</c:v>
                </c:pt>
                <c:pt idx="154">
                  <c:v>-449280</c:v>
                </c:pt>
                <c:pt idx="155">
                  <c:v>-446400</c:v>
                </c:pt>
                <c:pt idx="156">
                  <c:v>-443520</c:v>
                </c:pt>
                <c:pt idx="157">
                  <c:v>-440640</c:v>
                </c:pt>
                <c:pt idx="158">
                  <c:v>-437760</c:v>
                </c:pt>
                <c:pt idx="159">
                  <c:v>-434880</c:v>
                </c:pt>
                <c:pt idx="160">
                  <c:v>-432000</c:v>
                </c:pt>
                <c:pt idx="161">
                  <c:v>-429120</c:v>
                </c:pt>
                <c:pt idx="162">
                  <c:v>-426240</c:v>
                </c:pt>
                <c:pt idx="163">
                  <c:v>-423360</c:v>
                </c:pt>
                <c:pt idx="164">
                  <c:v>-420480</c:v>
                </c:pt>
                <c:pt idx="165">
                  <c:v>-417600</c:v>
                </c:pt>
                <c:pt idx="166">
                  <c:v>-414720</c:v>
                </c:pt>
                <c:pt idx="167">
                  <c:v>-411840</c:v>
                </c:pt>
                <c:pt idx="168">
                  <c:v>-408960</c:v>
                </c:pt>
                <c:pt idx="169">
                  <c:v>-406080</c:v>
                </c:pt>
                <c:pt idx="170">
                  <c:v>-403200</c:v>
                </c:pt>
                <c:pt idx="171">
                  <c:v>-400320</c:v>
                </c:pt>
                <c:pt idx="172">
                  <c:v>-397440</c:v>
                </c:pt>
                <c:pt idx="173">
                  <c:v>-394560</c:v>
                </c:pt>
                <c:pt idx="174">
                  <c:v>-391680</c:v>
                </c:pt>
                <c:pt idx="175">
                  <c:v>-388800</c:v>
                </c:pt>
                <c:pt idx="176">
                  <c:v>-385920</c:v>
                </c:pt>
                <c:pt idx="177">
                  <c:v>-383040</c:v>
                </c:pt>
                <c:pt idx="178">
                  <c:v>-380160</c:v>
                </c:pt>
                <c:pt idx="179">
                  <c:v>-377280</c:v>
                </c:pt>
                <c:pt idx="180">
                  <c:v>-374400</c:v>
                </c:pt>
                <c:pt idx="181">
                  <c:v>-371520</c:v>
                </c:pt>
                <c:pt idx="182">
                  <c:v>-368640</c:v>
                </c:pt>
                <c:pt idx="183">
                  <c:v>-365760</c:v>
                </c:pt>
                <c:pt idx="184">
                  <c:v>-362880</c:v>
                </c:pt>
                <c:pt idx="185">
                  <c:v>-360000</c:v>
                </c:pt>
                <c:pt idx="186">
                  <c:v>-357120</c:v>
                </c:pt>
                <c:pt idx="187">
                  <c:v>-354240</c:v>
                </c:pt>
                <c:pt idx="188">
                  <c:v>-351360</c:v>
                </c:pt>
                <c:pt idx="189">
                  <c:v>-348480</c:v>
                </c:pt>
                <c:pt idx="190">
                  <c:v>-345600</c:v>
                </c:pt>
                <c:pt idx="191">
                  <c:v>-342720</c:v>
                </c:pt>
                <c:pt idx="192">
                  <c:v>-339840</c:v>
                </c:pt>
                <c:pt idx="193">
                  <c:v>-336960</c:v>
                </c:pt>
                <c:pt idx="194">
                  <c:v>-334080</c:v>
                </c:pt>
                <c:pt idx="195">
                  <c:v>-331200</c:v>
                </c:pt>
                <c:pt idx="196">
                  <c:v>-328320</c:v>
                </c:pt>
                <c:pt idx="197">
                  <c:v>-325440</c:v>
                </c:pt>
                <c:pt idx="198">
                  <c:v>-322560</c:v>
                </c:pt>
                <c:pt idx="199">
                  <c:v>-319680</c:v>
                </c:pt>
                <c:pt idx="200">
                  <c:v>-316800</c:v>
                </c:pt>
                <c:pt idx="201">
                  <c:v>-313920</c:v>
                </c:pt>
                <c:pt idx="202">
                  <c:v>-311040</c:v>
                </c:pt>
                <c:pt idx="203">
                  <c:v>-308160</c:v>
                </c:pt>
                <c:pt idx="204">
                  <c:v>-305280</c:v>
                </c:pt>
                <c:pt idx="205">
                  <c:v>-302400</c:v>
                </c:pt>
                <c:pt idx="206">
                  <c:v>-299520</c:v>
                </c:pt>
                <c:pt idx="207">
                  <c:v>-296640</c:v>
                </c:pt>
                <c:pt idx="208">
                  <c:v>-293760</c:v>
                </c:pt>
                <c:pt idx="209">
                  <c:v>-290880</c:v>
                </c:pt>
                <c:pt idx="210">
                  <c:v>-288000</c:v>
                </c:pt>
                <c:pt idx="211">
                  <c:v>-285120</c:v>
                </c:pt>
                <c:pt idx="212">
                  <c:v>-282240</c:v>
                </c:pt>
                <c:pt idx="213">
                  <c:v>-279360</c:v>
                </c:pt>
                <c:pt idx="214">
                  <c:v>-276480</c:v>
                </c:pt>
                <c:pt idx="215">
                  <c:v>-273600</c:v>
                </c:pt>
                <c:pt idx="216">
                  <c:v>-270720</c:v>
                </c:pt>
                <c:pt idx="217">
                  <c:v>-267840</c:v>
                </c:pt>
                <c:pt idx="218">
                  <c:v>-264960</c:v>
                </c:pt>
                <c:pt idx="219">
                  <c:v>-262080</c:v>
                </c:pt>
                <c:pt idx="220">
                  <c:v>-259200</c:v>
                </c:pt>
                <c:pt idx="221">
                  <c:v>-256320</c:v>
                </c:pt>
                <c:pt idx="222">
                  <c:v>-253440</c:v>
                </c:pt>
                <c:pt idx="223">
                  <c:v>-250560</c:v>
                </c:pt>
                <c:pt idx="224">
                  <c:v>-247680</c:v>
                </c:pt>
                <c:pt idx="225">
                  <c:v>-244800</c:v>
                </c:pt>
                <c:pt idx="226">
                  <c:v>-241920</c:v>
                </c:pt>
                <c:pt idx="227">
                  <c:v>-239040</c:v>
                </c:pt>
                <c:pt idx="228">
                  <c:v>-236160</c:v>
                </c:pt>
                <c:pt idx="229">
                  <c:v>-233280</c:v>
                </c:pt>
                <c:pt idx="230">
                  <c:v>-230400</c:v>
                </c:pt>
                <c:pt idx="231">
                  <c:v>-227520</c:v>
                </c:pt>
                <c:pt idx="232">
                  <c:v>-224640</c:v>
                </c:pt>
                <c:pt idx="233">
                  <c:v>-221760</c:v>
                </c:pt>
                <c:pt idx="234">
                  <c:v>-218880</c:v>
                </c:pt>
                <c:pt idx="235">
                  <c:v>-216000</c:v>
                </c:pt>
                <c:pt idx="236">
                  <c:v>-213120</c:v>
                </c:pt>
                <c:pt idx="237">
                  <c:v>-210240</c:v>
                </c:pt>
                <c:pt idx="238">
                  <c:v>-207360</c:v>
                </c:pt>
                <c:pt idx="239">
                  <c:v>-204480</c:v>
                </c:pt>
                <c:pt idx="240">
                  <c:v>-201600</c:v>
                </c:pt>
                <c:pt idx="241">
                  <c:v>-198720</c:v>
                </c:pt>
                <c:pt idx="242">
                  <c:v>-195840</c:v>
                </c:pt>
                <c:pt idx="243">
                  <c:v>-192960</c:v>
                </c:pt>
                <c:pt idx="244">
                  <c:v>-190080</c:v>
                </c:pt>
                <c:pt idx="245">
                  <c:v>-187200</c:v>
                </c:pt>
                <c:pt idx="246">
                  <c:v>-184320</c:v>
                </c:pt>
                <c:pt idx="247">
                  <c:v>-181440</c:v>
                </c:pt>
                <c:pt idx="248">
                  <c:v>-178560</c:v>
                </c:pt>
                <c:pt idx="249">
                  <c:v>-175680</c:v>
                </c:pt>
                <c:pt idx="250">
                  <c:v>-172800</c:v>
                </c:pt>
                <c:pt idx="251">
                  <c:v>-169920</c:v>
                </c:pt>
                <c:pt idx="252">
                  <c:v>-167040</c:v>
                </c:pt>
                <c:pt idx="253">
                  <c:v>-164160</c:v>
                </c:pt>
                <c:pt idx="254">
                  <c:v>-161280</c:v>
                </c:pt>
                <c:pt idx="255">
                  <c:v>-158400</c:v>
                </c:pt>
                <c:pt idx="256">
                  <c:v>-155520</c:v>
                </c:pt>
                <c:pt idx="257">
                  <c:v>-152640</c:v>
                </c:pt>
                <c:pt idx="258">
                  <c:v>-149760</c:v>
                </c:pt>
                <c:pt idx="259">
                  <c:v>-146880</c:v>
                </c:pt>
                <c:pt idx="260">
                  <c:v>-144000</c:v>
                </c:pt>
                <c:pt idx="261">
                  <c:v>-141120</c:v>
                </c:pt>
                <c:pt idx="262">
                  <c:v>-138240</c:v>
                </c:pt>
                <c:pt idx="263">
                  <c:v>-135360</c:v>
                </c:pt>
                <c:pt idx="264">
                  <c:v>-132480</c:v>
                </c:pt>
                <c:pt idx="265">
                  <c:v>-129600</c:v>
                </c:pt>
                <c:pt idx="266">
                  <c:v>-126720</c:v>
                </c:pt>
                <c:pt idx="267">
                  <c:v>-123840</c:v>
                </c:pt>
                <c:pt idx="268">
                  <c:v>-120960</c:v>
                </c:pt>
                <c:pt idx="269">
                  <c:v>-118080</c:v>
                </c:pt>
                <c:pt idx="270">
                  <c:v>-115200</c:v>
                </c:pt>
                <c:pt idx="271">
                  <c:v>-112320</c:v>
                </c:pt>
                <c:pt idx="272">
                  <c:v>-109440</c:v>
                </c:pt>
                <c:pt idx="273">
                  <c:v>-106560</c:v>
                </c:pt>
                <c:pt idx="274">
                  <c:v>-103680</c:v>
                </c:pt>
                <c:pt idx="275">
                  <c:v>-100800</c:v>
                </c:pt>
                <c:pt idx="276">
                  <c:v>-97920</c:v>
                </c:pt>
                <c:pt idx="277">
                  <c:v>-95040</c:v>
                </c:pt>
                <c:pt idx="278">
                  <c:v>-92160</c:v>
                </c:pt>
                <c:pt idx="279">
                  <c:v>-89280</c:v>
                </c:pt>
                <c:pt idx="280">
                  <c:v>-86400</c:v>
                </c:pt>
                <c:pt idx="281">
                  <c:v>-83520</c:v>
                </c:pt>
                <c:pt idx="282">
                  <c:v>-80640</c:v>
                </c:pt>
                <c:pt idx="283">
                  <c:v>-77760</c:v>
                </c:pt>
                <c:pt idx="284">
                  <c:v>-74880</c:v>
                </c:pt>
                <c:pt idx="285">
                  <c:v>-72000</c:v>
                </c:pt>
                <c:pt idx="286">
                  <c:v>-69120</c:v>
                </c:pt>
                <c:pt idx="287">
                  <c:v>-66240</c:v>
                </c:pt>
                <c:pt idx="288">
                  <c:v>-63360</c:v>
                </c:pt>
                <c:pt idx="289">
                  <c:v>-60480</c:v>
                </c:pt>
                <c:pt idx="290">
                  <c:v>-57600</c:v>
                </c:pt>
                <c:pt idx="291">
                  <c:v>-54720</c:v>
                </c:pt>
                <c:pt idx="292">
                  <c:v>-51840</c:v>
                </c:pt>
                <c:pt idx="293">
                  <c:v>-48960</c:v>
                </c:pt>
                <c:pt idx="294">
                  <c:v>-46080</c:v>
                </c:pt>
                <c:pt idx="295">
                  <c:v>-43200</c:v>
                </c:pt>
                <c:pt idx="296">
                  <c:v>-40320</c:v>
                </c:pt>
                <c:pt idx="297">
                  <c:v>-37440</c:v>
                </c:pt>
                <c:pt idx="298">
                  <c:v>-34560</c:v>
                </c:pt>
                <c:pt idx="299">
                  <c:v>-31680</c:v>
                </c:pt>
                <c:pt idx="300">
                  <c:v>-28800</c:v>
                </c:pt>
                <c:pt idx="301">
                  <c:v>-25920</c:v>
                </c:pt>
                <c:pt idx="302">
                  <c:v>-23040</c:v>
                </c:pt>
                <c:pt idx="303">
                  <c:v>-20160</c:v>
                </c:pt>
                <c:pt idx="304">
                  <c:v>-17280</c:v>
                </c:pt>
                <c:pt idx="305">
                  <c:v>-14400</c:v>
                </c:pt>
                <c:pt idx="306">
                  <c:v>-11520</c:v>
                </c:pt>
                <c:pt idx="307">
                  <c:v>-8640</c:v>
                </c:pt>
                <c:pt idx="308">
                  <c:v>-5760</c:v>
                </c:pt>
                <c:pt idx="309">
                  <c:v>-2880</c:v>
                </c:pt>
                <c:pt idx="310">
                  <c:v>0</c:v>
                </c:pt>
                <c:pt idx="311">
                  <c:v>2880</c:v>
                </c:pt>
                <c:pt idx="312">
                  <c:v>5760</c:v>
                </c:pt>
                <c:pt idx="313">
                  <c:v>8640</c:v>
                </c:pt>
                <c:pt idx="314">
                  <c:v>11520</c:v>
                </c:pt>
                <c:pt idx="315">
                  <c:v>14400</c:v>
                </c:pt>
                <c:pt idx="316">
                  <c:v>17280</c:v>
                </c:pt>
                <c:pt idx="317">
                  <c:v>20160</c:v>
                </c:pt>
                <c:pt idx="318">
                  <c:v>23040</c:v>
                </c:pt>
                <c:pt idx="319">
                  <c:v>25920</c:v>
                </c:pt>
              </c:numCache>
            </c:numRef>
          </c:xVal>
          <c:yVal>
            <c:numRef>
              <c:f>'rough scan'!$H$2:$H$321</c:f>
              <c:numCache>
                <c:formatCode>0.00E+00</c:formatCode>
                <c:ptCount val="320"/>
                <c:pt idx="0">
                  <c:v>-9.5742091999999994E-3</c:v>
                </c:pt>
                <c:pt idx="1">
                  <c:v>-9.5620902799999994E-3</c:v>
                </c:pt>
                <c:pt idx="2">
                  <c:v>-9.5522253399999996E-3</c:v>
                </c:pt>
                <c:pt idx="3">
                  <c:v>-9.5472524499999999E-3</c:v>
                </c:pt>
                <c:pt idx="4">
                  <c:v>-9.5414405300000005E-3</c:v>
                </c:pt>
                <c:pt idx="5">
                  <c:v>-9.5812227400000009E-3</c:v>
                </c:pt>
                <c:pt idx="6">
                  <c:v>-9.6008064099999992E-3</c:v>
                </c:pt>
                <c:pt idx="7">
                  <c:v>-9.6169141200000002E-3</c:v>
                </c:pt>
                <c:pt idx="8">
                  <c:v>-9.6031483100000002E-3</c:v>
                </c:pt>
                <c:pt idx="9">
                  <c:v>-9.2049258399999993E-3</c:v>
                </c:pt>
                <c:pt idx="10">
                  <c:v>-8.4986065900000008E-3</c:v>
                </c:pt>
                <c:pt idx="11">
                  <c:v>-7.7694192299999996E-3</c:v>
                </c:pt>
                <c:pt idx="12">
                  <c:v>-7.0593722900000001E-3</c:v>
                </c:pt>
                <c:pt idx="13">
                  <c:v>-5.9059687699999997E-3</c:v>
                </c:pt>
                <c:pt idx="14">
                  <c:v>5.6681944399999996E-3</c:v>
                </c:pt>
                <c:pt idx="15">
                  <c:v>0.46559267900000001</c:v>
                </c:pt>
                <c:pt idx="16">
                  <c:v>0.993907286</c:v>
                </c:pt>
                <c:pt idx="17">
                  <c:v>1.52854592</c:v>
                </c:pt>
                <c:pt idx="18">
                  <c:v>2.0172533700000002</c:v>
                </c:pt>
                <c:pt idx="19">
                  <c:v>2.4067346999999999</c:v>
                </c:pt>
                <c:pt idx="20">
                  <c:v>2.3629856</c:v>
                </c:pt>
                <c:pt idx="21">
                  <c:v>1.8691301</c:v>
                </c:pt>
                <c:pt idx="22">
                  <c:v>1.3278451600000001</c:v>
                </c:pt>
                <c:pt idx="23">
                  <c:v>0.80799944199999996</c:v>
                </c:pt>
                <c:pt idx="24">
                  <c:v>3.6856361099999999E-2</c:v>
                </c:pt>
                <c:pt idx="25">
                  <c:v>-4.9111142700000001E-3</c:v>
                </c:pt>
                <c:pt idx="26">
                  <c:v>-8.3553000199999995E-3</c:v>
                </c:pt>
                <c:pt idx="27">
                  <c:v>-8.6062904800000006E-3</c:v>
                </c:pt>
                <c:pt idx="28">
                  <c:v>-8.7316056899999998E-3</c:v>
                </c:pt>
                <c:pt idx="29">
                  <c:v>-8.7906727399999999E-3</c:v>
                </c:pt>
                <c:pt idx="30">
                  <c:v>-8.8143588900000003E-3</c:v>
                </c:pt>
                <c:pt idx="31">
                  <c:v>-8.8331021499999992E-3</c:v>
                </c:pt>
                <c:pt idx="32">
                  <c:v>-8.9447260700000007E-3</c:v>
                </c:pt>
                <c:pt idx="33">
                  <c:v>-9.0721454400000002E-3</c:v>
                </c:pt>
                <c:pt idx="34">
                  <c:v>-9.1894742400000003E-3</c:v>
                </c:pt>
                <c:pt idx="35">
                  <c:v>-9.2923773599999995E-3</c:v>
                </c:pt>
                <c:pt idx="36">
                  <c:v>-9.3689086199999997E-3</c:v>
                </c:pt>
                <c:pt idx="37">
                  <c:v>-9.3906198500000003E-3</c:v>
                </c:pt>
                <c:pt idx="38">
                  <c:v>-9.3763454599999994E-3</c:v>
                </c:pt>
                <c:pt idx="39">
                  <c:v>-9.3596514799999999E-3</c:v>
                </c:pt>
                <c:pt idx="40">
                  <c:v>-9.3428438200000002E-3</c:v>
                </c:pt>
                <c:pt idx="41">
                  <c:v>-9.3269600099999996E-3</c:v>
                </c:pt>
                <c:pt idx="42">
                  <c:v>-9.32771053E-3</c:v>
                </c:pt>
                <c:pt idx="43">
                  <c:v>-9.3263876799999992E-3</c:v>
                </c:pt>
                <c:pt idx="44">
                  <c:v>-9.3136010199999994E-3</c:v>
                </c:pt>
                <c:pt idx="45">
                  <c:v>-9.2982665600000007E-3</c:v>
                </c:pt>
                <c:pt idx="46">
                  <c:v>-9.2852374299999992E-3</c:v>
                </c:pt>
                <c:pt idx="47">
                  <c:v>-9.28137752E-3</c:v>
                </c:pt>
                <c:pt idx="48">
                  <c:v>-9.2838005199999997E-3</c:v>
                </c:pt>
                <c:pt idx="49">
                  <c:v>-9.3064168300000007E-3</c:v>
                </c:pt>
                <c:pt idx="50">
                  <c:v>-9.3290647099999995E-3</c:v>
                </c:pt>
                <c:pt idx="51">
                  <c:v>-9.3065162999999996E-3</c:v>
                </c:pt>
                <c:pt idx="52">
                  <c:v>-9.2764691299999993E-3</c:v>
                </c:pt>
                <c:pt idx="53">
                  <c:v>-9.2387165400000006E-3</c:v>
                </c:pt>
                <c:pt idx="54">
                  <c:v>-9.19627594E-3</c:v>
                </c:pt>
                <c:pt idx="55">
                  <c:v>-9.1611916999999998E-3</c:v>
                </c:pt>
                <c:pt idx="56">
                  <c:v>-9.1911047499999999E-3</c:v>
                </c:pt>
                <c:pt idx="57">
                  <c:v>-9.2452412800000001E-3</c:v>
                </c:pt>
                <c:pt idx="58">
                  <c:v>-8.6451843600000005E-3</c:v>
                </c:pt>
                <c:pt idx="59">
                  <c:v>-7.8637302200000002E-3</c:v>
                </c:pt>
                <c:pt idx="60">
                  <c:v>-7.0740324100000002E-3</c:v>
                </c:pt>
                <c:pt idx="61">
                  <c:v>-6.3010206200000002E-3</c:v>
                </c:pt>
                <c:pt idx="62">
                  <c:v>-5.6750622699999996E-3</c:v>
                </c:pt>
                <c:pt idx="63">
                  <c:v>-5.6104001799999999E-3</c:v>
                </c:pt>
                <c:pt idx="64">
                  <c:v>-6.27025364E-3</c:v>
                </c:pt>
                <c:pt idx="65">
                  <c:v>-6.9696452699999998E-3</c:v>
                </c:pt>
                <c:pt idx="66">
                  <c:v>-7.6470491399999998E-3</c:v>
                </c:pt>
                <c:pt idx="67">
                  <c:v>-8.2406664699999996E-3</c:v>
                </c:pt>
                <c:pt idx="68">
                  <c:v>-8.6731015800000002E-3</c:v>
                </c:pt>
                <c:pt idx="69">
                  <c:v>-8.8559427499999999E-3</c:v>
                </c:pt>
                <c:pt idx="70">
                  <c:v>-9.0047870499999991E-3</c:v>
                </c:pt>
                <c:pt idx="71">
                  <c:v>-9.1554504499999998E-3</c:v>
                </c:pt>
                <c:pt idx="72">
                  <c:v>-9.2957892199999996E-3</c:v>
                </c:pt>
                <c:pt idx="73">
                  <c:v>-9.3871397199999998E-3</c:v>
                </c:pt>
                <c:pt idx="74">
                  <c:v>-7.9396240699999999E-3</c:v>
                </c:pt>
                <c:pt idx="75">
                  <c:v>-5.2325867499999996E-3</c:v>
                </c:pt>
                <c:pt idx="76">
                  <c:v>-2.4332358E-3</c:v>
                </c:pt>
                <c:pt idx="77">
                  <c:v>2.29107308E-4</c:v>
                </c:pt>
                <c:pt idx="78">
                  <c:v>2.4357301799999998E-3</c:v>
                </c:pt>
                <c:pt idx="79">
                  <c:v>3.1711524699999999E-3</c:v>
                </c:pt>
                <c:pt idx="80">
                  <c:v>8.9122850000000005E-4</c:v>
                </c:pt>
                <c:pt idx="81">
                  <c:v>-1.85412095E-3</c:v>
                </c:pt>
                <c:pt idx="82">
                  <c:v>-4.57964876E-3</c:v>
                </c:pt>
                <c:pt idx="83">
                  <c:v>-7.0447903699999998E-3</c:v>
                </c:pt>
                <c:pt idx="84">
                  <c:v>-8.8523844100000006E-3</c:v>
                </c:pt>
                <c:pt idx="85">
                  <c:v>-9.44443677E-3</c:v>
                </c:pt>
                <c:pt idx="86">
                  <c:v>-9.44774099E-3</c:v>
                </c:pt>
                <c:pt idx="87">
                  <c:v>-9.4492420999999997E-3</c:v>
                </c:pt>
                <c:pt idx="88">
                  <c:v>-9.4492783299999997E-3</c:v>
                </c:pt>
                <c:pt idx="89">
                  <c:v>-9.4486925700000002E-3</c:v>
                </c:pt>
                <c:pt idx="90">
                  <c:v>-9.4482007400000009E-3</c:v>
                </c:pt>
                <c:pt idx="91">
                  <c:v>-9.4477503700000007E-3</c:v>
                </c:pt>
                <c:pt idx="92">
                  <c:v>-9.4465581099999994E-3</c:v>
                </c:pt>
                <c:pt idx="93">
                  <c:v>-9.4452901500000006E-3</c:v>
                </c:pt>
                <c:pt idx="94">
                  <c:v>-9.4447558800000008E-3</c:v>
                </c:pt>
                <c:pt idx="95">
                  <c:v>-9.4242378600000003E-3</c:v>
                </c:pt>
                <c:pt idx="96">
                  <c:v>-9.3587379400000004E-3</c:v>
                </c:pt>
                <c:pt idx="97">
                  <c:v>-9.29141736E-3</c:v>
                </c:pt>
                <c:pt idx="98">
                  <c:v>-9.2246229999999995E-3</c:v>
                </c:pt>
                <c:pt idx="99">
                  <c:v>-9.1670975800000002E-3</c:v>
                </c:pt>
                <c:pt idx="100">
                  <c:v>-9.1298621999999999E-3</c:v>
                </c:pt>
                <c:pt idx="101">
                  <c:v>-9.1797096699999994E-3</c:v>
                </c:pt>
                <c:pt idx="102">
                  <c:v>-9.2446950499999996E-3</c:v>
                </c:pt>
                <c:pt idx="103">
                  <c:v>-9.3105223499999994E-3</c:v>
                </c:pt>
                <c:pt idx="104">
                  <c:v>-9.3721000300000003E-3</c:v>
                </c:pt>
                <c:pt idx="105">
                  <c:v>-9.4203774299999998E-3</c:v>
                </c:pt>
                <c:pt idx="106">
                  <c:v>-9.4404093400000007E-3</c:v>
                </c:pt>
                <c:pt idx="107">
                  <c:v>-9.4407792000000008E-3</c:v>
                </c:pt>
                <c:pt idx="108">
                  <c:v>-9.4412637499999997E-3</c:v>
                </c:pt>
                <c:pt idx="109">
                  <c:v>-9.4419947800000008E-3</c:v>
                </c:pt>
                <c:pt idx="110">
                  <c:v>-9.4411613099999996E-3</c:v>
                </c:pt>
                <c:pt idx="111">
                  <c:v>-9.4411501299999992E-3</c:v>
                </c:pt>
                <c:pt idx="112">
                  <c:v>-9.4408206200000001E-3</c:v>
                </c:pt>
                <c:pt idx="113">
                  <c:v>-9.4409704999999997E-3</c:v>
                </c:pt>
                <c:pt idx="114">
                  <c:v>-9.4401929900000004E-3</c:v>
                </c:pt>
                <c:pt idx="115">
                  <c:v>-9.4387300100000002E-3</c:v>
                </c:pt>
                <c:pt idx="116">
                  <c:v>-9.4370715500000004E-3</c:v>
                </c:pt>
                <c:pt idx="117">
                  <c:v>-9.4339422500000006E-3</c:v>
                </c:pt>
                <c:pt idx="118">
                  <c:v>-9.4299627800000004E-3</c:v>
                </c:pt>
                <c:pt idx="119">
                  <c:v>-9.4263978900000003E-3</c:v>
                </c:pt>
                <c:pt idx="120">
                  <c:v>-9.4211662499999998E-3</c:v>
                </c:pt>
                <c:pt idx="121">
                  <c:v>-9.4163636500000005E-3</c:v>
                </c:pt>
                <c:pt idx="122">
                  <c:v>-9.4098048199999992E-3</c:v>
                </c:pt>
                <c:pt idx="123">
                  <c:v>-9.4031110299999995E-3</c:v>
                </c:pt>
                <c:pt idx="124">
                  <c:v>-9.3954425099999992E-3</c:v>
                </c:pt>
                <c:pt idx="125">
                  <c:v>-9.3862676700000001E-3</c:v>
                </c:pt>
                <c:pt idx="126">
                  <c:v>-8.8761886199999994E-3</c:v>
                </c:pt>
                <c:pt idx="127">
                  <c:v>-7.1281317399999999E-3</c:v>
                </c:pt>
                <c:pt idx="128">
                  <c:v>-5.0419928800000003E-3</c:v>
                </c:pt>
                <c:pt idx="129">
                  <c:v>-2.98128125E-3</c:v>
                </c:pt>
                <c:pt idx="130">
                  <c:v>-1.13206945E-3</c:v>
                </c:pt>
                <c:pt idx="131">
                  <c:v>9.6628003100000004E-5</c:v>
                </c:pt>
                <c:pt idx="132">
                  <c:v>-9.24446487E-4</c:v>
                </c:pt>
                <c:pt idx="133">
                  <c:v>-2.83127723E-3</c:v>
                </c:pt>
                <c:pt idx="134">
                  <c:v>-4.8785265299999998E-3</c:v>
                </c:pt>
                <c:pt idx="135">
                  <c:v>-6.8092393100000004E-3</c:v>
                </c:pt>
                <c:pt idx="136">
                  <c:v>-8.3505871400000008E-3</c:v>
                </c:pt>
                <c:pt idx="137">
                  <c:v>-9.1227826299999995E-3</c:v>
                </c:pt>
                <c:pt idx="138">
                  <c:v>-9.2392370600000006E-3</c:v>
                </c:pt>
                <c:pt idx="139">
                  <c:v>-9.2298859700000006E-3</c:v>
                </c:pt>
                <c:pt idx="140">
                  <c:v>-9.2190708199999995E-3</c:v>
                </c:pt>
                <c:pt idx="141">
                  <c:v>-9.2087024699999999E-3</c:v>
                </c:pt>
                <c:pt idx="142">
                  <c:v>-9.1975992500000006E-3</c:v>
                </c:pt>
                <c:pt idx="143">
                  <c:v>-9.1870068900000001E-3</c:v>
                </c:pt>
                <c:pt idx="144">
                  <c:v>-9.1766222700000004E-3</c:v>
                </c:pt>
                <c:pt idx="145">
                  <c:v>-9.1664890399999997E-3</c:v>
                </c:pt>
                <c:pt idx="146">
                  <c:v>-9.1564360299999994E-3</c:v>
                </c:pt>
                <c:pt idx="147">
                  <c:v>-9.1471108999999998E-3</c:v>
                </c:pt>
                <c:pt idx="148">
                  <c:v>-9.1382985399999991E-3</c:v>
                </c:pt>
                <c:pt idx="149">
                  <c:v>-9.1297674000000006E-3</c:v>
                </c:pt>
                <c:pt idx="150">
                  <c:v>-9.1208823200000008E-3</c:v>
                </c:pt>
                <c:pt idx="151">
                  <c:v>-9.1139470400000006E-3</c:v>
                </c:pt>
                <c:pt idx="152">
                  <c:v>-9.1060077300000007E-3</c:v>
                </c:pt>
                <c:pt idx="153">
                  <c:v>-9.1003366799999996E-3</c:v>
                </c:pt>
                <c:pt idx="154">
                  <c:v>-9.0951943900000002E-3</c:v>
                </c:pt>
                <c:pt idx="155">
                  <c:v>-9.0902586700000003E-3</c:v>
                </c:pt>
                <c:pt idx="156">
                  <c:v>-9.0876058099999997E-3</c:v>
                </c:pt>
                <c:pt idx="157">
                  <c:v>-9.0867050600000002E-3</c:v>
                </c:pt>
                <c:pt idx="158">
                  <c:v>-9.08801859E-3</c:v>
                </c:pt>
                <c:pt idx="159">
                  <c:v>-9.0912158399999998E-3</c:v>
                </c:pt>
                <c:pt idx="160">
                  <c:v>-9.0933094600000007E-3</c:v>
                </c:pt>
                <c:pt idx="161">
                  <c:v>-9.0958784500000008E-3</c:v>
                </c:pt>
                <c:pt idx="162">
                  <c:v>-9.0990436899999992E-3</c:v>
                </c:pt>
                <c:pt idx="163">
                  <c:v>-9.1002845999999995E-3</c:v>
                </c:pt>
                <c:pt idx="164">
                  <c:v>-9.1049997700000003E-3</c:v>
                </c:pt>
                <c:pt idx="165">
                  <c:v>-9.1072334500000001E-3</c:v>
                </c:pt>
                <c:pt idx="166">
                  <c:v>-8.2033565399999998E-3</c:v>
                </c:pt>
                <c:pt idx="167">
                  <c:v>-6.6425725099999999E-3</c:v>
                </c:pt>
                <c:pt idx="168">
                  <c:v>-5.0540294599999997E-3</c:v>
                </c:pt>
                <c:pt idx="169">
                  <c:v>-3.49893303E-3</c:v>
                </c:pt>
                <c:pt idx="170">
                  <c:v>-2.1480410300000002E-3</c:v>
                </c:pt>
                <c:pt idx="171">
                  <c:v>-1.842766E-3</c:v>
                </c:pt>
                <c:pt idx="172">
                  <c:v>-3.2217195999999998E-3</c:v>
                </c:pt>
                <c:pt idx="173">
                  <c:v>-4.7248679300000004E-3</c:v>
                </c:pt>
                <c:pt idx="174">
                  <c:v>-6.2480339399999998E-3</c:v>
                </c:pt>
                <c:pt idx="175">
                  <c:v>-7.6907851899999996E-3</c:v>
                </c:pt>
                <c:pt idx="176">
                  <c:v>-8.7443574199999995E-3</c:v>
                </c:pt>
                <c:pt idx="177">
                  <c:v>-9.0051026099999994E-3</c:v>
                </c:pt>
                <c:pt idx="178">
                  <c:v>-9.1167352700000006E-3</c:v>
                </c:pt>
                <c:pt idx="179">
                  <c:v>-9.1969523700000007E-3</c:v>
                </c:pt>
                <c:pt idx="180">
                  <c:v>-9.2227357300000007E-3</c:v>
                </c:pt>
                <c:pt idx="181">
                  <c:v>-9.2329747899999991E-3</c:v>
                </c:pt>
                <c:pt idx="182">
                  <c:v>-9.2413101200000004E-3</c:v>
                </c:pt>
                <c:pt idx="183">
                  <c:v>-9.2501666100000008E-3</c:v>
                </c:pt>
                <c:pt idx="184">
                  <c:v>-9.2592764400000003E-3</c:v>
                </c:pt>
                <c:pt idx="185">
                  <c:v>-9.2682609700000008E-3</c:v>
                </c:pt>
                <c:pt idx="186">
                  <c:v>-9.2763357400000006E-3</c:v>
                </c:pt>
                <c:pt idx="187">
                  <c:v>-9.2848605200000003E-3</c:v>
                </c:pt>
                <c:pt idx="188">
                  <c:v>-9.2931359000000009E-3</c:v>
                </c:pt>
                <c:pt idx="189">
                  <c:v>-9.3011357199999992E-3</c:v>
                </c:pt>
                <c:pt idx="190">
                  <c:v>-9.30866474E-3</c:v>
                </c:pt>
                <c:pt idx="191">
                  <c:v>-9.3160676799999998E-3</c:v>
                </c:pt>
                <c:pt idx="192">
                  <c:v>-9.3224342099999993E-3</c:v>
                </c:pt>
                <c:pt idx="193">
                  <c:v>-9.3287119199999997E-3</c:v>
                </c:pt>
                <c:pt idx="194">
                  <c:v>-9.3347239300000003E-3</c:v>
                </c:pt>
                <c:pt idx="195">
                  <c:v>-9.3394064700000005E-3</c:v>
                </c:pt>
                <c:pt idx="196">
                  <c:v>-9.3308081899999996E-3</c:v>
                </c:pt>
                <c:pt idx="197">
                  <c:v>-8.3445021199999997E-3</c:v>
                </c:pt>
                <c:pt idx="198">
                  <c:v>-5.47784767E-3</c:v>
                </c:pt>
                <c:pt idx="199">
                  <c:v>-2.5020570899999999E-3</c:v>
                </c:pt>
                <c:pt idx="200">
                  <c:v>3.4345050300000002E-4</c:v>
                </c:pt>
                <c:pt idx="201">
                  <c:v>2.7563884800000001E-3</c:v>
                </c:pt>
                <c:pt idx="202">
                  <c:v>3.8374216099999999E-3</c:v>
                </c:pt>
                <c:pt idx="203">
                  <c:v>1.3688384599999999E-3</c:v>
                </c:pt>
                <c:pt idx="204">
                  <c:v>-1.5704580299999999E-3</c:v>
                </c:pt>
                <c:pt idx="205">
                  <c:v>-4.4591497800000003E-3</c:v>
                </c:pt>
                <c:pt idx="206">
                  <c:v>-7.0346285199999999E-3</c:v>
                </c:pt>
                <c:pt idx="207">
                  <c:v>-8.9030282399999994E-3</c:v>
                </c:pt>
                <c:pt idx="208">
                  <c:v>-9.4046481300000002E-3</c:v>
                </c:pt>
                <c:pt idx="209">
                  <c:v>-9.4096693700000001E-3</c:v>
                </c:pt>
                <c:pt idx="210">
                  <c:v>-9.4144045800000006E-3</c:v>
                </c:pt>
                <c:pt idx="211">
                  <c:v>-9.4171481399999996E-3</c:v>
                </c:pt>
                <c:pt idx="212">
                  <c:v>-9.4211047400000001E-3</c:v>
                </c:pt>
                <c:pt idx="213">
                  <c:v>-9.4236254900000004E-3</c:v>
                </c:pt>
                <c:pt idx="214">
                  <c:v>-9.4261791500000001E-3</c:v>
                </c:pt>
                <c:pt idx="215">
                  <c:v>-9.4297417099999999E-3</c:v>
                </c:pt>
                <c:pt idx="216">
                  <c:v>-9.4319342299999994E-3</c:v>
                </c:pt>
                <c:pt idx="217">
                  <c:v>-9.4343178300000004E-3</c:v>
                </c:pt>
                <c:pt idx="218">
                  <c:v>-9.4370597999999997E-3</c:v>
                </c:pt>
                <c:pt idx="219">
                  <c:v>-9.4388137199999996E-3</c:v>
                </c:pt>
                <c:pt idx="220">
                  <c:v>-9.4422724500000006E-3</c:v>
                </c:pt>
                <c:pt idx="221">
                  <c:v>-9.4444390200000006E-3</c:v>
                </c:pt>
                <c:pt idx="222">
                  <c:v>-9.4466178100000003E-3</c:v>
                </c:pt>
                <c:pt idx="223">
                  <c:v>-9.4486427800000005E-3</c:v>
                </c:pt>
                <c:pt idx="224">
                  <c:v>-9.4505701700000003E-3</c:v>
                </c:pt>
                <c:pt idx="225">
                  <c:v>-9.4534501100000008E-3</c:v>
                </c:pt>
                <c:pt idx="226">
                  <c:v>-9.4548869800000004E-3</c:v>
                </c:pt>
                <c:pt idx="227">
                  <c:v>-9.4559154000000006E-3</c:v>
                </c:pt>
                <c:pt idx="228">
                  <c:v>-9.4569628500000003E-3</c:v>
                </c:pt>
                <c:pt idx="229">
                  <c:v>-9.4591107499999993E-3</c:v>
                </c:pt>
                <c:pt idx="230">
                  <c:v>-9.4617212299999993E-3</c:v>
                </c:pt>
                <c:pt idx="231">
                  <c:v>-9.4635914600000003E-3</c:v>
                </c:pt>
                <c:pt idx="232">
                  <c:v>-9.4650385799999997E-3</c:v>
                </c:pt>
                <c:pt idx="233">
                  <c:v>-9.4656709600000003E-3</c:v>
                </c:pt>
                <c:pt idx="234">
                  <c:v>-9.4673009599999993E-3</c:v>
                </c:pt>
                <c:pt idx="235">
                  <c:v>-9.4687871600000004E-3</c:v>
                </c:pt>
                <c:pt idx="236">
                  <c:v>-9.4691479499999995E-3</c:v>
                </c:pt>
                <c:pt idx="237">
                  <c:v>-9.47045587E-3</c:v>
                </c:pt>
                <c:pt idx="238">
                  <c:v>-9.4713809500000003E-3</c:v>
                </c:pt>
                <c:pt idx="239">
                  <c:v>-9.4734381999999999E-3</c:v>
                </c:pt>
                <c:pt idx="240">
                  <c:v>-9.4739254199999994E-3</c:v>
                </c:pt>
                <c:pt idx="241">
                  <c:v>-9.4743172000000004E-3</c:v>
                </c:pt>
                <c:pt idx="242">
                  <c:v>-9.4753781800000006E-3</c:v>
                </c:pt>
                <c:pt idx="243">
                  <c:v>-9.4763558099999999E-3</c:v>
                </c:pt>
                <c:pt idx="244">
                  <c:v>-9.4771710799999992E-3</c:v>
                </c:pt>
                <c:pt idx="245">
                  <c:v>-9.4778364700000006E-3</c:v>
                </c:pt>
                <c:pt idx="246">
                  <c:v>-9.4786903700000008E-3</c:v>
                </c:pt>
                <c:pt idx="247">
                  <c:v>-9.4787614899999994E-3</c:v>
                </c:pt>
                <c:pt idx="248">
                  <c:v>-9.4789174399999999E-3</c:v>
                </c:pt>
                <c:pt idx="249">
                  <c:v>-9.4802176000000002E-3</c:v>
                </c:pt>
                <c:pt idx="250">
                  <c:v>-9.4820462099999992E-3</c:v>
                </c:pt>
                <c:pt idx="251">
                  <c:v>-9.4825142700000007E-3</c:v>
                </c:pt>
                <c:pt idx="252">
                  <c:v>-9.4825953499999994E-3</c:v>
                </c:pt>
                <c:pt idx="253">
                  <c:v>-9.4823743400000004E-3</c:v>
                </c:pt>
                <c:pt idx="254">
                  <c:v>-9.4778643500000002E-3</c:v>
                </c:pt>
                <c:pt idx="255">
                  <c:v>-9.4744093299999992E-3</c:v>
                </c:pt>
                <c:pt idx="256">
                  <c:v>-9.4705051500000009E-3</c:v>
                </c:pt>
                <c:pt idx="257">
                  <c:v>-9.4687829700000007E-3</c:v>
                </c:pt>
                <c:pt idx="258">
                  <c:v>-9.4675414999999992E-3</c:v>
                </c:pt>
                <c:pt idx="259">
                  <c:v>-9.4716200900000005E-3</c:v>
                </c:pt>
                <c:pt idx="260">
                  <c:v>-9.47549642E-3</c:v>
                </c:pt>
                <c:pt idx="261">
                  <c:v>-9.4800215500000003E-3</c:v>
                </c:pt>
                <c:pt idx="262">
                  <c:v>-9.4833952999999992E-3</c:v>
                </c:pt>
                <c:pt idx="263">
                  <c:v>-9.4861583900000008E-3</c:v>
                </c:pt>
                <c:pt idx="264">
                  <c:v>-9.4877781900000006E-3</c:v>
                </c:pt>
                <c:pt idx="265">
                  <c:v>-9.4892443500000003E-3</c:v>
                </c:pt>
                <c:pt idx="266">
                  <c:v>-9.4901746100000007E-3</c:v>
                </c:pt>
                <c:pt idx="267">
                  <c:v>-9.4883718800000006E-3</c:v>
                </c:pt>
                <c:pt idx="268">
                  <c:v>-9.4825776099999991E-3</c:v>
                </c:pt>
                <c:pt idx="269">
                  <c:v>-9.1963079600000004E-3</c:v>
                </c:pt>
                <c:pt idx="270">
                  <c:v>-8.7127232500000002E-3</c:v>
                </c:pt>
                <c:pt idx="271">
                  <c:v>-8.2196875700000002E-3</c:v>
                </c:pt>
                <c:pt idx="272">
                  <c:v>-7.7750911699999998E-3</c:v>
                </c:pt>
                <c:pt idx="273">
                  <c:v>-7.4278944000000001E-3</c:v>
                </c:pt>
                <c:pt idx="274">
                  <c:v>-7.4958715899999997E-3</c:v>
                </c:pt>
                <c:pt idx="275">
                  <c:v>-7.9645893100000007E-3</c:v>
                </c:pt>
                <c:pt idx="276">
                  <c:v>-8.4530032199999997E-3</c:v>
                </c:pt>
                <c:pt idx="277">
                  <c:v>-8.9063543699999994E-3</c:v>
                </c:pt>
                <c:pt idx="278">
                  <c:v>-9.2677286800000001E-3</c:v>
                </c:pt>
                <c:pt idx="279">
                  <c:v>-9.4831696099999998E-3</c:v>
                </c:pt>
                <c:pt idx="280">
                  <c:v>-9.4884962599999997E-3</c:v>
                </c:pt>
                <c:pt idx="281">
                  <c:v>-9.4903695300000007E-3</c:v>
                </c:pt>
                <c:pt idx="282">
                  <c:v>-9.4930790999999994E-3</c:v>
                </c:pt>
                <c:pt idx="283">
                  <c:v>-9.4937064599999992E-3</c:v>
                </c:pt>
                <c:pt idx="284">
                  <c:v>-9.4944849000000008E-3</c:v>
                </c:pt>
                <c:pt idx="285">
                  <c:v>-9.4959916199999998E-3</c:v>
                </c:pt>
                <c:pt idx="286">
                  <c:v>-9.49636102E-3</c:v>
                </c:pt>
                <c:pt idx="287">
                  <c:v>-9.4969204800000005E-3</c:v>
                </c:pt>
                <c:pt idx="288">
                  <c:v>-9.4972619100000006E-3</c:v>
                </c:pt>
                <c:pt idx="289">
                  <c:v>-9.4975667100000005E-3</c:v>
                </c:pt>
                <c:pt idx="290">
                  <c:v>-9.4977668799999995E-3</c:v>
                </c:pt>
                <c:pt idx="291">
                  <c:v>-9.4976011400000008E-3</c:v>
                </c:pt>
                <c:pt idx="292">
                  <c:v>-9.4983657499999995E-3</c:v>
                </c:pt>
                <c:pt idx="293">
                  <c:v>-9.4986904699999996E-3</c:v>
                </c:pt>
                <c:pt idx="294">
                  <c:v>-9.4987398199999993E-3</c:v>
                </c:pt>
                <c:pt idx="295">
                  <c:v>-9.4985137499999997E-3</c:v>
                </c:pt>
                <c:pt idx="296">
                  <c:v>-9.4985853299999999E-3</c:v>
                </c:pt>
                <c:pt idx="297">
                  <c:v>-9.4985425999999998E-3</c:v>
                </c:pt>
                <c:pt idx="298">
                  <c:v>-9.4980456800000009E-3</c:v>
                </c:pt>
                <c:pt idx="299">
                  <c:v>-9.4988686799999996E-3</c:v>
                </c:pt>
                <c:pt idx="300">
                  <c:v>-9.4991605699999999E-3</c:v>
                </c:pt>
                <c:pt idx="301">
                  <c:v>-9.4993679799999994E-3</c:v>
                </c:pt>
                <c:pt idx="302">
                  <c:v>-9.4994294699999992E-3</c:v>
                </c:pt>
                <c:pt idx="303">
                  <c:v>-9.4996286600000004E-3</c:v>
                </c:pt>
                <c:pt idx="304">
                  <c:v>-9.4988519699999996E-3</c:v>
                </c:pt>
                <c:pt idx="305">
                  <c:v>-9.4979106100000002E-3</c:v>
                </c:pt>
                <c:pt idx="306">
                  <c:v>-9.4952191099999996E-3</c:v>
                </c:pt>
                <c:pt idx="307">
                  <c:v>-9.4757745699999996E-3</c:v>
                </c:pt>
                <c:pt idx="308">
                  <c:v>-7.9741698999999996E-3</c:v>
                </c:pt>
                <c:pt idx="309">
                  <c:v>-5.8623462599999999E-3</c:v>
                </c:pt>
                <c:pt idx="310">
                  <c:v>-3.77461572E-3</c:v>
                </c:pt>
                <c:pt idx="311">
                  <c:v>-1.86600765E-3</c:v>
                </c:pt>
                <c:pt idx="312">
                  <c:v>-4.5915678099999998E-4</c:v>
                </c:pt>
                <c:pt idx="313">
                  <c:v>-1.4362150799999999E-3</c:v>
                </c:pt>
                <c:pt idx="314">
                  <c:v>-3.5422995400000001E-3</c:v>
                </c:pt>
                <c:pt idx="315">
                  <c:v>-5.6203679999999997E-3</c:v>
                </c:pt>
                <c:pt idx="316">
                  <c:v>-7.5205641599999998E-3</c:v>
                </c:pt>
                <c:pt idx="317">
                  <c:v>-8.9568687699999993E-3</c:v>
                </c:pt>
                <c:pt idx="318">
                  <c:v>-9.4967109900000006E-3</c:v>
                </c:pt>
                <c:pt idx="319">
                  <c:v>-9.4985909100000002E-3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79-4679-AC8F-4AF5C9548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359104"/>
        <c:axId val="93360896"/>
      </c:scatterChart>
      <c:valAx>
        <c:axId val="9335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93360896"/>
        <c:crosses val="autoZero"/>
        <c:crossBetween val="midCat"/>
      </c:valAx>
      <c:valAx>
        <c:axId val="93360896"/>
        <c:scaling>
          <c:orientation val="minMax"/>
          <c:max val="3"/>
          <c:min val="-0.1"/>
        </c:scaling>
        <c:delete val="0"/>
        <c:axPos val="l"/>
        <c:numFmt formatCode="0.00E+0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933591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'[1]296nm'!$E$56:$E$107</c:f>
              <c:numCache>
                <c:formatCode>General</c:formatCode>
                <c:ptCount val="52"/>
                <c:pt idx="0">
                  <c:v>-725760</c:v>
                </c:pt>
                <c:pt idx="1">
                  <c:v>-725184</c:v>
                </c:pt>
                <c:pt idx="2">
                  <c:v>-724608</c:v>
                </c:pt>
                <c:pt idx="3">
                  <c:v>-724032</c:v>
                </c:pt>
                <c:pt idx="4">
                  <c:v>-723456</c:v>
                </c:pt>
                <c:pt idx="5">
                  <c:v>-722880</c:v>
                </c:pt>
                <c:pt idx="6">
                  <c:v>-722304</c:v>
                </c:pt>
                <c:pt idx="7">
                  <c:v>-721728</c:v>
                </c:pt>
                <c:pt idx="8">
                  <c:v>-721152</c:v>
                </c:pt>
                <c:pt idx="9">
                  <c:v>-720576</c:v>
                </c:pt>
                <c:pt idx="10">
                  <c:v>-720000</c:v>
                </c:pt>
                <c:pt idx="11">
                  <c:v>-719424</c:v>
                </c:pt>
                <c:pt idx="12">
                  <c:v>-718848</c:v>
                </c:pt>
                <c:pt idx="13">
                  <c:v>-718272</c:v>
                </c:pt>
                <c:pt idx="14">
                  <c:v>-717696</c:v>
                </c:pt>
                <c:pt idx="15">
                  <c:v>-717120</c:v>
                </c:pt>
                <c:pt idx="16">
                  <c:v>-716544</c:v>
                </c:pt>
                <c:pt idx="17">
                  <c:v>-715968</c:v>
                </c:pt>
                <c:pt idx="18">
                  <c:v>-715392</c:v>
                </c:pt>
                <c:pt idx="19">
                  <c:v>-714816</c:v>
                </c:pt>
                <c:pt idx="20">
                  <c:v>-714240</c:v>
                </c:pt>
                <c:pt idx="21">
                  <c:v>-713664</c:v>
                </c:pt>
                <c:pt idx="22">
                  <c:v>-713088</c:v>
                </c:pt>
                <c:pt idx="23">
                  <c:v>-712512</c:v>
                </c:pt>
                <c:pt idx="24">
                  <c:v>-711936</c:v>
                </c:pt>
                <c:pt idx="25">
                  <c:v>-711360</c:v>
                </c:pt>
                <c:pt idx="26">
                  <c:v>-710784</c:v>
                </c:pt>
                <c:pt idx="27">
                  <c:v>-710208</c:v>
                </c:pt>
                <c:pt idx="28">
                  <c:v>-709632</c:v>
                </c:pt>
                <c:pt idx="29">
                  <c:v>-709056</c:v>
                </c:pt>
                <c:pt idx="30">
                  <c:v>-708480</c:v>
                </c:pt>
                <c:pt idx="31">
                  <c:v>-707904</c:v>
                </c:pt>
                <c:pt idx="32">
                  <c:v>-707328</c:v>
                </c:pt>
                <c:pt idx="33">
                  <c:v>-706752</c:v>
                </c:pt>
                <c:pt idx="34">
                  <c:v>-706176</c:v>
                </c:pt>
                <c:pt idx="35">
                  <c:v>-705600</c:v>
                </c:pt>
                <c:pt idx="36">
                  <c:v>-705024</c:v>
                </c:pt>
                <c:pt idx="37">
                  <c:v>-704448</c:v>
                </c:pt>
                <c:pt idx="38">
                  <c:v>-703872</c:v>
                </c:pt>
                <c:pt idx="39">
                  <c:v>-703296</c:v>
                </c:pt>
                <c:pt idx="40">
                  <c:v>-702720</c:v>
                </c:pt>
                <c:pt idx="41">
                  <c:v>-702144</c:v>
                </c:pt>
                <c:pt idx="42">
                  <c:v>-701568</c:v>
                </c:pt>
                <c:pt idx="43">
                  <c:v>-700992</c:v>
                </c:pt>
                <c:pt idx="44">
                  <c:v>-700416</c:v>
                </c:pt>
                <c:pt idx="45">
                  <c:v>-699840</c:v>
                </c:pt>
                <c:pt idx="46">
                  <c:v>-699264</c:v>
                </c:pt>
                <c:pt idx="47">
                  <c:v>-698688</c:v>
                </c:pt>
                <c:pt idx="48">
                  <c:v>-698112</c:v>
                </c:pt>
                <c:pt idx="49">
                  <c:v>-697536</c:v>
                </c:pt>
                <c:pt idx="50">
                  <c:v>-696960</c:v>
                </c:pt>
                <c:pt idx="51">
                  <c:v>-696384</c:v>
                </c:pt>
              </c:numCache>
            </c:numRef>
          </c:xVal>
          <c:yVal>
            <c:numRef>
              <c:f>'[1]296nm'!$G$56:$G$107</c:f>
              <c:numCache>
                <c:formatCode>General</c:formatCode>
                <c:ptCount val="52"/>
                <c:pt idx="0">
                  <c:v>-1.02732928E-3</c:v>
                </c:pt>
                <c:pt idx="1">
                  <c:v>5.1288301800000004E-4</c:v>
                </c:pt>
                <c:pt idx="2">
                  <c:v>2.0333768899999998E-3</c:v>
                </c:pt>
                <c:pt idx="3">
                  <c:v>3.56802897E-3</c:v>
                </c:pt>
                <c:pt idx="4">
                  <c:v>5.0914221100000004E-3</c:v>
                </c:pt>
                <c:pt idx="5">
                  <c:v>6.6632284200000003E-3</c:v>
                </c:pt>
                <c:pt idx="6">
                  <c:v>8.1839096200000006E-3</c:v>
                </c:pt>
                <c:pt idx="7">
                  <c:v>9.7669185699999998E-3</c:v>
                </c:pt>
                <c:pt idx="8">
                  <c:v>1.13078248E-2</c:v>
                </c:pt>
                <c:pt idx="9">
                  <c:v>1.28660002E-2</c:v>
                </c:pt>
                <c:pt idx="10">
                  <c:v>1.43630432E-2</c:v>
                </c:pt>
                <c:pt idx="11">
                  <c:v>1.5868892200000002E-2</c:v>
                </c:pt>
                <c:pt idx="12">
                  <c:v>1.7429943E-2</c:v>
                </c:pt>
                <c:pt idx="13">
                  <c:v>1.8871568299999999E-2</c:v>
                </c:pt>
                <c:pt idx="14">
                  <c:v>2.0310737999999998E-2</c:v>
                </c:pt>
                <c:pt idx="15">
                  <c:v>2.1701900999999999E-2</c:v>
                </c:pt>
                <c:pt idx="16">
                  <c:v>2.3025428399999999E-2</c:v>
                </c:pt>
                <c:pt idx="17">
                  <c:v>2.4320036199999999E-2</c:v>
                </c:pt>
                <c:pt idx="18">
                  <c:v>2.5449987699999999E-2</c:v>
                </c:pt>
                <c:pt idx="19">
                  <c:v>2.6508048699999998E-2</c:v>
                </c:pt>
                <c:pt idx="20">
                  <c:v>2.7476962800000001E-2</c:v>
                </c:pt>
                <c:pt idx="21">
                  <c:v>2.8428172799999998E-2</c:v>
                </c:pt>
                <c:pt idx="22">
                  <c:v>2.9199624300000001E-2</c:v>
                </c:pt>
                <c:pt idx="23">
                  <c:v>2.9417758400000001E-2</c:v>
                </c:pt>
                <c:pt idx="24">
                  <c:v>2.8747153099999999E-2</c:v>
                </c:pt>
                <c:pt idx="25">
                  <c:v>2.76640202E-2</c:v>
                </c:pt>
                <c:pt idx="26">
                  <c:v>2.6340768899999999E-2</c:v>
                </c:pt>
                <c:pt idx="27">
                  <c:v>2.50092175E-2</c:v>
                </c:pt>
                <c:pt idx="28">
                  <c:v>2.3691453299999998E-2</c:v>
                </c:pt>
                <c:pt idx="29">
                  <c:v>2.23653524E-2</c:v>
                </c:pt>
                <c:pt idx="30">
                  <c:v>2.0969435299999999E-2</c:v>
                </c:pt>
                <c:pt idx="31">
                  <c:v>1.9584181999999999E-2</c:v>
                </c:pt>
                <c:pt idx="32">
                  <c:v>1.8181957799999999E-2</c:v>
                </c:pt>
                <c:pt idx="33">
                  <c:v>1.6802856000000001E-2</c:v>
                </c:pt>
                <c:pt idx="34">
                  <c:v>1.5425517200000001E-2</c:v>
                </c:pt>
                <c:pt idx="35">
                  <c:v>1.40634171E-2</c:v>
                </c:pt>
                <c:pt idx="36">
                  <c:v>1.2730045799999999E-2</c:v>
                </c:pt>
                <c:pt idx="37">
                  <c:v>1.1401232000000001E-2</c:v>
                </c:pt>
                <c:pt idx="38">
                  <c:v>1.00897556E-2</c:v>
                </c:pt>
                <c:pt idx="39">
                  <c:v>8.78841889E-3</c:v>
                </c:pt>
                <c:pt idx="40">
                  <c:v>7.5146744099999999E-3</c:v>
                </c:pt>
                <c:pt idx="41">
                  <c:v>6.3248821199999999E-3</c:v>
                </c:pt>
                <c:pt idx="42">
                  <c:v>5.1511115400000003E-3</c:v>
                </c:pt>
                <c:pt idx="43">
                  <c:v>4.0300672999999997E-3</c:v>
                </c:pt>
                <c:pt idx="44">
                  <c:v>2.9673012700000001E-3</c:v>
                </c:pt>
                <c:pt idx="45">
                  <c:v>1.9985281400000002E-3</c:v>
                </c:pt>
                <c:pt idx="46">
                  <c:v>1.08401463E-3</c:v>
                </c:pt>
                <c:pt idx="47">
                  <c:v>2.5516383400000001E-4</c:v>
                </c:pt>
                <c:pt idx="48">
                  <c:v>-5.0687388299999997E-4</c:v>
                </c:pt>
                <c:pt idx="49">
                  <c:v>-1.1783737099999999E-3</c:v>
                </c:pt>
                <c:pt idx="50">
                  <c:v>-1.8512149699999999E-3</c:v>
                </c:pt>
                <c:pt idx="51">
                  <c:v>-2.4214567199999999E-3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83-46B5-B558-B7C93EF95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88768"/>
        <c:axId val="49086464"/>
      </c:scatterChart>
      <c:valAx>
        <c:axId val="4908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086464"/>
        <c:crosses val="autoZero"/>
        <c:crossBetween val="midCat"/>
      </c:valAx>
      <c:valAx>
        <c:axId val="49086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088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'[1]296nm'!$E$110:$E$161</c:f>
              <c:numCache>
                <c:formatCode>General</c:formatCode>
                <c:ptCount val="52"/>
                <c:pt idx="0">
                  <c:v>-725760</c:v>
                </c:pt>
                <c:pt idx="1">
                  <c:v>-725184</c:v>
                </c:pt>
                <c:pt idx="2">
                  <c:v>-724608</c:v>
                </c:pt>
                <c:pt idx="3">
                  <c:v>-724032</c:v>
                </c:pt>
                <c:pt idx="4">
                  <c:v>-723456</c:v>
                </c:pt>
                <c:pt idx="5">
                  <c:v>-722880</c:v>
                </c:pt>
                <c:pt idx="6">
                  <c:v>-722304</c:v>
                </c:pt>
                <c:pt idx="7">
                  <c:v>-721728</c:v>
                </c:pt>
                <c:pt idx="8">
                  <c:v>-721152</c:v>
                </c:pt>
                <c:pt idx="9">
                  <c:v>-720576</c:v>
                </c:pt>
                <c:pt idx="10">
                  <c:v>-720000</c:v>
                </c:pt>
                <c:pt idx="11">
                  <c:v>-719424</c:v>
                </c:pt>
                <c:pt idx="12">
                  <c:v>-718848</c:v>
                </c:pt>
                <c:pt idx="13">
                  <c:v>-718272</c:v>
                </c:pt>
                <c:pt idx="14">
                  <c:v>-717696</c:v>
                </c:pt>
                <c:pt idx="15">
                  <c:v>-717120</c:v>
                </c:pt>
                <c:pt idx="16">
                  <c:v>-716544</c:v>
                </c:pt>
                <c:pt idx="17">
                  <c:v>-715968</c:v>
                </c:pt>
                <c:pt idx="18">
                  <c:v>-715392</c:v>
                </c:pt>
                <c:pt idx="19">
                  <c:v>-714816</c:v>
                </c:pt>
                <c:pt idx="20">
                  <c:v>-714240</c:v>
                </c:pt>
                <c:pt idx="21">
                  <c:v>-713664</c:v>
                </c:pt>
                <c:pt idx="22">
                  <c:v>-713088</c:v>
                </c:pt>
                <c:pt idx="23">
                  <c:v>-712512</c:v>
                </c:pt>
                <c:pt idx="24">
                  <c:v>-711936</c:v>
                </c:pt>
                <c:pt idx="25">
                  <c:v>-711360</c:v>
                </c:pt>
                <c:pt idx="26">
                  <c:v>-710784</c:v>
                </c:pt>
                <c:pt idx="27">
                  <c:v>-710208</c:v>
                </c:pt>
                <c:pt idx="28">
                  <c:v>-709632</c:v>
                </c:pt>
                <c:pt idx="29">
                  <c:v>-709056</c:v>
                </c:pt>
                <c:pt idx="30">
                  <c:v>-708480</c:v>
                </c:pt>
                <c:pt idx="31">
                  <c:v>-707904</c:v>
                </c:pt>
                <c:pt idx="32">
                  <c:v>-707328</c:v>
                </c:pt>
                <c:pt idx="33">
                  <c:v>-706752</c:v>
                </c:pt>
                <c:pt idx="34">
                  <c:v>-706176</c:v>
                </c:pt>
                <c:pt idx="35">
                  <c:v>-705600</c:v>
                </c:pt>
                <c:pt idx="36">
                  <c:v>-705024</c:v>
                </c:pt>
                <c:pt idx="37">
                  <c:v>-704448</c:v>
                </c:pt>
                <c:pt idx="38">
                  <c:v>-703872</c:v>
                </c:pt>
                <c:pt idx="39">
                  <c:v>-703296</c:v>
                </c:pt>
                <c:pt idx="40">
                  <c:v>-702720</c:v>
                </c:pt>
                <c:pt idx="41">
                  <c:v>-702144</c:v>
                </c:pt>
                <c:pt idx="42">
                  <c:v>-701568</c:v>
                </c:pt>
                <c:pt idx="43">
                  <c:v>-700992</c:v>
                </c:pt>
                <c:pt idx="44">
                  <c:v>-700416</c:v>
                </c:pt>
                <c:pt idx="45">
                  <c:v>-699840</c:v>
                </c:pt>
                <c:pt idx="46">
                  <c:v>-699264</c:v>
                </c:pt>
                <c:pt idx="47">
                  <c:v>-698688</c:v>
                </c:pt>
                <c:pt idx="48">
                  <c:v>-698112</c:v>
                </c:pt>
                <c:pt idx="49">
                  <c:v>-697536</c:v>
                </c:pt>
                <c:pt idx="50">
                  <c:v>-696960</c:v>
                </c:pt>
                <c:pt idx="51">
                  <c:v>-696384</c:v>
                </c:pt>
              </c:numCache>
            </c:numRef>
          </c:xVal>
          <c:yVal>
            <c:numRef>
              <c:f>'[1]296nm'!$G$110:$G$161</c:f>
              <c:numCache>
                <c:formatCode>General</c:formatCode>
                <c:ptCount val="52"/>
                <c:pt idx="0">
                  <c:v>-1.1279668899999999E-3</c:v>
                </c:pt>
                <c:pt idx="1">
                  <c:v>3.8564601200000002E-4</c:v>
                </c:pt>
                <c:pt idx="2">
                  <c:v>1.9129030999999999E-3</c:v>
                </c:pt>
                <c:pt idx="3">
                  <c:v>3.4629024299999999E-3</c:v>
                </c:pt>
                <c:pt idx="4">
                  <c:v>4.97558441E-3</c:v>
                </c:pt>
                <c:pt idx="5">
                  <c:v>6.5150473499999998E-3</c:v>
                </c:pt>
                <c:pt idx="6">
                  <c:v>8.0299643399999992E-3</c:v>
                </c:pt>
                <c:pt idx="7">
                  <c:v>9.5539730000000003E-3</c:v>
                </c:pt>
                <c:pt idx="8">
                  <c:v>1.11102904E-2</c:v>
                </c:pt>
                <c:pt idx="9">
                  <c:v>1.2677939799999999E-2</c:v>
                </c:pt>
                <c:pt idx="10">
                  <c:v>1.42220369E-2</c:v>
                </c:pt>
                <c:pt idx="11">
                  <c:v>1.5717592999999998E-2</c:v>
                </c:pt>
                <c:pt idx="12">
                  <c:v>1.7207393200000001E-2</c:v>
                </c:pt>
                <c:pt idx="13">
                  <c:v>1.8652121399999999E-2</c:v>
                </c:pt>
                <c:pt idx="14">
                  <c:v>2.0085413E-2</c:v>
                </c:pt>
                <c:pt idx="15">
                  <c:v>2.14365007E-2</c:v>
                </c:pt>
                <c:pt idx="16">
                  <c:v>2.2745064700000001E-2</c:v>
                </c:pt>
                <c:pt idx="17">
                  <c:v>2.3920593300000001E-2</c:v>
                </c:pt>
                <c:pt idx="18">
                  <c:v>2.5034838300000001E-2</c:v>
                </c:pt>
                <c:pt idx="19">
                  <c:v>2.6086165000000001E-2</c:v>
                </c:pt>
                <c:pt idx="20">
                  <c:v>2.7039559299999998E-2</c:v>
                </c:pt>
                <c:pt idx="21">
                  <c:v>2.7822956999999999E-2</c:v>
                </c:pt>
                <c:pt idx="22">
                  <c:v>2.9174853099999998E-2</c:v>
                </c:pt>
                <c:pt idx="23">
                  <c:v>2.9358173800000002E-2</c:v>
                </c:pt>
                <c:pt idx="24">
                  <c:v>2.86585109E-2</c:v>
                </c:pt>
                <c:pt idx="25">
                  <c:v>2.76606371E-2</c:v>
                </c:pt>
                <c:pt idx="26">
                  <c:v>2.6406438099999999E-2</c:v>
                </c:pt>
                <c:pt idx="27">
                  <c:v>2.50851619E-2</c:v>
                </c:pt>
                <c:pt idx="28">
                  <c:v>2.3860992399999999E-2</c:v>
                </c:pt>
                <c:pt idx="29">
                  <c:v>2.25692106E-2</c:v>
                </c:pt>
                <c:pt idx="30">
                  <c:v>2.1167557E-2</c:v>
                </c:pt>
                <c:pt idx="31">
                  <c:v>1.97823609E-2</c:v>
                </c:pt>
                <c:pt idx="32">
                  <c:v>1.83927573E-2</c:v>
                </c:pt>
                <c:pt idx="33">
                  <c:v>1.7037219100000001E-2</c:v>
                </c:pt>
                <c:pt idx="34">
                  <c:v>1.57026415E-2</c:v>
                </c:pt>
                <c:pt idx="35">
                  <c:v>1.4371458E-2</c:v>
                </c:pt>
                <c:pt idx="36">
                  <c:v>1.3072935000000001E-2</c:v>
                </c:pt>
                <c:pt idx="37">
                  <c:v>1.17581743E-2</c:v>
                </c:pt>
                <c:pt idx="38">
                  <c:v>1.0436328200000001E-2</c:v>
                </c:pt>
                <c:pt idx="39">
                  <c:v>9.1794936799999994E-3</c:v>
                </c:pt>
                <c:pt idx="40">
                  <c:v>7.8917967999999998E-3</c:v>
                </c:pt>
                <c:pt idx="41">
                  <c:v>6.6300186099999998E-3</c:v>
                </c:pt>
                <c:pt idx="42">
                  <c:v>5.4345267599999999E-3</c:v>
                </c:pt>
                <c:pt idx="43">
                  <c:v>4.3161231899999999E-3</c:v>
                </c:pt>
                <c:pt idx="44">
                  <c:v>3.2455563899999999E-3</c:v>
                </c:pt>
                <c:pt idx="45">
                  <c:v>2.2419639300000002E-3</c:v>
                </c:pt>
                <c:pt idx="46">
                  <c:v>1.34497298E-3</c:v>
                </c:pt>
                <c:pt idx="47">
                  <c:v>5.1146682799999997E-4</c:v>
                </c:pt>
                <c:pt idx="48">
                  <c:v>-2.4380110700000001E-4</c:v>
                </c:pt>
                <c:pt idx="49">
                  <c:v>-9.3690412099999996E-4</c:v>
                </c:pt>
                <c:pt idx="50">
                  <c:v>-1.62379076E-3</c:v>
                </c:pt>
                <c:pt idx="51">
                  <c:v>-2.2253207000000001E-3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45-441A-B7DB-8B38A779B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10496"/>
        <c:axId val="49204608"/>
      </c:scatterChart>
      <c:valAx>
        <c:axId val="4921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204608"/>
        <c:crosses val="autoZero"/>
        <c:crossBetween val="midCat"/>
      </c:valAx>
      <c:valAx>
        <c:axId val="49204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2104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'296nm'!$R$2:$R$53</c:f>
              <c:numCache>
                <c:formatCode>General</c:formatCode>
                <c:ptCount val="52"/>
                <c:pt idx="0">
                  <c:v>-725760</c:v>
                </c:pt>
                <c:pt idx="1">
                  <c:v>-725184</c:v>
                </c:pt>
                <c:pt idx="2">
                  <c:v>-724608</c:v>
                </c:pt>
                <c:pt idx="3">
                  <c:v>-724032</c:v>
                </c:pt>
                <c:pt idx="4">
                  <c:v>-723456</c:v>
                </c:pt>
                <c:pt idx="5">
                  <c:v>-722880</c:v>
                </c:pt>
                <c:pt idx="6">
                  <c:v>-722304</c:v>
                </c:pt>
                <c:pt idx="7">
                  <c:v>-721728</c:v>
                </c:pt>
                <c:pt idx="8">
                  <c:v>-721152</c:v>
                </c:pt>
                <c:pt idx="9">
                  <c:v>-720576</c:v>
                </c:pt>
                <c:pt idx="10">
                  <c:v>-720000</c:v>
                </c:pt>
                <c:pt idx="11">
                  <c:v>-719424</c:v>
                </c:pt>
                <c:pt idx="12">
                  <c:v>-718848</c:v>
                </c:pt>
                <c:pt idx="13">
                  <c:v>-718272</c:v>
                </c:pt>
                <c:pt idx="14">
                  <c:v>-717696</c:v>
                </c:pt>
                <c:pt idx="15">
                  <c:v>-717120</c:v>
                </c:pt>
                <c:pt idx="16">
                  <c:v>-716544</c:v>
                </c:pt>
                <c:pt idx="17">
                  <c:v>-715968</c:v>
                </c:pt>
                <c:pt idx="18">
                  <c:v>-715392</c:v>
                </c:pt>
                <c:pt idx="19">
                  <c:v>-714816</c:v>
                </c:pt>
                <c:pt idx="20">
                  <c:v>-714240</c:v>
                </c:pt>
                <c:pt idx="21">
                  <c:v>-713664</c:v>
                </c:pt>
                <c:pt idx="22">
                  <c:v>-713088</c:v>
                </c:pt>
                <c:pt idx="23">
                  <c:v>-712512</c:v>
                </c:pt>
                <c:pt idx="24">
                  <c:v>-711936</c:v>
                </c:pt>
                <c:pt idx="25">
                  <c:v>-711360</c:v>
                </c:pt>
                <c:pt idx="26">
                  <c:v>-710784</c:v>
                </c:pt>
                <c:pt idx="27">
                  <c:v>-710208</c:v>
                </c:pt>
                <c:pt idx="28">
                  <c:v>-709632</c:v>
                </c:pt>
                <c:pt idx="29">
                  <c:v>-709056</c:v>
                </c:pt>
                <c:pt idx="30">
                  <c:v>-708480</c:v>
                </c:pt>
                <c:pt idx="31">
                  <c:v>-707904</c:v>
                </c:pt>
                <c:pt idx="32">
                  <c:v>-707328</c:v>
                </c:pt>
                <c:pt idx="33">
                  <c:v>-706752</c:v>
                </c:pt>
                <c:pt idx="34">
                  <c:v>-706176</c:v>
                </c:pt>
                <c:pt idx="35">
                  <c:v>-705600</c:v>
                </c:pt>
                <c:pt idx="36">
                  <c:v>-705024</c:v>
                </c:pt>
                <c:pt idx="37">
                  <c:v>-704448</c:v>
                </c:pt>
                <c:pt idx="38">
                  <c:v>-703872</c:v>
                </c:pt>
                <c:pt idx="39">
                  <c:v>-703296</c:v>
                </c:pt>
                <c:pt idx="40">
                  <c:v>-702720</c:v>
                </c:pt>
                <c:pt idx="41">
                  <c:v>-702144</c:v>
                </c:pt>
                <c:pt idx="42">
                  <c:v>-701568</c:v>
                </c:pt>
                <c:pt idx="43">
                  <c:v>-700992</c:v>
                </c:pt>
                <c:pt idx="44">
                  <c:v>-700416</c:v>
                </c:pt>
                <c:pt idx="45">
                  <c:v>-699840</c:v>
                </c:pt>
                <c:pt idx="46">
                  <c:v>-699264</c:v>
                </c:pt>
                <c:pt idx="47">
                  <c:v>-698688</c:v>
                </c:pt>
                <c:pt idx="48">
                  <c:v>-698112</c:v>
                </c:pt>
                <c:pt idx="49">
                  <c:v>-697536</c:v>
                </c:pt>
                <c:pt idx="50">
                  <c:v>-696960</c:v>
                </c:pt>
                <c:pt idx="51">
                  <c:v>-696384</c:v>
                </c:pt>
              </c:numCache>
            </c:numRef>
          </c:xVal>
          <c:yVal>
            <c:numRef>
              <c:f>'296nm'!$S$2:$S$53</c:f>
              <c:numCache>
                <c:formatCode>0.00E+00</c:formatCode>
                <c:ptCount val="52"/>
                <c:pt idx="0">
                  <c:v>-1.0518626999999998E-3</c:v>
                </c:pt>
                <c:pt idx="1">
                  <c:v>4.7025994399999997E-4</c:v>
                </c:pt>
                <c:pt idx="2">
                  <c:v>1.9948035299999999E-3</c:v>
                </c:pt>
                <c:pt idx="3">
                  <c:v>3.5365342599999999E-3</c:v>
                </c:pt>
                <c:pt idx="4">
                  <c:v>5.0661531199999998E-3</c:v>
                </c:pt>
                <c:pt idx="5">
                  <c:v>6.618178913333334E-3</c:v>
                </c:pt>
                <c:pt idx="6">
                  <c:v>8.1452871066666679E-3</c:v>
                </c:pt>
                <c:pt idx="7">
                  <c:v>9.6982220066666666E-3</c:v>
                </c:pt>
                <c:pt idx="8">
                  <c:v>1.1261185999999999E-2</c:v>
                </c:pt>
                <c:pt idx="9">
                  <c:v>1.28338111E-2</c:v>
                </c:pt>
                <c:pt idx="10">
                  <c:v>1.4376145266666666E-2</c:v>
                </c:pt>
                <c:pt idx="11">
                  <c:v>1.5884552199999999E-2</c:v>
                </c:pt>
                <c:pt idx="12">
                  <c:v>1.7391126633333334E-2</c:v>
                </c:pt>
                <c:pt idx="13">
                  <c:v>1.88696161E-2</c:v>
                </c:pt>
                <c:pt idx="14">
                  <c:v>2.0300287666666667E-2</c:v>
                </c:pt>
                <c:pt idx="15">
                  <c:v>2.1656684233333334E-2</c:v>
                </c:pt>
                <c:pt idx="16">
                  <c:v>2.2974426566666664E-2</c:v>
                </c:pt>
                <c:pt idx="17">
                  <c:v>2.42238582E-2</c:v>
                </c:pt>
                <c:pt idx="18">
                  <c:v>2.5350994833333335E-2</c:v>
                </c:pt>
                <c:pt idx="19">
                  <c:v>2.6409162233333328E-2</c:v>
                </c:pt>
                <c:pt idx="20">
                  <c:v>2.7367037600000001E-2</c:v>
                </c:pt>
                <c:pt idx="21">
                  <c:v>2.8236177966666665E-2</c:v>
                </c:pt>
                <c:pt idx="22">
                  <c:v>2.9212355433333333E-2</c:v>
                </c:pt>
                <c:pt idx="23">
                  <c:v>2.9414473233333335E-2</c:v>
                </c:pt>
                <c:pt idx="24">
                  <c:v>2.8718084933333332E-2</c:v>
                </c:pt>
                <c:pt idx="25">
                  <c:v>2.7658193600000002E-2</c:v>
                </c:pt>
                <c:pt idx="26">
                  <c:v>2.6377794799999996E-2</c:v>
                </c:pt>
                <c:pt idx="27">
                  <c:v>2.5068149133333332E-2</c:v>
                </c:pt>
                <c:pt idx="28">
                  <c:v>2.3744695433333334E-2</c:v>
                </c:pt>
                <c:pt idx="29">
                  <c:v>2.2399965566666666E-2</c:v>
                </c:pt>
                <c:pt idx="30">
                  <c:v>2.10156365E-2</c:v>
                </c:pt>
                <c:pt idx="31">
                  <c:v>1.9634251000000002E-2</c:v>
                </c:pt>
                <c:pt idx="32">
                  <c:v>1.8243294266666665E-2</c:v>
                </c:pt>
                <c:pt idx="33">
                  <c:v>1.6889909166666665E-2</c:v>
                </c:pt>
                <c:pt idx="34">
                  <c:v>1.5536224799999998E-2</c:v>
                </c:pt>
                <c:pt idx="35">
                  <c:v>1.4188439666666669E-2</c:v>
                </c:pt>
                <c:pt idx="36">
                  <c:v>1.2854916633333333E-2</c:v>
                </c:pt>
                <c:pt idx="37">
                  <c:v>1.1518146100000001E-2</c:v>
                </c:pt>
                <c:pt idx="38">
                  <c:v>1.0212520633333335E-2</c:v>
                </c:pt>
                <c:pt idx="39">
                  <c:v>8.9274052100000011E-3</c:v>
                </c:pt>
                <c:pt idx="40">
                  <c:v>7.6476549433333327E-3</c:v>
                </c:pt>
                <c:pt idx="41">
                  <c:v>6.4248331366666663E-3</c:v>
                </c:pt>
                <c:pt idx="42">
                  <c:v>5.2462773366666665E-3</c:v>
                </c:pt>
                <c:pt idx="43">
                  <c:v>4.130006653333333E-3</c:v>
                </c:pt>
                <c:pt idx="44">
                  <c:v>3.0752817833333331E-3</c:v>
                </c:pt>
                <c:pt idx="45">
                  <c:v>2.0974436433333333E-3</c:v>
                </c:pt>
                <c:pt idx="46">
                  <c:v>1.1902156000000001E-3</c:v>
                </c:pt>
                <c:pt idx="47">
                  <c:v>3.5857467766666666E-4</c:v>
                </c:pt>
                <c:pt idx="48">
                  <c:v>-3.9901834066666665E-4</c:v>
                </c:pt>
                <c:pt idx="49">
                  <c:v>-1.0781496003333334E-3</c:v>
                </c:pt>
                <c:pt idx="50">
                  <c:v>-1.7568109433333332E-3</c:v>
                </c:pt>
                <c:pt idx="51">
                  <c:v>-2.3365180699999998E-3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99-4EBA-876C-47E117465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4678064"/>
        <c:axId val="704685936"/>
      </c:scatterChart>
      <c:valAx>
        <c:axId val="70467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685936"/>
        <c:crosses val="autoZero"/>
        <c:crossBetween val="midCat"/>
      </c:valAx>
      <c:valAx>
        <c:axId val="70468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678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'[2]253nm'!$E$2:$E$53</c:f>
              <c:numCache>
                <c:formatCode>General</c:formatCode>
                <c:ptCount val="52"/>
                <c:pt idx="0">
                  <c:v>-852480</c:v>
                </c:pt>
                <c:pt idx="1">
                  <c:v>-851904</c:v>
                </c:pt>
                <c:pt idx="2">
                  <c:v>-851328</c:v>
                </c:pt>
                <c:pt idx="3">
                  <c:v>-850752</c:v>
                </c:pt>
                <c:pt idx="4">
                  <c:v>-850176</c:v>
                </c:pt>
                <c:pt idx="5">
                  <c:v>-849600</c:v>
                </c:pt>
                <c:pt idx="6">
                  <c:v>-849024</c:v>
                </c:pt>
                <c:pt idx="7">
                  <c:v>-848448</c:v>
                </c:pt>
                <c:pt idx="8">
                  <c:v>-847872</c:v>
                </c:pt>
                <c:pt idx="9">
                  <c:v>-847296</c:v>
                </c:pt>
                <c:pt idx="10">
                  <c:v>-846720</c:v>
                </c:pt>
                <c:pt idx="11">
                  <c:v>-846144</c:v>
                </c:pt>
                <c:pt idx="12">
                  <c:v>-845568</c:v>
                </c:pt>
                <c:pt idx="13">
                  <c:v>-844992</c:v>
                </c:pt>
                <c:pt idx="14">
                  <c:v>-844416</c:v>
                </c:pt>
                <c:pt idx="15">
                  <c:v>-843840</c:v>
                </c:pt>
                <c:pt idx="16">
                  <c:v>-843264</c:v>
                </c:pt>
                <c:pt idx="17">
                  <c:v>-842688</c:v>
                </c:pt>
                <c:pt idx="18">
                  <c:v>-842112</c:v>
                </c:pt>
                <c:pt idx="19">
                  <c:v>-841536</c:v>
                </c:pt>
                <c:pt idx="20">
                  <c:v>-840960</c:v>
                </c:pt>
                <c:pt idx="21">
                  <c:v>-840384</c:v>
                </c:pt>
                <c:pt idx="22">
                  <c:v>-839808</c:v>
                </c:pt>
                <c:pt idx="23">
                  <c:v>-839232</c:v>
                </c:pt>
                <c:pt idx="24">
                  <c:v>-838656</c:v>
                </c:pt>
                <c:pt idx="25">
                  <c:v>-838080</c:v>
                </c:pt>
                <c:pt idx="26">
                  <c:v>-837504</c:v>
                </c:pt>
                <c:pt idx="27">
                  <c:v>-836928</c:v>
                </c:pt>
                <c:pt idx="28">
                  <c:v>-836352</c:v>
                </c:pt>
                <c:pt idx="29">
                  <c:v>-835776</c:v>
                </c:pt>
                <c:pt idx="30">
                  <c:v>-835200</c:v>
                </c:pt>
                <c:pt idx="31">
                  <c:v>-834624</c:v>
                </c:pt>
                <c:pt idx="32">
                  <c:v>-834048</c:v>
                </c:pt>
                <c:pt idx="33">
                  <c:v>-833472</c:v>
                </c:pt>
                <c:pt idx="34">
                  <c:v>-832896</c:v>
                </c:pt>
                <c:pt idx="35">
                  <c:v>-832320</c:v>
                </c:pt>
                <c:pt idx="36">
                  <c:v>-831744</c:v>
                </c:pt>
                <c:pt idx="37">
                  <c:v>-831168</c:v>
                </c:pt>
                <c:pt idx="38">
                  <c:v>-830592</c:v>
                </c:pt>
                <c:pt idx="39">
                  <c:v>-830016</c:v>
                </c:pt>
                <c:pt idx="40">
                  <c:v>-829440</c:v>
                </c:pt>
                <c:pt idx="41">
                  <c:v>-828864</c:v>
                </c:pt>
                <c:pt idx="42">
                  <c:v>-828288</c:v>
                </c:pt>
                <c:pt idx="43">
                  <c:v>-827712</c:v>
                </c:pt>
                <c:pt idx="44">
                  <c:v>-827136</c:v>
                </c:pt>
                <c:pt idx="45">
                  <c:v>-826560</c:v>
                </c:pt>
                <c:pt idx="46">
                  <c:v>-825984</c:v>
                </c:pt>
                <c:pt idx="47">
                  <c:v>-825408</c:v>
                </c:pt>
                <c:pt idx="48">
                  <c:v>-824832</c:v>
                </c:pt>
                <c:pt idx="49">
                  <c:v>-824256</c:v>
                </c:pt>
                <c:pt idx="50">
                  <c:v>-823680</c:v>
                </c:pt>
                <c:pt idx="51">
                  <c:v>-823104</c:v>
                </c:pt>
              </c:numCache>
            </c:numRef>
          </c:xVal>
          <c:yVal>
            <c:numRef>
              <c:f>'[2]253nm'!$G$2:$G$53</c:f>
              <c:numCache>
                <c:formatCode>General</c:formatCode>
                <c:ptCount val="52"/>
                <c:pt idx="0">
                  <c:v>1.5902175399999999E-2</c:v>
                </c:pt>
                <c:pt idx="1">
                  <c:v>0.105020049</c:v>
                </c:pt>
                <c:pt idx="2">
                  <c:v>0.20078600999999999</c:v>
                </c:pt>
                <c:pt idx="3">
                  <c:v>0.29964800200000002</c:v>
                </c:pt>
                <c:pt idx="4">
                  <c:v>0.40134535599999999</c:v>
                </c:pt>
                <c:pt idx="5">
                  <c:v>0.506759827</c:v>
                </c:pt>
                <c:pt idx="6">
                  <c:v>0.61385989100000005</c:v>
                </c:pt>
                <c:pt idx="7">
                  <c:v>0.72313461000000001</c:v>
                </c:pt>
                <c:pt idx="8">
                  <c:v>0.832874314</c:v>
                </c:pt>
                <c:pt idx="9">
                  <c:v>0.94382940400000004</c:v>
                </c:pt>
                <c:pt idx="10">
                  <c:v>1.05797987</c:v>
                </c:pt>
                <c:pt idx="11">
                  <c:v>1.16920143</c:v>
                </c:pt>
                <c:pt idx="12">
                  <c:v>1.28047343</c:v>
                </c:pt>
                <c:pt idx="13">
                  <c:v>1.38943146</c:v>
                </c:pt>
                <c:pt idx="14">
                  <c:v>1.49696016</c:v>
                </c:pt>
                <c:pt idx="15">
                  <c:v>1.60301988</c:v>
                </c:pt>
                <c:pt idx="16">
                  <c:v>1.7081319699999999</c:v>
                </c:pt>
                <c:pt idx="17">
                  <c:v>1.8093962400000001</c:v>
                </c:pt>
                <c:pt idx="18">
                  <c:v>1.9058705300000001</c:v>
                </c:pt>
                <c:pt idx="19">
                  <c:v>1.9994906100000001</c:v>
                </c:pt>
                <c:pt idx="20">
                  <c:v>2.0886006500000001</c:v>
                </c:pt>
                <c:pt idx="21">
                  <c:v>2.1726424999999998</c:v>
                </c:pt>
                <c:pt idx="22">
                  <c:v>2.2502969300000002</c:v>
                </c:pt>
                <c:pt idx="23">
                  <c:v>2.32669573</c:v>
                </c:pt>
                <c:pt idx="24">
                  <c:v>2.3981957999999999</c:v>
                </c:pt>
                <c:pt idx="25">
                  <c:v>2.46546713</c:v>
                </c:pt>
                <c:pt idx="26">
                  <c:v>2.52899634</c:v>
                </c:pt>
                <c:pt idx="27">
                  <c:v>2.5830017500000002</c:v>
                </c:pt>
                <c:pt idx="28">
                  <c:v>2.5564259599999999</c:v>
                </c:pt>
                <c:pt idx="29">
                  <c:v>2.48431142</c:v>
                </c:pt>
                <c:pt idx="30">
                  <c:v>2.3942497600000001</c:v>
                </c:pt>
                <c:pt idx="31">
                  <c:v>2.2952174699999999</c:v>
                </c:pt>
                <c:pt idx="32">
                  <c:v>2.1936110200000001</c:v>
                </c:pt>
                <c:pt idx="33">
                  <c:v>2.0889017299999999</c:v>
                </c:pt>
                <c:pt idx="34">
                  <c:v>1.9823972999999999</c:v>
                </c:pt>
                <c:pt idx="35">
                  <c:v>1.8726682100000001</c:v>
                </c:pt>
                <c:pt idx="36">
                  <c:v>1.7634853699999999</c:v>
                </c:pt>
                <c:pt idx="37">
                  <c:v>1.6525228999999999</c:v>
                </c:pt>
                <c:pt idx="38">
                  <c:v>1.54230355</c:v>
                </c:pt>
                <c:pt idx="39">
                  <c:v>1.4315854699999999</c:v>
                </c:pt>
                <c:pt idx="40">
                  <c:v>1.3203823699999999</c:v>
                </c:pt>
                <c:pt idx="41">
                  <c:v>1.2113816900000001</c:v>
                </c:pt>
                <c:pt idx="42">
                  <c:v>1.10363795</c:v>
                </c:pt>
                <c:pt idx="43">
                  <c:v>0.99729372599999999</c:v>
                </c:pt>
                <c:pt idx="44">
                  <c:v>0.89392068300000005</c:v>
                </c:pt>
                <c:pt idx="45">
                  <c:v>0.79252059399999997</c:v>
                </c:pt>
                <c:pt idx="46">
                  <c:v>0.69593719600000004</c:v>
                </c:pt>
                <c:pt idx="47">
                  <c:v>0.60194553500000003</c:v>
                </c:pt>
                <c:pt idx="48">
                  <c:v>0.51308283600000004</c:v>
                </c:pt>
                <c:pt idx="49">
                  <c:v>0.42959621999999997</c:v>
                </c:pt>
                <c:pt idx="50">
                  <c:v>0.35064559899999997</c:v>
                </c:pt>
                <c:pt idx="51">
                  <c:v>0.27734267000000001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0A-415E-9AB4-BB9ACFB01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8240"/>
        <c:axId val="45816448"/>
      </c:scatterChart>
      <c:valAx>
        <c:axId val="45818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816448"/>
        <c:crosses val="autoZero"/>
        <c:crossBetween val="midCat"/>
      </c:valAx>
      <c:valAx>
        <c:axId val="45816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8182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'[2]253nm'!$E$56:$E$107</c:f>
              <c:numCache>
                <c:formatCode>General</c:formatCode>
                <c:ptCount val="52"/>
                <c:pt idx="0">
                  <c:v>-852480</c:v>
                </c:pt>
                <c:pt idx="1">
                  <c:v>-851904</c:v>
                </c:pt>
                <c:pt idx="2">
                  <c:v>-851328</c:v>
                </c:pt>
                <c:pt idx="3">
                  <c:v>-850752</c:v>
                </c:pt>
                <c:pt idx="4">
                  <c:v>-850176</c:v>
                </c:pt>
                <c:pt idx="5">
                  <c:v>-849600</c:v>
                </c:pt>
                <c:pt idx="6">
                  <c:v>-849024</c:v>
                </c:pt>
                <c:pt idx="7">
                  <c:v>-848448</c:v>
                </c:pt>
                <c:pt idx="8">
                  <c:v>-847872</c:v>
                </c:pt>
                <c:pt idx="9">
                  <c:v>-847296</c:v>
                </c:pt>
                <c:pt idx="10">
                  <c:v>-846720</c:v>
                </c:pt>
                <c:pt idx="11">
                  <c:v>-846144</c:v>
                </c:pt>
                <c:pt idx="12">
                  <c:v>-845568</c:v>
                </c:pt>
                <c:pt idx="13">
                  <c:v>-844992</c:v>
                </c:pt>
                <c:pt idx="14">
                  <c:v>-844416</c:v>
                </c:pt>
                <c:pt idx="15">
                  <c:v>-843840</c:v>
                </c:pt>
                <c:pt idx="16">
                  <c:v>-843264</c:v>
                </c:pt>
                <c:pt idx="17">
                  <c:v>-842688</c:v>
                </c:pt>
                <c:pt idx="18">
                  <c:v>-842112</c:v>
                </c:pt>
                <c:pt idx="19">
                  <c:v>-841536</c:v>
                </c:pt>
                <c:pt idx="20">
                  <c:v>-840960</c:v>
                </c:pt>
                <c:pt idx="21">
                  <c:v>-840384</c:v>
                </c:pt>
                <c:pt idx="22">
                  <c:v>-839808</c:v>
                </c:pt>
                <c:pt idx="23">
                  <c:v>-839232</c:v>
                </c:pt>
                <c:pt idx="24">
                  <c:v>-838656</c:v>
                </c:pt>
                <c:pt idx="25">
                  <c:v>-838080</c:v>
                </c:pt>
                <c:pt idx="26">
                  <c:v>-837504</c:v>
                </c:pt>
                <c:pt idx="27">
                  <c:v>-836928</c:v>
                </c:pt>
                <c:pt idx="28">
                  <c:v>-836352</c:v>
                </c:pt>
                <c:pt idx="29">
                  <c:v>-835776</c:v>
                </c:pt>
                <c:pt idx="30">
                  <c:v>-835200</c:v>
                </c:pt>
                <c:pt idx="31">
                  <c:v>-834624</c:v>
                </c:pt>
                <c:pt idx="32">
                  <c:v>-834048</c:v>
                </c:pt>
                <c:pt idx="33">
                  <c:v>-833472</c:v>
                </c:pt>
                <c:pt idx="34">
                  <c:v>-832896</c:v>
                </c:pt>
                <c:pt idx="35">
                  <c:v>-832320</c:v>
                </c:pt>
                <c:pt idx="36">
                  <c:v>-831744</c:v>
                </c:pt>
                <c:pt idx="37">
                  <c:v>-831168</c:v>
                </c:pt>
                <c:pt idx="38">
                  <c:v>-830592</c:v>
                </c:pt>
                <c:pt idx="39">
                  <c:v>-830016</c:v>
                </c:pt>
                <c:pt idx="40">
                  <c:v>-829440</c:v>
                </c:pt>
                <c:pt idx="41">
                  <c:v>-828864</c:v>
                </c:pt>
                <c:pt idx="42">
                  <c:v>-828288</c:v>
                </c:pt>
                <c:pt idx="43">
                  <c:v>-827712</c:v>
                </c:pt>
                <c:pt idx="44">
                  <c:v>-827136</c:v>
                </c:pt>
                <c:pt idx="45">
                  <c:v>-826560</c:v>
                </c:pt>
                <c:pt idx="46">
                  <c:v>-825984</c:v>
                </c:pt>
                <c:pt idx="47">
                  <c:v>-825408</c:v>
                </c:pt>
                <c:pt idx="48">
                  <c:v>-824832</c:v>
                </c:pt>
                <c:pt idx="49">
                  <c:v>-824256</c:v>
                </c:pt>
                <c:pt idx="50">
                  <c:v>-823680</c:v>
                </c:pt>
                <c:pt idx="51">
                  <c:v>-823104</c:v>
                </c:pt>
              </c:numCache>
            </c:numRef>
          </c:xVal>
          <c:yVal>
            <c:numRef>
              <c:f>'[2]253nm'!$G$56:$G$107</c:f>
              <c:numCache>
                <c:formatCode>General</c:formatCode>
                <c:ptCount val="52"/>
                <c:pt idx="0">
                  <c:v>1.6390805099999999E-2</c:v>
                </c:pt>
                <c:pt idx="1">
                  <c:v>0.10691801099999999</c:v>
                </c:pt>
                <c:pt idx="2">
                  <c:v>0.20530006200000001</c:v>
                </c:pt>
                <c:pt idx="3">
                  <c:v>0.30607047999999998</c:v>
                </c:pt>
                <c:pt idx="4">
                  <c:v>0.40969810400000001</c:v>
                </c:pt>
                <c:pt idx="5">
                  <c:v>0.516546281</c:v>
                </c:pt>
                <c:pt idx="6">
                  <c:v>0.62611218700000004</c:v>
                </c:pt>
                <c:pt idx="7">
                  <c:v>0.73679354399999997</c:v>
                </c:pt>
                <c:pt idx="8">
                  <c:v>0.84893591899999998</c:v>
                </c:pt>
                <c:pt idx="9">
                  <c:v>0.96188963699999996</c:v>
                </c:pt>
                <c:pt idx="10">
                  <c:v>1.0752778999999999</c:v>
                </c:pt>
                <c:pt idx="11">
                  <c:v>1.18761677</c:v>
                </c:pt>
                <c:pt idx="12">
                  <c:v>1.30165665</c:v>
                </c:pt>
                <c:pt idx="13">
                  <c:v>1.41050426</c:v>
                </c:pt>
                <c:pt idx="14">
                  <c:v>1.5196642</c:v>
                </c:pt>
                <c:pt idx="15">
                  <c:v>1.6264150900000001</c:v>
                </c:pt>
                <c:pt idx="16">
                  <c:v>1.72900188</c:v>
                </c:pt>
                <c:pt idx="17">
                  <c:v>1.82996756</c:v>
                </c:pt>
                <c:pt idx="18">
                  <c:v>1.9178132400000001</c:v>
                </c:pt>
                <c:pt idx="19">
                  <c:v>2.0116341000000002</c:v>
                </c:pt>
                <c:pt idx="20">
                  <c:v>2.1020818000000001</c:v>
                </c:pt>
                <c:pt idx="21">
                  <c:v>2.1885810800000001</c:v>
                </c:pt>
                <c:pt idx="22">
                  <c:v>2.2700448899999999</c:v>
                </c:pt>
                <c:pt idx="23">
                  <c:v>2.3475620099999999</c:v>
                </c:pt>
                <c:pt idx="24">
                  <c:v>2.4201516999999999</c:v>
                </c:pt>
                <c:pt idx="25">
                  <c:v>2.4887488599999998</c:v>
                </c:pt>
                <c:pt idx="26">
                  <c:v>2.5487574500000001</c:v>
                </c:pt>
                <c:pt idx="27">
                  <c:v>2.6052640299999998</c:v>
                </c:pt>
                <c:pt idx="28">
                  <c:v>2.5755477600000001</c:v>
                </c:pt>
                <c:pt idx="29">
                  <c:v>2.5011861</c:v>
                </c:pt>
                <c:pt idx="30">
                  <c:v>2.4053217600000001</c:v>
                </c:pt>
                <c:pt idx="31">
                  <c:v>2.3031591699999998</c:v>
                </c:pt>
                <c:pt idx="32">
                  <c:v>2.1990657200000001</c:v>
                </c:pt>
                <c:pt idx="33">
                  <c:v>2.0913135999999999</c:v>
                </c:pt>
                <c:pt idx="34">
                  <c:v>1.98329811</c:v>
                </c:pt>
                <c:pt idx="35">
                  <c:v>1.87143634</c:v>
                </c:pt>
                <c:pt idx="36">
                  <c:v>1.7620965399999999</c:v>
                </c:pt>
                <c:pt idx="37">
                  <c:v>1.65285964</c:v>
                </c:pt>
                <c:pt idx="38">
                  <c:v>1.5437189</c:v>
                </c:pt>
                <c:pt idx="39">
                  <c:v>1.4337977</c:v>
                </c:pt>
                <c:pt idx="40">
                  <c:v>1.32361828</c:v>
                </c:pt>
                <c:pt idx="41">
                  <c:v>1.21483417</c:v>
                </c:pt>
                <c:pt idx="42">
                  <c:v>1.1070216900000001</c:v>
                </c:pt>
                <c:pt idx="43">
                  <c:v>1.0003985500000001</c:v>
                </c:pt>
                <c:pt idx="44">
                  <c:v>0.89632754000000003</c:v>
                </c:pt>
                <c:pt idx="45">
                  <c:v>0.79488001900000005</c:v>
                </c:pt>
                <c:pt idx="46">
                  <c:v>0.697695018</c:v>
                </c:pt>
                <c:pt idx="47">
                  <c:v>0.60374340500000001</c:v>
                </c:pt>
                <c:pt idx="48">
                  <c:v>0.51467468299999997</c:v>
                </c:pt>
                <c:pt idx="49">
                  <c:v>0.43095649400000002</c:v>
                </c:pt>
                <c:pt idx="50">
                  <c:v>0.35145191599999998</c:v>
                </c:pt>
                <c:pt idx="51">
                  <c:v>0.27698966200000003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B4-4DD4-9F54-F9B68C912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26656"/>
        <c:axId val="45925120"/>
      </c:scatterChart>
      <c:valAx>
        <c:axId val="4592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925120"/>
        <c:crosses val="autoZero"/>
        <c:crossBetween val="midCat"/>
      </c:valAx>
      <c:valAx>
        <c:axId val="45925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9266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'[2]253nm'!$E$110:$E$161</c:f>
              <c:numCache>
                <c:formatCode>General</c:formatCode>
                <c:ptCount val="52"/>
                <c:pt idx="0">
                  <c:v>-852480</c:v>
                </c:pt>
                <c:pt idx="1">
                  <c:v>-851904</c:v>
                </c:pt>
                <c:pt idx="2">
                  <c:v>-851328</c:v>
                </c:pt>
                <c:pt idx="3">
                  <c:v>-850752</c:v>
                </c:pt>
                <c:pt idx="4">
                  <c:v>-850176</c:v>
                </c:pt>
                <c:pt idx="5">
                  <c:v>-849600</c:v>
                </c:pt>
                <c:pt idx="6">
                  <c:v>-849024</c:v>
                </c:pt>
                <c:pt idx="7">
                  <c:v>-848448</c:v>
                </c:pt>
                <c:pt idx="8">
                  <c:v>-847872</c:v>
                </c:pt>
                <c:pt idx="9">
                  <c:v>-847296</c:v>
                </c:pt>
                <c:pt idx="10">
                  <c:v>-846720</c:v>
                </c:pt>
                <c:pt idx="11">
                  <c:v>-846144</c:v>
                </c:pt>
                <c:pt idx="12">
                  <c:v>-845568</c:v>
                </c:pt>
                <c:pt idx="13">
                  <c:v>-844992</c:v>
                </c:pt>
                <c:pt idx="14">
                  <c:v>-844416</c:v>
                </c:pt>
                <c:pt idx="15">
                  <c:v>-843840</c:v>
                </c:pt>
                <c:pt idx="16">
                  <c:v>-843264</c:v>
                </c:pt>
                <c:pt idx="17">
                  <c:v>-842688</c:v>
                </c:pt>
                <c:pt idx="18">
                  <c:v>-842112</c:v>
                </c:pt>
                <c:pt idx="19">
                  <c:v>-841536</c:v>
                </c:pt>
                <c:pt idx="20">
                  <c:v>-840960</c:v>
                </c:pt>
                <c:pt idx="21">
                  <c:v>-840384</c:v>
                </c:pt>
                <c:pt idx="22">
                  <c:v>-839808</c:v>
                </c:pt>
                <c:pt idx="23">
                  <c:v>-839232</c:v>
                </c:pt>
                <c:pt idx="24">
                  <c:v>-838656</c:v>
                </c:pt>
                <c:pt idx="25">
                  <c:v>-838080</c:v>
                </c:pt>
                <c:pt idx="26">
                  <c:v>-837504</c:v>
                </c:pt>
                <c:pt idx="27">
                  <c:v>-836928</c:v>
                </c:pt>
                <c:pt idx="28">
                  <c:v>-836352</c:v>
                </c:pt>
                <c:pt idx="29">
                  <c:v>-835776</c:v>
                </c:pt>
                <c:pt idx="30">
                  <c:v>-835200</c:v>
                </c:pt>
                <c:pt idx="31">
                  <c:v>-834624</c:v>
                </c:pt>
                <c:pt idx="32">
                  <c:v>-834048</c:v>
                </c:pt>
                <c:pt idx="33">
                  <c:v>-833472</c:v>
                </c:pt>
                <c:pt idx="34">
                  <c:v>-832896</c:v>
                </c:pt>
                <c:pt idx="35">
                  <c:v>-832320</c:v>
                </c:pt>
                <c:pt idx="36">
                  <c:v>-831744</c:v>
                </c:pt>
                <c:pt idx="37">
                  <c:v>-831168</c:v>
                </c:pt>
                <c:pt idx="38">
                  <c:v>-830592</c:v>
                </c:pt>
                <c:pt idx="39">
                  <c:v>-830016</c:v>
                </c:pt>
                <c:pt idx="40">
                  <c:v>-829440</c:v>
                </c:pt>
                <c:pt idx="41">
                  <c:v>-828864</c:v>
                </c:pt>
                <c:pt idx="42">
                  <c:v>-828288</c:v>
                </c:pt>
                <c:pt idx="43">
                  <c:v>-827712</c:v>
                </c:pt>
                <c:pt idx="44">
                  <c:v>-827136</c:v>
                </c:pt>
                <c:pt idx="45">
                  <c:v>-826560</c:v>
                </c:pt>
                <c:pt idx="46">
                  <c:v>-825984</c:v>
                </c:pt>
                <c:pt idx="47">
                  <c:v>-825408</c:v>
                </c:pt>
                <c:pt idx="48">
                  <c:v>-824832</c:v>
                </c:pt>
                <c:pt idx="49">
                  <c:v>-824256</c:v>
                </c:pt>
                <c:pt idx="50">
                  <c:v>-823680</c:v>
                </c:pt>
                <c:pt idx="51">
                  <c:v>-823104</c:v>
                </c:pt>
              </c:numCache>
            </c:numRef>
          </c:xVal>
          <c:yVal>
            <c:numRef>
              <c:f>'[2]253nm'!$G$110:$G$161</c:f>
              <c:numCache>
                <c:formatCode>General</c:formatCode>
                <c:ptCount val="52"/>
                <c:pt idx="0">
                  <c:v>1.6418647299999999E-2</c:v>
                </c:pt>
                <c:pt idx="1">
                  <c:v>0.106985175</c:v>
                </c:pt>
                <c:pt idx="2">
                  <c:v>0.205393979</c:v>
                </c:pt>
                <c:pt idx="3">
                  <c:v>0.30639572700000001</c:v>
                </c:pt>
                <c:pt idx="4">
                  <c:v>0.40990768999999999</c:v>
                </c:pt>
                <c:pt idx="5">
                  <c:v>0.51690854200000003</c:v>
                </c:pt>
                <c:pt idx="6">
                  <c:v>0.624969832</c:v>
                </c:pt>
                <c:pt idx="7">
                  <c:v>0.73556067199999997</c:v>
                </c:pt>
                <c:pt idx="8">
                  <c:v>0.84620200599999995</c:v>
                </c:pt>
                <c:pt idx="9">
                  <c:v>0.95758221700000001</c:v>
                </c:pt>
                <c:pt idx="10">
                  <c:v>1.0704074800000001</c:v>
                </c:pt>
                <c:pt idx="11">
                  <c:v>1.1819539699999999</c:v>
                </c:pt>
                <c:pt idx="12">
                  <c:v>1.29501081</c:v>
                </c:pt>
                <c:pt idx="13">
                  <c:v>1.4058072800000001</c:v>
                </c:pt>
                <c:pt idx="14">
                  <c:v>1.5149087999999999</c:v>
                </c:pt>
                <c:pt idx="15">
                  <c:v>1.62075199</c:v>
                </c:pt>
                <c:pt idx="16">
                  <c:v>1.7233541699999999</c:v>
                </c:pt>
                <c:pt idx="17">
                  <c:v>1.82654819</c:v>
                </c:pt>
                <c:pt idx="18">
                  <c:v>1.9251919399999999</c:v>
                </c:pt>
                <c:pt idx="19">
                  <c:v>2.0201159099999999</c:v>
                </c:pt>
                <c:pt idx="20">
                  <c:v>2.1087110500000001</c:v>
                </c:pt>
                <c:pt idx="21">
                  <c:v>2.19291927</c:v>
                </c:pt>
                <c:pt idx="22">
                  <c:v>2.2756682600000002</c:v>
                </c:pt>
                <c:pt idx="23">
                  <c:v>2.351645</c:v>
                </c:pt>
                <c:pt idx="24">
                  <c:v>2.42339371</c:v>
                </c:pt>
                <c:pt idx="25">
                  <c:v>2.4895585699999998</c:v>
                </c:pt>
                <c:pt idx="26">
                  <c:v>2.5532879500000001</c:v>
                </c:pt>
                <c:pt idx="27">
                  <c:v>2.6109678299999999</c:v>
                </c:pt>
                <c:pt idx="28">
                  <c:v>2.5812652599999999</c:v>
                </c:pt>
                <c:pt idx="29">
                  <c:v>2.5188065900000001</c:v>
                </c:pt>
                <c:pt idx="30">
                  <c:v>2.4240401299999998</c:v>
                </c:pt>
                <c:pt idx="31">
                  <c:v>2.3189962400000002</c:v>
                </c:pt>
                <c:pt idx="32">
                  <c:v>2.2114685399999998</c:v>
                </c:pt>
                <c:pt idx="33">
                  <c:v>2.1052072499999999</c:v>
                </c:pt>
                <c:pt idx="34">
                  <c:v>1.99472187</c:v>
                </c:pt>
                <c:pt idx="35">
                  <c:v>1.8844151499999999</c:v>
                </c:pt>
                <c:pt idx="36">
                  <c:v>1.7734871800000001</c:v>
                </c:pt>
                <c:pt idx="37">
                  <c:v>1.6617679700000001</c:v>
                </c:pt>
                <c:pt idx="38">
                  <c:v>1.54935628</c:v>
                </c:pt>
                <c:pt idx="39">
                  <c:v>1.4376829099999999</c:v>
                </c:pt>
                <c:pt idx="40">
                  <c:v>1.3268596800000001</c:v>
                </c:pt>
                <c:pt idx="41">
                  <c:v>1.2190382200000001</c:v>
                </c:pt>
                <c:pt idx="42">
                  <c:v>1.11053735</c:v>
                </c:pt>
                <c:pt idx="43">
                  <c:v>1.00407863</c:v>
                </c:pt>
                <c:pt idx="44">
                  <c:v>0.89951932800000001</c:v>
                </c:pt>
                <c:pt idx="45">
                  <c:v>0.79775445499999997</c:v>
                </c:pt>
                <c:pt idx="46">
                  <c:v>0.700453467</c:v>
                </c:pt>
                <c:pt idx="47">
                  <c:v>0.606465013</c:v>
                </c:pt>
                <c:pt idx="48">
                  <c:v>0.51695000199999996</c:v>
                </c:pt>
                <c:pt idx="49">
                  <c:v>0.432656655</c:v>
                </c:pt>
                <c:pt idx="50">
                  <c:v>0.35342690199999999</c:v>
                </c:pt>
                <c:pt idx="51">
                  <c:v>0.27972556700000001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7F-43AF-BE00-AA9DB20F1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75264"/>
        <c:axId val="51273728"/>
      </c:scatterChart>
      <c:valAx>
        <c:axId val="5127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273728"/>
        <c:crosses val="autoZero"/>
        <c:crossBetween val="midCat"/>
      </c:valAx>
      <c:valAx>
        <c:axId val="51273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2752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'rough scan'!$G$2:$G$321</c:f>
              <c:numCache>
                <c:formatCode>General</c:formatCode>
                <c:ptCount val="320"/>
                <c:pt idx="0">
                  <c:v>233</c:v>
                </c:pt>
                <c:pt idx="1">
                  <c:v>234</c:v>
                </c:pt>
                <c:pt idx="2">
                  <c:v>235</c:v>
                </c:pt>
                <c:pt idx="3">
                  <c:v>236</c:v>
                </c:pt>
                <c:pt idx="4">
                  <c:v>237</c:v>
                </c:pt>
                <c:pt idx="5">
                  <c:v>238</c:v>
                </c:pt>
                <c:pt idx="6">
                  <c:v>239</c:v>
                </c:pt>
                <c:pt idx="7">
                  <c:v>240</c:v>
                </c:pt>
                <c:pt idx="8">
                  <c:v>241</c:v>
                </c:pt>
                <c:pt idx="9">
                  <c:v>242</c:v>
                </c:pt>
                <c:pt idx="10">
                  <c:v>243</c:v>
                </c:pt>
                <c:pt idx="11">
                  <c:v>244</c:v>
                </c:pt>
                <c:pt idx="12">
                  <c:v>245</c:v>
                </c:pt>
                <c:pt idx="13">
                  <c:v>246</c:v>
                </c:pt>
                <c:pt idx="14">
                  <c:v>247</c:v>
                </c:pt>
                <c:pt idx="15">
                  <c:v>248</c:v>
                </c:pt>
                <c:pt idx="16">
                  <c:v>249</c:v>
                </c:pt>
                <c:pt idx="17">
                  <c:v>250</c:v>
                </c:pt>
                <c:pt idx="18">
                  <c:v>251</c:v>
                </c:pt>
                <c:pt idx="19">
                  <c:v>252</c:v>
                </c:pt>
                <c:pt idx="20">
                  <c:v>253</c:v>
                </c:pt>
                <c:pt idx="21">
                  <c:v>254</c:v>
                </c:pt>
                <c:pt idx="22">
                  <c:v>255</c:v>
                </c:pt>
                <c:pt idx="23">
                  <c:v>256</c:v>
                </c:pt>
                <c:pt idx="24">
                  <c:v>257</c:v>
                </c:pt>
                <c:pt idx="25">
                  <c:v>258</c:v>
                </c:pt>
                <c:pt idx="26">
                  <c:v>259</c:v>
                </c:pt>
                <c:pt idx="27">
                  <c:v>260</c:v>
                </c:pt>
                <c:pt idx="28">
                  <c:v>261</c:v>
                </c:pt>
                <c:pt idx="29">
                  <c:v>262</c:v>
                </c:pt>
                <c:pt idx="30">
                  <c:v>263</c:v>
                </c:pt>
                <c:pt idx="31">
                  <c:v>264</c:v>
                </c:pt>
                <c:pt idx="32">
                  <c:v>265</c:v>
                </c:pt>
                <c:pt idx="33">
                  <c:v>266</c:v>
                </c:pt>
                <c:pt idx="34">
                  <c:v>267</c:v>
                </c:pt>
                <c:pt idx="35">
                  <c:v>268</c:v>
                </c:pt>
                <c:pt idx="36">
                  <c:v>269</c:v>
                </c:pt>
                <c:pt idx="37">
                  <c:v>270</c:v>
                </c:pt>
                <c:pt idx="38">
                  <c:v>271</c:v>
                </c:pt>
                <c:pt idx="39">
                  <c:v>272</c:v>
                </c:pt>
                <c:pt idx="40">
                  <c:v>273</c:v>
                </c:pt>
                <c:pt idx="41">
                  <c:v>274</c:v>
                </c:pt>
                <c:pt idx="42">
                  <c:v>275</c:v>
                </c:pt>
                <c:pt idx="43">
                  <c:v>276</c:v>
                </c:pt>
                <c:pt idx="44">
                  <c:v>277</c:v>
                </c:pt>
                <c:pt idx="45">
                  <c:v>278</c:v>
                </c:pt>
                <c:pt idx="46">
                  <c:v>279</c:v>
                </c:pt>
                <c:pt idx="47">
                  <c:v>280</c:v>
                </c:pt>
                <c:pt idx="48">
                  <c:v>281</c:v>
                </c:pt>
                <c:pt idx="49">
                  <c:v>282</c:v>
                </c:pt>
                <c:pt idx="50">
                  <c:v>283</c:v>
                </c:pt>
                <c:pt idx="51">
                  <c:v>284</c:v>
                </c:pt>
                <c:pt idx="52">
                  <c:v>285</c:v>
                </c:pt>
                <c:pt idx="53">
                  <c:v>286</c:v>
                </c:pt>
                <c:pt idx="54">
                  <c:v>287</c:v>
                </c:pt>
                <c:pt idx="55">
                  <c:v>288</c:v>
                </c:pt>
                <c:pt idx="56">
                  <c:v>289</c:v>
                </c:pt>
                <c:pt idx="57">
                  <c:v>290</c:v>
                </c:pt>
                <c:pt idx="58">
                  <c:v>291</c:v>
                </c:pt>
                <c:pt idx="59">
                  <c:v>292</c:v>
                </c:pt>
                <c:pt idx="60">
                  <c:v>293</c:v>
                </c:pt>
                <c:pt idx="61">
                  <c:v>294</c:v>
                </c:pt>
                <c:pt idx="62">
                  <c:v>295</c:v>
                </c:pt>
                <c:pt idx="63">
                  <c:v>296</c:v>
                </c:pt>
                <c:pt idx="64">
                  <c:v>297</c:v>
                </c:pt>
                <c:pt idx="65">
                  <c:v>298</c:v>
                </c:pt>
                <c:pt idx="66">
                  <c:v>299</c:v>
                </c:pt>
                <c:pt idx="67">
                  <c:v>300</c:v>
                </c:pt>
                <c:pt idx="68">
                  <c:v>301</c:v>
                </c:pt>
                <c:pt idx="69">
                  <c:v>302</c:v>
                </c:pt>
                <c:pt idx="70">
                  <c:v>303</c:v>
                </c:pt>
                <c:pt idx="71">
                  <c:v>304</c:v>
                </c:pt>
                <c:pt idx="72">
                  <c:v>305</c:v>
                </c:pt>
                <c:pt idx="73">
                  <c:v>306</c:v>
                </c:pt>
                <c:pt idx="74">
                  <c:v>307</c:v>
                </c:pt>
                <c:pt idx="75">
                  <c:v>308</c:v>
                </c:pt>
                <c:pt idx="76">
                  <c:v>309</c:v>
                </c:pt>
                <c:pt idx="77">
                  <c:v>310</c:v>
                </c:pt>
                <c:pt idx="78">
                  <c:v>311</c:v>
                </c:pt>
                <c:pt idx="79">
                  <c:v>312</c:v>
                </c:pt>
                <c:pt idx="80">
                  <c:v>313</c:v>
                </c:pt>
                <c:pt idx="81">
                  <c:v>314</c:v>
                </c:pt>
                <c:pt idx="82">
                  <c:v>315</c:v>
                </c:pt>
                <c:pt idx="83">
                  <c:v>316</c:v>
                </c:pt>
                <c:pt idx="84">
                  <c:v>317</c:v>
                </c:pt>
                <c:pt idx="85">
                  <c:v>318</c:v>
                </c:pt>
                <c:pt idx="86">
                  <c:v>319</c:v>
                </c:pt>
                <c:pt idx="87">
                  <c:v>320</c:v>
                </c:pt>
                <c:pt idx="88">
                  <c:v>321</c:v>
                </c:pt>
                <c:pt idx="89">
                  <c:v>322</c:v>
                </c:pt>
                <c:pt idx="90">
                  <c:v>323</c:v>
                </c:pt>
                <c:pt idx="91">
                  <c:v>324</c:v>
                </c:pt>
                <c:pt idx="92">
                  <c:v>325</c:v>
                </c:pt>
                <c:pt idx="93">
                  <c:v>326</c:v>
                </c:pt>
                <c:pt idx="94">
                  <c:v>327</c:v>
                </c:pt>
                <c:pt idx="95">
                  <c:v>328</c:v>
                </c:pt>
                <c:pt idx="96">
                  <c:v>329</c:v>
                </c:pt>
                <c:pt idx="97">
                  <c:v>330</c:v>
                </c:pt>
                <c:pt idx="98">
                  <c:v>331</c:v>
                </c:pt>
                <c:pt idx="99">
                  <c:v>332</c:v>
                </c:pt>
                <c:pt idx="100">
                  <c:v>333</c:v>
                </c:pt>
                <c:pt idx="101">
                  <c:v>334</c:v>
                </c:pt>
                <c:pt idx="102">
                  <c:v>335</c:v>
                </c:pt>
                <c:pt idx="103">
                  <c:v>336</c:v>
                </c:pt>
                <c:pt idx="104">
                  <c:v>337</c:v>
                </c:pt>
                <c:pt idx="105">
                  <c:v>338</c:v>
                </c:pt>
                <c:pt idx="106">
                  <c:v>339</c:v>
                </c:pt>
                <c:pt idx="107">
                  <c:v>340</c:v>
                </c:pt>
                <c:pt idx="108">
                  <c:v>341</c:v>
                </c:pt>
                <c:pt idx="109">
                  <c:v>342</c:v>
                </c:pt>
                <c:pt idx="110">
                  <c:v>343</c:v>
                </c:pt>
                <c:pt idx="111">
                  <c:v>344</c:v>
                </c:pt>
                <c:pt idx="112">
                  <c:v>345</c:v>
                </c:pt>
                <c:pt idx="113">
                  <c:v>346</c:v>
                </c:pt>
                <c:pt idx="114">
                  <c:v>347</c:v>
                </c:pt>
                <c:pt idx="115">
                  <c:v>348</c:v>
                </c:pt>
                <c:pt idx="116">
                  <c:v>349</c:v>
                </c:pt>
                <c:pt idx="117">
                  <c:v>350</c:v>
                </c:pt>
                <c:pt idx="118">
                  <c:v>351</c:v>
                </c:pt>
                <c:pt idx="119">
                  <c:v>352</c:v>
                </c:pt>
                <c:pt idx="120">
                  <c:v>353</c:v>
                </c:pt>
                <c:pt idx="121">
                  <c:v>354</c:v>
                </c:pt>
                <c:pt idx="122">
                  <c:v>355</c:v>
                </c:pt>
                <c:pt idx="123">
                  <c:v>356</c:v>
                </c:pt>
                <c:pt idx="124">
                  <c:v>357</c:v>
                </c:pt>
                <c:pt idx="125">
                  <c:v>358</c:v>
                </c:pt>
                <c:pt idx="126">
                  <c:v>359</c:v>
                </c:pt>
                <c:pt idx="127">
                  <c:v>360</c:v>
                </c:pt>
                <c:pt idx="128">
                  <c:v>361</c:v>
                </c:pt>
                <c:pt idx="129">
                  <c:v>362</c:v>
                </c:pt>
                <c:pt idx="130">
                  <c:v>363</c:v>
                </c:pt>
                <c:pt idx="131">
                  <c:v>364</c:v>
                </c:pt>
                <c:pt idx="132">
                  <c:v>365</c:v>
                </c:pt>
                <c:pt idx="133">
                  <c:v>366</c:v>
                </c:pt>
                <c:pt idx="134">
                  <c:v>367</c:v>
                </c:pt>
                <c:pt idx="135">
                  <c:v>368</c:v>
                </c:pt>
                <c:pt idx="136">
                  <c:v>369</c:v>
                </c:pt>
                <c:pt idx="137">
                  <c:v>370</c:v>
                </c:pt>
                <c:pt idx="138">
                  <c:v>371</c:v>
                </c:pt>
                <c:pt idx="139">
                  <c:v>372</c:v>
                </c:pt>
                <c:pt idx="140">
                  <c:v>373</c:v>
                </c:pt>
                <c:pt idx="141">
                  <c:v>374</c:v>
                </c:pt>
                <c:pt idx="142">
                  <c:v>375</c:v>
                </c:pt>
                <c:pt idx="143">
                  <c:v>376</c:v>
                </c:pt>
                <c:pt idx="144">
                  <c:v>377</c:v>
                </c:pt>
                <c:pt idx="145">
                  <c:v>378</c:v>
                </c:pt>
                <c:pt idx="146">
                  <c:v>379</c:v>
                </c:pt>
                <c:pt idx="147">
                  <c:v>380</c:v>
                </c:pt>
                <c:pt idx="148">
                  <c:v>381</c:v>
                </c:pt>
                <c:pt idx="149">
                  <c:v>382</c:v>
                </c:pt>
                <c:pt idx="150">
                  <c:v>383</c:v>
                </c:pt>
                <c:pt idx="151">
                  <c:v>384</c:v>
                </c:pt>
                <c:pt idx="152">
                  <c:v>385</c:v>
                </c:pt>
                <c:pt idx="153">
                  <c:v>386</c:v>
                </c:pt>
                <c:pt idx="154">
                  <c:v>387</c:v>
                </c:pt>
                <c:pt idx="155">
                  <c:v>388</c:v>
                </c:pt>
                <c:pt idx="156">
                  <c:v>389</c:v>
                </c:pt>
                <c:pt idx="157">
                  <c:v>390</c:v>
                </c:pt>
                <c:pt idx="158">
                  <c:v>391</c:v>
                </c:pt>
                <c:pt idx="159">
                  <c:v>392</c:v>
                </c:pt>
                <c:pt idx="160">
                  <c:v>393</c:v>
                </c:pt>
                <c:pt idx="161">
                  <c:v>394</c:v>
                </c:pt>
                <c:pt idx="162">
                  <c:v>395</c:v>
                </c:pt>
                <c:pt idx="163">
                  <c:v>396</c:v>
                </c:pt>
                <c:pt idx="164">
                  <c:v>397</c:v>
                </c:pt>
                <c:pt idx="165">
                  <c:v>398</c:v>
                </c:pt>
                <c:pt idx="166">
                  <c:v>399</c:v>
                </c:pt>
                <c:pt idx="167">
                  <c:v>400</c:v>
                </c:pt>
                <c:pt idx="168">
                  <c:v>401</c:v>
                </c:pt>
                <c:pt idx="169">
                  <c:v>402</c:v>
                </c:pt>
                <c:pt idx="170">
                  <c:v>403</c:v>
                </c:pt>
                <c:pt idx="171">
                  <c:v>404</c:v>
                </c:pt>
                <c:pt idx="172">
                  <c:v>405</c:v>
                </c:pt>
                <c:pt idx="173">
                  <c:v>406</c:v>
                </c:pt>
                <c:pt idx="174">
                  <c:v>407</c:v>
                </c:pt>
                <c:pt idx="175">
                  <c:v>408</c:v>
                </c:pt>
                <c:pt idx="176">
                  <c:v>409</c:v>
                </c:pt>
                <c:pt idx="177">
                  <c:v>410</c:v>
                </c:pt>
                <c:pt idx="178">
                  <c:v>411</c:v>
                </c:pt>
                <c:pt idx="179">
                  <c:v>412</c:v>
                </c:pt>
                <c:pt idx="180">
                  <c:v>413</c:v>
                </c:pt>
                <c:pt idx="181">
                  <c:v>414</c:v>
                </c:pt>
                <c:pt idx="182">
                  <c:v>415</c:v>
                </c:pt>
                <c:pt idx="183">
                  <c:v>416</c:v>
                </c:pt>
                <c:pt idx="184">
                  <c:v>417</c:v>
                </c:pt>
                <c:pt idx="185">
                  <c:v>418</c:v>
                </c:pt>
                <c:pt idx="186">
                  <c:v>419</c:v>
                </c:pt>
                <c:pt idx="187">
                  <c:v>420</c:v>
                </c:pt>
                <c:pt idx="188">
                  <c:v>421</c:v>
                </c:pt>
                <c:pt idx="189">
                  <c:v>422</c:v>
                </c:pt>
                <c:pt idx="190">
                  <c:v>423</c:v>
                </c:pt>
                <c:pt idx="191">
                  <c:v>424</c:v>
                </c:pt>
                <c:pt idx="192">
                  <c:v>425</c:v>
                </c:pt>
                <c:pt idx="193">
                  <c:v>426</c:v>
                </c:pt>
                <c:pt idx="194">
                  <c:v>427</c:v>
                </c:pt>
                <c:pt idx="195">
                  <c:v>428</c:v>
                </c:pt>
                <c:pt idx="196">
                  <c:v>429</c:v>
                </c:pt>
                <c:pt idx="197">
                  <c:v>430</c:v>
                </c:pt>
                <c:pt idx="198">
                  <c:v>431</c:v>
                </c:pt>
                <c:pt idx="199">
                  <c:v>432</c:v>
                </c:pt>
                <c:pt idx="200">
                  <c:v>433</c:v>
                </c:pt>
                <c:pt idx="201">
                  <c:v>434</c:v>
                </c:pt>
                <c:pt idx="202">
                  <c:v>435</c:v>
                </c:pt>
                <c:pt idx="203">
                  <c:v>436</c:v>
                </c:pt>
                <c:pt idx="204">
                  <c:v>437</c:v>
                </c:pt>
                <c:pt idx="205">
                  <c:v>438</c:v>
                </c:pt>
                <c:pt idx="206">
                  <c:v>439</c:v>
                </c:pt>
                <c:pt idx="207">
                  <c:v>440</c:v>
                </c:pt>
                <c:pt idx="208">
                  <c:v>441</c:v>
                </c:pt>
                <c:pt idx="209">
                  <c:v>442</c:v>
                </c:pt>
                <c:pt idx="210">
                  <c:v>443</c:v>
                </c:pt>
                <c:pt idx="211">
                  <c:v>444</c:v>
                </c:pt>
                <c:pt idx="212">
                  <c:v>445</c:v>
                </c:pt>
                <c:pt idx="213">
                  <c:v>446</c:v>
                </c:pt>
                <c:pt idx="214">
                  <c:v>447</c:v>
                </c:pt>
                <c:pt idx="215">
                  <c:v>448</c:v>
                </c:pt>
                <c:pt idx="216">
                  <c:v>449</c:v>
                </c:pt>
                <c:pt idx="217">
                  <c:v>450</c:v>
                </c:pt>
                <c:pt idx="218">
                  <c:v>451</c:v>
                </c:pt>
                <c:pt idx="219">
                  <c:v>452</c:v>
                </c:pt>
                <c:pt idx="220">
                  <c:v>453</c:v>
                </c:pt>
                <c:pt idx="221">
                  <c:v>454</c:v>
                </c:pt>
                <c:pt idx="222">
                  <c:v>455</c:v>
                </c:pt>
                <c:pt idx="223">
                  <c:v>456</c:v>
                </c:pt>
                <c:pt idx="224">
                  <c:v>457</c:v>
                </c:pt>
                <c:pt idx="225">
                  <c:v>458</c:v>
                </c:pt>
                <c:pt idx="226">
                  <c:v>459</c:v>
                </c:pt>
                <c:pt idx="227">
                  <c:v>460</c:v>
                </c:pt>
                <c:pt idx="228">
                  <c:v>461</c:v>
                </c:pt>
                <c:pt idx="229">
                  <c:v>462</c:v>
                </c:pt>
                <c:pt idx="230">
                  <c:v>463</c:v>
                </c:pt>
                <c:pt idx="231">
                  <c:v>464</c:v>
                </c:pt>
                <c:pt idx="232">
                  <c:v>465</c:v>
                </c:pt>
                <c:pt idx="233">
                  <c:v>466</c:v>
                </c:pt>
                <c:pt idx="234">
                  <c:v>467</c:v>
                </c:pt>
                <c:pt idx="235">
                  <c:v>468</c:v>
                </c:pt>
                <c:pt idx="236">
                  <c:v>469</c:v>
                </c:pt>
                <c:pt idx="237">
                  <c:v>470</c:v>
                </c:pt>
                <c:pt idx="238">
                  <c:v>471</c:v>
                </c:pt>
                <c:pt idx="239">
                  <c:v>472</c:v>
                </c:pt>
                <c:pt idx="240">
                  <c:v>473</c:v>
                </c:pt>
                <c:pt idx="241">
                  <c:v>474</c:v>
                </c:pt>
                <c:pt idx="242">
                  <c:v>475</c:v>
                </c:pt>
                <c:pt idx="243">
                  <c:v>476</c:v>
                </c:pt>
                <c:pt idx="244">
                  <c:v>477</c:v>
                </c:pt>
                <c:pt idx="245">
                  <c:v>478</c:v>
                </c:pt>
                <c:pt idx="246">
                  <c:v>479</c:v>
                </c:pt>
                <c:pt idx="247">
                  <c:v>480</c:v>
                </c:pt>
                <c:pt idx="248">
                  <c:v>481</c:v>
                </c:pt>
                <c:pt idx="249">
                  <c:v>482</c:v>
                </c:pt>
                <c:pt idx="250">
                  <c:v>483</c:v>
                </c:pt>
                <c:pt idx="251">
                  <c:v>484</c:v>
                </c:pt>
                <c:pt idx="252">
                  <c:v>485</c:v>
                </c:pt>
                <c:pt idx="253">
                  <c:v>486</c:v>
                </c:pt>
                <c:pt idx="254">
                  <c:v>487</c:v>
                </c:pt>
                <c:pt idx="255">
                  <c:v>488</c:v>
                </c:pt>
                <c:pt idx="256">
                  <c:v>489</c:v>
                </c:pt>
                <c:pt idx="257">
                  <c:v>490</c:v>
                </c:pt>
                <c:pt idx="258">
                  <c:v>491</c:v>
                </c:pt>
                <c:pt idx="259">
                  <c:v>492</c:v>
                </c:pt>
                <c:pt idx="260">
                  <c:v>493</c:v>
                </c:pt>
                <c:pt idx="261">
                  <c:v>494</c:v>
                </c:pt>
                <c:pt idx="262">
                  <c:v>495</c:v>
                </c:pt>
                <c:pt idx="263">
                  <c:v>496</c:v>
                </c:pt>
                <c:pt idx="264">
                  <c:v>497</c:v>
                </c:pt>
                <c:pt idx="265">
                  <c:v>498</c:v>
                </c:pt>
                <c:pt idx="266">
                  <c:v>499</c:v>
                </c:pt>
                <c:pt idx="267">
                  <c:v>500</c:v>
                </c:pt>
                <c:pt idx="268">
                  <c:v>501</c:v>
                </c:pt>
                <c:pt idx="269">
                  <c:v>502</c:v>
                </c:pt>
                <c:pt idx="270">
                  <c:v>503</c:v>
                </c:pt>
                <c:pt idx="271">
                  <c:v>504</c:v>
                </c:pt>
                <c:pt idx="272">
                  <c:v>505</c:v>
                </c:pt>
                <c:pt idx="273">
                  <c:v>506</c:v>
                </c:pt>
                <c:pt idx="274">
                  <c:v>507</c:v>
                </c:pt>
                <c:pt idx="275">
                  <c:v>508</c:v>
                </c:pt>
                <c:pt idx="276">
                  <c:v>509</c:v>
                </c:pt>
                <c:pt idx="277">
                  <c:v>510</c:v>
                </c:pt>
                <c:pt idx="278">
                  <c:v>511</c:v>
                </c:pt>
                <c:pt idx="279">
                  <c:v>512</c:v>
                </c:pt>
                <c:pt idx="280">
                  <c:v>513</c:v>
                </c:pt>
                <c:pt idx="281">
                  <c:v>514</c:v>
                </c:pt>
                <c:pt idx="282">
                  <c:v>515</c:v>
                </c:pt>
                <c:pt idx="283">
                  <c:v>516</c:v>
                </c:pt>
                <c:pt idx="284">
                  <c:v>517</c:v>
                </c:pt>
                <c:pt idx="285">
                  <c:v>518</c:v>
                </c:pt>
                <c:pt idx="286">
                  <c:v>519</c:v>
                </c:pt>
                <c:pt idx="287">
                  <c:v>520</c:v>
                </c:pt>
                <c:pt idx="288">
                  <c:v>521</c:v>
                </c:pt>
                <c:pt idx="289">
                  <c:v>522</c:v>
                </c:pt>
                <c:pt idx="290">
                  <c:v>523</c:v>
                </c:pt>
                <c:pt idx="291">
                  <c:v>524</c:v>
                </c:pt>
                <c:pt idx="292">
                  <c:v>525</c:v>
                </c:pt>
                <c:pt idx="293">
                  <c:v>526</c:v>
                </c:pt>
                <c:pt idx="294">
                  <c:v>527</c:v>
                </c:pt>
                <c:pt idx="295">
                  <c:v>528</c:v>
                </c:pt>
                <c:pt idx="296">
                  <c:v>529</c:v>
                </c:pt>
                <c:pt idx="297">
                  <c:v>530</c:v>
                </c:pt>
                <c:pt idx="298">
                  <c:v>531</c:v>
                </c:pt>
                <c:pt idx="299">
                  <c:v>532</c:v>
                </c:pt>
                <c:pt idx="300">
                  <c:v>533</c:v>
                </c:pt>
                <c:pt idx="301">
                  <c:v>534</c:v>
                </c:pt>
                <c:pt idx="302">
                  <c:v>535</c:v>
                </c:pt>
                <c:pt idx="303">
                  <c:v>536</c:v>
                </c:pt>
                <c:pt idx="304">
                  <c:v>537</c:v>
                </c:pt>
                <c:pt idx="305">
                  <c:v>538</c:v>
                </c:pt>
                <c:pt idx="306">
                  <c:v>539</c:v>
                </c:pt>
                <c:pt idx="307">
                  <c:v>540</c:v>
                </c:pt>
                <c:pt idx="308">
                  <c:v>541</c:v>
                </c:pt>
                <c:pt idx="309">
                  <c:v>542</c:v>
                </c:pt>
                <c:pt idx="310">
                  <c:v>543</c:v>
                </c:pt>
                <c:pt idx="311">
                  <c:v>544</c:v>
                </c:pt>
                <c:pt idx="312">
                  <c:v>545</c:v>
                </c:pt>
                <c:pt idx="313">
                  <c:v>546</c:v>
                </c:pt>
                <c:pt idx="314">
                  <c:v>547</c:v>
                </c:pt>
                <c:pt idx="315">
                  <c:v>548</c:v>
                </c:pt>
                <c:pt idx="316">
                  <c:v>549</c:v>
                </c:pt>
                <c:pt idx="317">
                  <c:v>550</c:v>
                </c:pt>
                <c:pt idx="318">
                  <c:v>551</c:v>
                </c:pt>
                <c:pt idx="319">
                  <c:v>552</c:v>
                </c:pt>
              </c:numCache>
            </c:numRef>
          </c:xVal>
          <c:yVal>
            <c:numRef>
              <c:f>'rough scan'!$H$2:$H$321</c:f>
              <c:numCache>
                <c:formatCode>0.00E+00</c:formatCode>
                <c:ptCount val="320"/>
                <c:pt idx="0">
                  <c:v>-9.5742091999999994E-3</c:v>
                </c:pt>
                <c:pt idx="1">
                  <c:v>-9.5620902799999994E-3</c:v>
                </c:pt>
                <c:pt idx="2">
                  <c:v>-9.5522253399999996E-3</c:v>
                </c:pt>
                <c:pt idx="3">
                  <c:v>-9.5472524499999999E-3</c:v>
                </c:pt>
                <c:pt idx="4">
                  <c:v>-9.5414405300000005E-3</c:v>
                </c:pt>
                <c:pt idx="5">
                  <c:v>-9.5812227400000009E-3</c:v>
                </c:pt>
                <c:pt idx="6">
                  <c:v>-9.6008064099999992E-3</c:v>
                </c:pt>
                <c:pt idx="7">
                  <c:v>-9.6169141200000002E-3</c:v>
                </c:pt>
                <c:pt idx="8">
                  <c:v>-9.6031483100000002E-3</c:v>
                </c:pt>
                <c:pt idx="9">
                  <c:v>-9.2049258399999993E-3</c:v>
                </c:pt>
                <c:pt idx="10">
                  <c:v>-8.4986065900000008E-3</c:v>
                </c:pt>
                <c:pt idx="11">
                  <c:v>-7.7694192299999996E-3</c:v>
                </c:pt>
                <c:pt idx="12">
                  <c:v>-7.0593722900000001E-3</c:v>
                </c:pt>
                <c:pt idx="13">
                  <c:v>-5.9059687699999997E-3</c:v>
                </c:pt>
                <c:pt idx="14">
                  <c:v>5.6681944399999996E-3</c:v>
                </c:pt>
                <c:pt idx="15">
                  <c:v>0.46559267900000001</c:v>
                </c:pt>
                <c:pt idx="16">
                  <c:v>0.993907286</c:v>
                </c:pt>
                <c:pt idx="17">
                  <c:v>1.52854592</c:v>
                </c:pt>
                <c:pt idx="18">
                  <c:v>2.0172533700000002</c:v>
                </c:pt>
                <c:pt idx="19">
                  <c:v>2.4067346999999999</c:v>
                </c:pt>
                <c:pt idx="20">
                  <c:v>2.3629856</c:v>
                </c:pt>
                <c:pt idx="21">
                  <c:v>1.8691301</c:v>
                </c:pt>
                <c:pt idx="22">
                  <c:v>1.3278451600000001</c:v>
                </c:pt>
                <c:pt idx="23">
                  <c:v>0.80799944199999996</c:v>
                </c:pt>
                <c:pt idx="24">
                  <c:v>3.6856361099999999E-2</c:v>
                </c:pt>
                <c:pt idx="25">
                  <c:v>-4.9111142700000001E-3</c:v>
                </c:pt>
                <c:pt idx="26">
                  <c:v>-8.3553000199999995E-3</c:v>
                </c:pt>
                <c:pt idx="27">
                  <c:v>-8.6062904800000006E-3</c:v>
                </c:pt>
                <c:pt idx="28">
                  <c:v>-8.7316056899999998E-3</c:v>
                </c:pt>
                <c:pt idx="29">
                  <c:v>-8.7906727399999999E-3</c:v>
                </c:pt>
                <c:pt idx="30">
                  <c:v>-8.8143588900000003E-3</c:v>
                </c:pt>
                <c:pt idx="31">
                  <c:v>-8.8331021499999992E-3</c:v>
                </c:pt>
                <c:pt idx="32">
                  <c:v>-8.9447260700000007E-3</c:v>
                </c:pt>
                <c:pt idx="33">
                  <c:v>-9.0721454400000002E-3</c:v>
                </c:pt>
                <c:pt idx="34">
                  <c:v>-9.1894742400000003E-3</c:v>
                </c:pt>
                <c:pt idx="35">
                  <c:v>-9.2923773599999995E-3</c:v>
                </c:pt>
                <c:pt idx="36">
                  <c:v>-9.3689086199999997E-3</c:v>
                </c:pt>
                <c:pt idx="37">
                  <c:v>-9.3906198500000003E-3</c:v>
                </c:pt>
                <c:pt idx="38">
                  <c:v>-9.3763454599999994E-3</c:v>
                </c:pt>
                <c:pt idx="39">
                  <c:v>-9.3596514799999999E-3</c:v>
                </c:pt>
                <c:pt idx="40">
                  <c:v>-9.3428438200000002E-3</c:v>
                </c:pt>
                <c:pt idx="41">
                  <c:v>-9.3269600099999996E-3</c:v>
                </c:pt>
                <c:pt idx="42">
                  <c:v>-9.32771053E-3</c:v>
                </c:pt>
                <c:pt idx="43">
                  <c:v>-9.3263876799999992E-3</c:v>
                </c:pt>
                <c:pt idx="44">
                  <c:v>-9.3136010199999994E-3</c:v>
                </c:pt>
                <c:pt idx="45">
                  <c:v>-9.2982665600000007E-3</c:v>
                </c:pt>
                <c:pt idx="46">
                  <c:v>-9.2852374299999992E-3</c:v>
                </c:pt>
                <c:pt idx="47">
                  <c:v>-9.28137752E-3</c:v>
                </c:pt>
                <c:pt idx="48">
                  <c:v>-9.2838005199999997E-3</c:v>
                </c:pt>
                <c:pt idx="49">
                  <c:v>-9.3064168300000007E-3</c:v>
                </c:pt>
                <c:pt idx="50">
                  <c:v>-9.3290647099999995E-3</c:v>
                </c:pt>
                <c:pt idx="51">
                  <c:v>-9.3065162999999996E-3</c:v>
                </c:pt>
                <c:pt idx="52">
                  <c:v>-9.2764691299999993E-3</c:v>
                </c:pt>
                <c:pt idx="53">
                  <c:v>-9.2387165400000006E-3</c:v>
                </c:pt>
                <c:pt idx="54">
                  <c:v>-9.19627594E-3</c:v>
                </c:pt>
                <c:pt idx="55">
                  <c:v>-9.1611916999999998E-3</c:v>
                </c:pt>
                <c:pt idx="56">
                  <c:v>-9.1911047499999999E-3</c:v>
                </c:pt>
                <c:pt idx="57">
                  <c:v>-9.2452412800000001E-3</c:v>
                </c:pt>
                <c:pt idx="58">
                  <c:v>-8.6451843600000005E-3</c:v>
                </c:pt>
                <c:pt idx="59">
                  <c:v>-7.8637302200000002E-3</c:v>
                </c:pt>
                <c:pt idx="60">
                  <c:v>-7.0740324100000002E-3</c:v>
                </c:pt>
                <c:pt idx="61">
                  <c:v>-6.3010206200000002E-3</c:v>
                </c:pt>
                <c:pt idx="62">
                  <c:v>-5.6750622699999996E-3</c:v>
                </c:pt>
                <c:pt idx="63">
                  <c:v>-5.6104001799999999E-3</c:v>
                </c:pt>
                <c:pt idx="64">
                  <c:v>-6.27025364E-3</c:v>
                </c:pt>
                <c:pt idx="65">
                  <c:v>-6.9696452699999998E-3</c:v>
                </c:pt>
                <c:pt idx="66">
                  <c:v>-7.6470491399999998E-3</c:v>
                </c:pt>
                <c:pt idx="67">
                  <c:v>-8.2406664699999996E-3</c:v>
                </c:pt>
                <c:pt idx="68">
                  <c:v>-8.6731015800000002E-3</c:v>
                </c:pt>
                <c:pt idx="69">
                  <c:v>-8.8559427499999999E-3</c:v>
                </c:pt>
                <c:pt idx="70">
                  <c:v>-9.0047870499999991E-3</c:v>
                </c:pt>
                <c:pt idx="71">
                  <c:v>-9.1554504499999998E-3</c:v>
                </c:pt>
                <c:pt idx="72">
                  <c:v>-9.2957892199999996E-3</c:v>
                </c:pt>
                <c:pt idx="73">
                  <c:v>-9.3871397199999998E-3</c:v>
                </c:pt>
                <c:pt idx="74">
                  <c:v>-7.9396240699999999E-3</c:v>
                </c:pt>
                <c:pt idx="75">
                  <c:v>-5.2325867499999996E-3</c:v>
                </c:pt>
                <c:pt idx="76">
                  <c:v>-2.4332358E-3</c:v>
                </c:pt>
                <c:pt idx="77">
                  <c:v>2.29107308E-4</c:v>
                </c:pt>
                <c:pt idx="78">
                  <c:v>2.4357301799999998E-3</c:v>
                </c:pt>
                <c:pt idx="79">
                  <c:v>3.1711524699999999E-3</c:v>
                </c:pt>
                <c:pt idx="80">
                  <c:v>8.9122850000000005E-4</c:v>
                </c:pt>
                <c:pt idx="81">
                  <c:v>-1.85412095E-3</c:v>
                </c:pt>
                <c:pt idx="82">
                  <c:v>-4.57964876E-3</c:v>
                </c:pt>
                <c:pt idx="83">
                  <c:v>-7.0447903699999998E-3</c:v>
                </c:pt>
                <c:pt idx="84">
                  <c:v>-8.8523844100000006E-3</c:v>
                </c:pt>
                <c:pt idx="85">
                  <c:v>-9.44443677E-3</c:v>
                </c:pt>
                <c:pt idx="86">
                  <c:v>-9.44774099E-3</c:v>
                </c:pt>
                <c:pt idx="87">
                  <c:v>-9.4492420999999997E-3</c:v>
                </c:pt>
                <c:pt idx="88">
                  <c:v>-9.4492783299999997E-3</c:v>
                </c:pt>
                <c:pt idx="89">
                  <c:v>-9.4486925700000002E-3</c:v>
                </c:pt>
                <c:pt idx="90">
                  <c:v>-9.4482007400000009E-3</c:v>
                </c:pt>
                <c:pt idx="91">
                  <c:v>-9.4477503700000007E-3</c:v>
                </c:pt>
                <c:pt idx="92">
                  <c:v>-9.4465581099999994E-3</c:v>
                </c:pt>
                <c:pt idx="93">
                  <c:v>-9.4452901500000006E-3</c:v>
                </c:pt>
                <c:pt idx="94">
                  <c:v>-9.4447558800000008E-3</c:v>
                </c:pt>
                <c:pt idx="95">
                  <c:v>-9.4242378600000003E-3</c:v>
                </c:pt>
                <c:pt idx="96">
                  <c:v>-9.3587379400000004E-3</c:v>
                </c:pt>
                <c:pt idx="97">
                  <c:v>-9.29141736E-3</c:v>
                </c:pt>
                <c:pt idx="98">
                  <c:v>-9.2246229999999995E-3</c:v>
                </c:pt>
                <c:pt idx="99">
                  <c:v>-9.1670975800000002E-3</c:v>
                </c:pt>
                <c:pt idx="100">
                  <c:v>-9.1298621999999999E-3</c:v>
                </c:pt>
                <c:pt idx="101">
                  <c:v>-9.1797096699999994E-3</c:v>
                </c:pt>
                <c:pt idx="102">
                  <c:v>-9.2446950499999996E-3</c:v>
                </c:pt>
                <c:pt idx="103">
                  <c:v>-9.3105223499999994E-3</c:v>
                </c:pt>
                <c:pt idx="104">
                  <c:v>-9.3721000300000003E-3</c:v>
                </c:pt>
                <c:pt idx="105">
                  <c:v>-9.4203774299999998E-3</c:v>
                </c:pt>
                <c:pt idx="106">
                  <c:v>-9.4404093400000007E-3</c:v>
                </c:pt>
                <c:pt idx="107">
                  <c:v>-9.4407792000000008E-3</c:v>
                </c:pt>
                <c:pt idx="108">
                  <c:v>-9.4412637499999997E-3</c:v>
                </c:pt>
                <c:pt idx="109">
                  <c:v>-9.4419947800000008E-3</c:v>
                </c:pt>
                <c:pt idx="110">
                  <c:v>-9.4411613099999996E-3</c:v>
                </c:pt>
                <c:pt idx="111">
                  <c:v>-9.4411501299999992E-3</c:v>
                </c:pt>
                <c:pt idx="112">
                  <c:v>-9.4408206200000001E-3</c:v>
                </c:pt>
                <c:pt idx="113">
                  <c:v>-9.4409704999999997E-3</c:v>
                </c:pt>
                <c:pt idx="114">
                  <c:v>-9.4401929900000004E-3</c:v>
                </c:pt>
                <c:pt idx="115">
                  <c:v>-9.4387300100000002E-3</c:v>
                </c:pt>
                <c:pt idx="116">
                  <c:v>-9.4370715500000004E-3</c:v>
                </c:pt>
                <c:pt idx="117">
                  <c:v>-9.4339422500000006E-3</c:v>
                </c:pt>
                <c:pt idx="118">
                  <c:v>-9.4299627800000004E-3</c:v>
                </c:pt>
                <c:pt idx="119">
                  <c:v>-9.4263978900000003E-3</c:v>
                </c:pt>
                <c:pt idx="120">
                  <c:v>-9.4211662499999998E-3</c:v>
                </c:pt>
                <c:pt idx="121">
                  <c:v>-9.4163636500000005E-3</c:v>
                </c:pt>
                <c:pt idx="122">
                  <c:v>-9.4098048199999992E-3</c:v>
                </c:pt>
                <c:pt idx="123">
                  <c:v>-9.4031110299999995E-3</c:v>
                </c:pt>
                <c:pt idx="124">
                  <c:v>-9.3954425099999992E-3</c:v>
                </c:pt>
                <c:pt idx="125">
                  <c:v>-9.3862676700000001E-3</c:v>
                </c:pt>
                <c:pt idx="126">
                  <c:v>-8.8761886199999994E-3</c:v>
                </c:pt>
                <c:pt idx="127">
                  <c:v>-7.1281317399999999E-3</c:v>
                </c:pt>
                <c:pt idx="128">
                  <c:v>-5.0419928800000003E-3</c:v>
                </c:pt>
                <c:pt idx="129">
                  <c:v>-2.98128125E-3</c:v>
                </c:pt>
                <c:pt idx="130">
                  <c:v>-1.13206945E-3</c:v>
                </c:pt>
                <c:pt idx="131">
                  <c:v>9.6628003100000004E-5</c:v>
                </c:pt>
                <c:pt idx="132">
                  <c:v>-9.24446487E-4</c:v>
                </c:pt>
                <c:pt idx="133">
                  <c:v>-2.83127723E-3</c:v>
                </c:pt>
                <c:pt idx="134">
                  <c:v>-4.8785265299999998E-3</c:v>
                </c:pt>
                <c:pt idx="135">
                  <c:v>-6.8092393100000004E-3</c:v>
                </c:pt>
                <c:pt idx="136">
                  <c:v>-8.3505871400000008E-3</c:v>
                </c:pt>
                <c:pt idx="137">
                  <c:v>-9.1227826299999995E-3</c:v>
                </c:pt>
                <c:pt idx="138">
                  <c:v>-9.2392370600000006E-3</c:v>
                </c:pt>
                <c:pt idx="139">
                  <c:v>-9.2298859700000006E-3</c:v>
                </c:pt>
                <c:pt idx="140">
                  <c:v>-9.2190708199999995E-3</c:v>
                </c:pt>
                <c:pt idx="141">
                  <c:v>-9.2087024699999999E-3</c:v>
                </c:pt>
                <c:pt idx="142">
                  <c:v>-9.1975992500000006E-3</c:v>
                </c:pt>
                <c:pt idx="143">
                  <c:v>-9.1870068900000001E-3</c:v>
                </c:pt>
                <c:pt idx="144">
                  <c:v>-9.1766222700000004E-3</c:v>
                </c:pt>
                <c:pt idx="145">
                  <c:v>-9.1664890399999997E-3</c:v>
                </c:pt>
                <c:pt idx="146">
                  <c:v>-9.1564360299999994E-3</c:v>
                </c:pt>
                <c:pt idx="147">
                  <c:v>-9.1471108999999998E-3</c:v>
                </c:pt>
                <c:pt idx="148">
                  <c:v>-9.1382985399999991E-3</c:v>
                </c:pt>
                <c:pt idx="149">
                  <c:v>-9.1297674000000006E-3</c:v>
                </c:pt>
                <c:pt idx="150">
                  <c:v>-9.1208823200000008E-3</c:v>
                </c:pt>
                <c:pt idx="151">
                  <c:v>-9.1139470400000006E-3</c:v>
                </c:pt>
                <c:pt idx="152">
                  <c:v>-9.1060077300000007E-3</c:v>
                </c:pt>
                <c:pt idx="153">
                  <c:v>-9.1003366799999996E-3</c:v>
                </c:pt>
                <c:pt idx="154">
                  <c:v>-9.0951943900000002E-3</c:v>
                </c:pt>
                <c:pt idx="155">
                  <c:v>-9.0902586700000003E-3</c:v>
                </c:pt>
                <c:pt idx="156">
                  <c:v>-9.0876058099999997E-3</c:v>
                </c:pt>
                <c:pt idx="157">
                  <c:v>-9.0867050600000002E-3</c:v>
                </c:pt>
                <c:pt idx="158">
                  <c:v>-9.08801859E-3</c:v>
                </c:pt>
                <c:pt idx="159">
                  <c:v>-9.0912158399999998E-3</c:v>
                </c:pt>
                <c:pt idx="160">
                  <c:v>-9.0933094600000007E-3</c:v>
                </c:pt>
                <c:pt idx="161">
                  <c:v>-9.0958784500000008E-3</c:v>
                </c:pt>
                <c:pt idx="162">
                  <c:v>-9.0990436899999992E-3</c:v>
                </c:pt>
                <c:pt idx="163">
                  <c:v>-9.1002845999999995E-3</c:v>
                </c:pt>
                <c:pt idx="164">
                  <c:v>-9.1049997700000003E-3</c:v>
                </c:pt>
                <c:pt idx="165">
                  <c:v>-9.1072334500000001E-3</c:v>
                </c:pt>
                <c:pt idx="166">
                  <c:v>-8.2033565399999998E-3</c:v>
                </c:pt>
                <c:pt idx="167">
                  <c:v>-6.6425725099999999E-3</c:v>
                </c:pt>
                <c:pt idx="168">
                  <c:v>-5.0540294599999997E-3</c:v>
                </c:pt>
                <c:pt idx="169">
                  <c:v>-3.49893303E-3</c:v>
                </c:pt>
                <c:pt idx="170">
                  <c:v>-2.1480410300000002E-3</c:v>
                </c:pt>
                <c:pt idx="171">
                  <c:v>-1.842766E-3</c:v>
                </c:pt>
                <c:pt idx="172">
                  <c:v>-3.2217195999999998E-3</c:v>
                </c:pt>
                <c:pt idx="173">
                  <c:v>-4.7248679300000004E-3</c:v>
                </c:pt>
                <c:pt idx="174">
                  <c:v>-6.2480339399999998E-3</c:v>
                </c:pt>
                <c:pt idx="175">
                  <c:v>-7.6907851899999996E-3</c:v>
                </c:pt>
                <c:pt idx="176">
                  <c:v>-8.7443574199999995E-3</c:v>
                </c:pt>
                <c:pt idx="177">
                  <c:v>-9.0051026099999994E-3</c:v>
                </c:pt>
                <c:pt idx="178">
                  <c:v>-9.1167352700000006E-3</c:v>
                </c:pt>
                <c:pt idx="179">
                  <c:v>-9.1969523700000007E-3</c:v>
                </c:pt>
                <c:pt idx="180">
                  <c:v>-9.2227357300000007E-3</c:v>
                </c:pt>
                <c:pt idx="181">
                  <c:v>-9.2329747899999991E-3</c:v>
                </c:pt>
                <c:pt idx="182">
                  <c:v>-9.2413101200000004E-3</c:v>
                </c:pt>
                <c:pt idx="183">
                  <c:v>-9.2501666100000008E-3</c:v>
                </c:pt>
                <c:pt idx="184">
                  <c:v>-9.2592764400000003E-3</c:v>
                </c:pt>
                <c:pt idx="185">
                  <c:v>-9.2682609700000008E-3</c:v>
                </c:pt>
                <c:pt idx="186">
                  <c:v>-9.2763357400000006E-3</c:v>
                </c:pt>
                <c:pt idx="187">
                  <c:v>-9.2848605200000003E-3</c:v>
                </c:pt>
                <c:pt idx="188">
                  <c:v>-9.2931359000000009E-3</c:v>
                </c:pt>
                <c:pt idx="189">
                  <c:v>-9.3011357199999992E-3</c:v>
                </c:pt>
                <c:pt idx="190">
                  <c:v>-9.30866474E-3</c:v>
                </c:pt>
                <c:pt idx="191">
                  <c:v>-9.3160676799999998E-3</c:v>
                </c:pt>
                <c:pt idx="192">
                  <c:v>-9.3224342099999993E-3</c:v>
                </c:pt>
                <c:pt idx="193">
                  <c:v>-9.3287119199999997E-3</c:v>
                </c:pt>
                <c:pt idx="194">
                  <c:v>-9.3347239300000003E-3</c:v>
                </c:pt>
                <c:pt idx="195">
                  <c:v>-9.3394064700000005E-3</c:v>
                </c:pt>
                <c:pt idx="196">
                  <c:v>-9.3308081899999996E-3</c:v>
                </c:pt>
                <c:pt idx="197">
                  <c:v>-8.3445021199999997E-3</c:v>
                </c:pt>
                <c:pt idx="198">
                  <c:v>-5.47784767E-3</c:v>
                </c:pt>
                <c:pt idx="199">
                  <c:v>-2.5020570899999999E-3</c:v>
                </c:pt>
                <c:pt idx="200">
                  <c:v>3.4345050300000002E-4</c:v>
                </c:pt>
                <c:pt idx="201">
                  <c:v>2.7563884800000001E-3</c:v>
                </c:pt>
                <c:pt idx="202">
                  <c:v>3.8374216099999999E-3</c:v>
                </c:pt>
                <c:pt idx="203">
                  <c:v>1.3688384599999999E-3</c:v>
                </c:pt>
                <c:pt idx="204">
                  <c:v>-1.5704580299999999E-3</c:v>
                </c:pt>
                <c:pt idx="205">
                  <c:v>-4.4591497800000003E-3</c:v>
                </c:pt>
                <c:pt idx="206">
                  <c:v>-7.0346285199999999E-3</c:v>
                </c:pt>
                <c:pt idx="207">
                  <c:v>-8.9030282399999994E-3</c:v>
                </c:pt>
                <c:pt idx="208">
                  <c:v>-9.4046481300000002E-3</c:v>
                </c:pt>
                <c:pt idx="209">
                  <c:v>-9.4096693700000001E-3</c:v>
                </c:pt>
                <c:pt idx="210">
                  <c:v>-9.4144045800000006E-3</c:v>
                </c:pt>
                <c:pt idx="211">
                  <c:v>-9.4171481399999996E-3</c:v>
                </c:pt>
                <c:pt idx="212">
                  <c:v>-9.4211047400000001E-3</c:v>
                </c:pt>
                <c:pt idx="213">
                  <c:v>-9.4236254900000004E-3</c:v>
                </c:pt>
                <c:pt idx="214">
                  <c:v>-9.4261791500000001E-3</c:v>
                </c:pt>
                <c:pt idx="215">
                  <c:v>-9.4297417099999999E-3</c:v>
                </c:pt>
                <c:pt idx="216">
                  <c:v>-9.4319342299999994E-3</c:v>
                </c:pt>
                <c:pt idx="217">
                  <c:v>-9.4343178300000004E-3</c:v>
                </c:pt>
                <c:pt idx="218">
                  <c:v>-9.4370597999999997E-3</c:v>
                </c:pt>
                <c:pt idx="219">
                  <c:v>-9.4388137199999996E-3</c:v>
                </c:pt>
                <c:pt idx="220">
                  <c:v>-9.4422724500000006E-3</c:v>
                </c:pt>
                <c:pt idx="221">
                  <c:v>-9.4444390200000006E-3</c:v>
                </c:pt>
                <c:pt idx="222">
                  <c:v>-9.4466178100000003E-3</c:v>
                </c:pt>
                <c:pt idx="223">
                  <c:v>-9.4486427800000005E-3</c:v>
                </c:pt>
                <c:pt idx="224">
                  <c:v>-9.4505701700000003E-3</c:v>
                </c:pt>
                <c:pt idx="225">
                  <c:v>-9.4534501100000008E-3</c:v>
                </c:pt>
                <c:pt idx="226">
                  <c:v>-9.4548869800000004E-3</c:v>
                </c:pt>
                <c:pt idx="227">
                  <c:v>-9.4559154000000006E-3</c:v>
                </c:pt>
                <c:pt idx="228">
                  <c:v>-9.4569628500000003E-3</c:v>
                </c:pt>
                <c:pt idx="229">
                  <c:v>-9.4591107499999993E-3</c:v>
                </c:pt>
                <c:pt idx="230">
                  <c:v>-9.4617212299999993E-3</c:v>
                </c:pt>
                <c:pt idx="231">
                  <c:v>-9.4635914600000003E-3</c:v>
                </c:pt>
                <c:pt idx="232">
                  <c:v>-9.4650385799999997E-3</c:v>
                </c:pt>
                <c:pt idx="233">
                  <c:v>-9.4656709600000003E-3</c:v>
                </c:pt>
                <c:pt idx="234">
                  <c:v>-9.4673009599999993E-3</c:v>
                </c:pt>
                <c:pt idx="235">
                  <c:v>-9.4687871600000004E-3</c:v>
                </c:pt>
                <c:pt idx="236">
                  <c:v>-9.4691479499999995E-3</c:v>
                </c:pt>
                <c:pt idx="237">
                  <c:v>-9.47045587E-3</c:v>
                </c:pt>
                <c:pt idx="238">
                  <c:v>-9.4713809500000003E-3</c:v>
                </c:pt>
                <c:pt idx="239">
                  <c:v>-9.4734381999999999E-3</c:v>
                </c:pt>
                <c:pt idx="240">
                  <c:v>-9.4739254199999994E-3</c:v>
                </c:pt>
                <c:pt idx="241">
                  <c:v>-9.4743172000000004E-3</c:v>
                </c:pt>
                <c:pt idx="242">
                  <c:v>-9.4753781800000006E-3</c:v>
                </c:pt>
                <c:pt idx="243">
                  <c:v>-9.4763558099999999E-3</c:v>
                </c:pt>
                <c:pt idx="244">
                  <c:v>-9.4771710799999992E-3</c:v>
                </c:pt>
                <c:pt idx="245">
                  <c:v>-9.4778364700000006E-3</c:v>
                </c:pt>
                <c:pt idx="246">
                  <c:v>-9.4786903700000008E-3</c:v>
                </c:pt>
                <c:pt idx="247">
                  <c:v>-9.4787614899999994E-3</c:v>
                </c:pt>
                <c:pt idx="248">
                  <c:v>-9.4789174399999999E-3</c:v>
                </c:pt>
                <c:pt idx="249">
                  <c:v>-9.4802176000000002E-3</c:v>
                </c:pt>
                <c:pt idx="250">
                  <c:v>-9.4820462099999992E-3</c:v>
                </c:pt>
                <c:pt idx="251">
                  <c:v>-9.4825142700000007E-3</c:v>
                </c:pt>
                <c:pt idx="252">
                  <c:v>-9.4825953499999994E-3</c:v>
                </c:pt>
                <c:pt idx="253">
                  <c:v>-9.4823743400000004E-3</c:v>
                </c:pt>
                <c:pt idx="254">
                  <c:v>-9.4778643500000002E-3</c:v>
                </c:pt>
                <c:pt idx="255">
                  <c:v>-9.4744093299999992E-3</c:v>
                </c:pt>
                <c:pt idx="256">
                  <c:v>-9.4705051500000009E-3</c:v>
                </c:pt>
                <c:pt idx="257">
                  <c:v>-9.4687829700000007E-3</c:v>
                </c:pt>
                <c:pt idx="258">
                  <c:v>-9.4675414999999992E-3</c:v>
                </c:pt>
                <c:pt idx="259">
                  <c:v>-9.4716200900000005E-3</c:v>
                </c:pt>
                <c:pt idx="260">
                  <c:v>-9.47549642E-3</c:v>
                </c:pt>
                <c:pt idx="261">
                  <c:v>-9.4800215500000003E-3</c:v>
                </c:pt>
                <c:pt idx="262">
                  <c:v>-9.4833952999999992E-3</c:v>
                </c:pt>
                <c:pt idx="263">
                  <c:v>-9.4861583900000008E-3</c:v>
                </c:pt>
                <c:pt idx="264">
                  <c:v>-9.4877781900000006E-3</c:v>
                </c:pt>
                <c:pt idx="265">
                  <c:v>-9.4892443500000003E-3</c:v>
                </c:pt>
                <c:pt idx="266">
                  <c:v>-9.4901746100000007E-3</c:v>
                </c:pt>
                <c:pt idx="267">
                  <c:v>-9.4883718800000006E-3</c:v>
                </c:pt>
                <c:pt idx="268">
                  <c:v>-9.4825776099999991E-3</c:v>
                </c:pt>
                <c:pt idx="269">
                  <c:v>-9.1963079600000004E-3</c:v>
                </c:pt>
                <c:pt idx="270">
                  <c:v>-8.7127232500000002E-3</c:v>
                </c:pt>
                <c:pt idx="271">
                  <c:v>-8.2196875700000002E-3</c:v>
                </c:pt>
                <c:pt idx="272">
                  <c:v>-7.7750911699999998E-3</c:v>
                </c:pt>
                <c:pt idx="273">
                  <c:v>-7.4278944000000001E-3</c:v>
                </c:pt>
                <c:pt idx="274">
                  <c:v>-7.4958715899999997E-3</c:v>
                </c:pt>
                <c:pt idx="275">
                  <c:v>-7.9645893100000007E-3</c:v>
                </c:pt>
                <c:pt idx="276">
                  <c:v>-8.4530032199999997E-3</c:v>
                </c:pt>
                <c:pt idx="277">
                  <c:v>-8.9063543699999994E-3</c:v>
                </c:pt>
                <c:pt idx="278">
                  <c:v>-9.2677286800000001E-3</c:v>
                </c:pt>
                <c:pt idx="279">
                  <c:v>-9.4831696099999998E-3</c:v>
                </c:pt>
                <c:pt idx="280">
                  <c:v>-9.4884962599999997E-3</c:v>
                </c:pt>
                <c:pt idx="281">
                  <c:v>-9.4903695300000007E-3</c:v>
                </c:pt>
                <c:pt idx="282">
                  <c:v>-9.4930790999999994E-3</c:v>
                </c:pt>
                <c:pt idx="283">
                  <c:v>-9.4937064599999992E-3</c:v>
                </c:pt>
                <c:pt idx="284">
                  <c:v>-9.4944849000000008E-3</c:v>
                </c:pt>
                <c:pt idx="285">
                  <c:v>-9.4959916199999998E-3</c:v>
                </c:pt>
                <c:pt idx="286">
                  <c:v>-9.49636102E-3</c:v>
                </c:pt>
                <c:pt idx="287">
                  <c:v>-9.4969204800000005E-3</c:v>
                </c:pt>
                <c:pt idx="288">
                  <c:v>-9.4972619100000006E-3</c:v>
                </c:pt>
                <c:pt idx="289">
                  <c:v>-9.4975667100000005E-3</c:v>
                </c:pt>
                <c:pt idx="290">
                  <c:v>-9.4977668799999995E-3</c:v>
                </c:pt>
                <c:pt idx="291">
                  <c:v>-9.4976011400000008E-3</c:v>
                </c:pt>
                <c:pt idx="292">
                  <c:v>-9.4983657499999995E-3</c:v>
                </c:pt>
                <c:pt idx="293">
                  <c:v>-9.4986904699999996E-3</c:v>
                </c:pt>
                <c:pt idx="294">
                  <c:v>-9.4987398199999993E-3</c:v>
                </c:pt>
                <c:pt idx="295">
                  <c:v>-9.4985137499999997E-3</c:v>
                </c:pt>
                <c:pt idx="296">
                  <c:v>-9.4985853299999999E-3</c:v>
                </c:pt>
                <c:pt idx="297">
                  <c:v>-9.4985425999999998E-3</c:v>
                </c:pt>
                <c:pt idx="298">
                  <c:v>-9.4980456800000009E-3</c:v>
                </c:pt>
                <c:pt idx="299">
                  <c:v>-9.4988686799999996E-3</c:v>
                </c:pt>
                <c:pt idx="300">
                  <c:v>-9.4991605699999999E-3</c:v>
                </c:pt>
                <c:pt idx="301">
                  <c:v>-9.4993679799999994E-3</c:v>
                </c:pt>
                <c:pt idx="302">
                  <c:v>-9.4994294699999992E-3</c:v>
                </c:pt>
                <c:pt idx="303">
                  <c:v>-9.4996286600000004E-3</c:v>
                </c:pt>
                <c:pt idx="304">
                  <c:v>-9.4988519699999996E-3</c:v>
                </c:pt>
                <c:pt idx="305">
                  <c:v>-9.4979106100000002E-3</c:v>
                </c:pt>
                <c:pt idx="306">
                  <c:v>-9.4952191099999996E-3</c:v>
                </c:pt>
                <c:pt idx="307">
                  <c:v>-9.4757745699999996E-3</c:v>
                </c:pt>
                <c:pt idx="308">
                  <c:v>-7.9741698999999996E-3</c:v>
                </c:pt>
                <c:pt idx="309">
                  <c:v>-5.8623462599999999E-3</c:v>
                </c:pt>
                <c:pt idx="310">
                  <c:v>-3.77461572E-3</c:v>
                </c:pt>
                <c:pt idx="311">
                  <c:v>-1.86600765E-3</c:v>
                </c:pt>
                <c:pt idx="312">
                  <c:v>-4.5915678099999998E-4</c:v>
                </c:pt>
                <c:pt idx="313">
                  <c:v>-1.4362150799999999E-3</c:v>
                </c:pt>
                <c:pt idx="314">
                  <c:v>-3.5422995400000001E-3</c:v>
                </c:pt>
                <c:pt idx="315">
                  <c:v>-5.6203679999999997E-3</c:v>
                </c:pt>
                <c:pt idx="316">
                  <c:v>-7.5205641599999998E-3</c:v>
                </c:pt>
                <c:pt idx="317">
                  <c:v>-8.9568687699999993E-3</c:v>
                </c:pt>
                <c:pt idx="318">
                  <c:v>-9.4967109900000006E-3</c:v>
                </c:pt>
                <c:pt idx="319">
                  <c:v>-9.4985909100000002E-3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33-4B39-8394-B987AED5A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380992"/>
        <c:axId val="93382528"/>
      </c:scatterChart>
      <c:valAx>
        <c:axId val="9338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382528"/>
        <c:crosses val="autoZero"/>
        <c:crossBetween val="midCat"/>
      </c:valAx>
      <c:valAx>
        <c:axId val="93382528"/>
        <c:scaling>
          <c:orientation val="minMax"/>
          <c:max val="2.0000000000000004E-2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3380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'435nm'!$E$2:$E$53</c:f>
              <c:numCache>
                <c:formatCode>General</c:formatCode>
                <c:ptCount val="52"/>
                <c:pt idx="0">
                  <c:v>-322560</c:v>
                </c:pt>
                <c:pt idx="1">
                  <c:v>-321984</c:v>
                </c:pt>
                <c:pt idx="2">
                  <c:v>-321408</c:v>
                </c:pt>
                <c:pt idx="3">
                  <c:v>-320832</c:v>
                </c:pt>
                <c:pt idx="4">
                  <c:v>-320256</c:v>
                </c:pt>
                <c:pt idx="5">
                  <c:v>-319680</c:v>
                </c:pt>
                <c:pt idx="6">
                  <c:v>-319104</c:v>
                </c:pt>
                <c:pt idx="7">
                  <c:v>-318528</c:v>
                </c:pt>
                <c:pt idx="8">
                  <c:v>-317952</c:v>
                </c:pt>
                <c:pt idx="9">
                  <c:v>-317376</c:v>
                </c:pt>
                <c:pt idx="10">
                  <c:v>-316800</c:v>
                </c:pt>
                <c:pt idx="11">
                  <c:v>-316224</c:v>
                </c:pt>
                <c:pt idx="12">
                  <c:v>-315648</c:v>
                </c:pt>
                <c:pt idx="13">
                  <c:v>-315072</c:v>
                </c:pt>
                <c:pt idx="14">
                  <c:v>-314496</c:v>
                </c:pt>
                <c:pt idx="15">
                  <c:v>-313920</c:v>
                </c:pt>
                <c:pt idx="16">
                  <c:v>-313344</c:v>
                </c:pt>
                <c:pt idx="17">
                  <c:v>-312768</c:v>
                </c:pt>
                <c:pt idx="18">
                  <c:v>-312192</c:v>
                </c:pt>
                <c:pt idx="19">
                  <c:v>-311616</c:v>
                </c:pt>
                <c:pt idx="20">
                  <c:v>-311040</c:v>
                </c:pt>
                <c:pt idx="21">
                  <c:v>-310464</c:v>
                </c:pt>
                <c:pt idx="22">
                  <c:v>-309888</c:v>
                </c:pt>
                <c:pt idx="23">
                  <c:v>-309312</c:v>
                </c:pt>
                <c:pt idx="24">
                  <c:v>-308736</c:v>
                </c:pt>
                <c:pt idx="25">
                  <c:v>-308160</c:v>
                </c:pt>
                <c:pt idx="26">
                  <c:v>-307584</c:v>
                </c:pt>
                <c:pt idx="27">
                  <c:v>-307008</c:v>
                </c:pt>
                <c:pt idx="28">
                  <c:v>-306432</c:v>
                </c:pt>
                <c:pt idx="29">
                  <c:v>-305856</c:v>
                </c:pt>
                <c:pt idx="30">
                  <c:v>-305280</c:v>
                </c:pt>
                <c:pt idx="31">
                  <c:v>-304704</c:v>
                </c:pt>
                <c:pt idx="32">
                  <c:v>-304128</c:v>
                </c:pt>
                <c:pt idx="33">
                  <c:v>-303552</c:v>
                </c:pt>
                <c:pt idx="34">
                  <c:v>-302976</c:v>
                </c:pt>
                <c:pt idx="35">
                  <c:v>-302400</c:v>
                </c:pt>
                <c:pt idx="36">
                  <c:v>-301824</c:v>
                </c:pt>
                <c:pt idx="37">
                  <c:v>-301248</c:v>
                </c:pt>
                <c:pt idx="38">
                  <c:v>-300672</c:v>
                </c:pt>
                <c:pt idx="39">
                  <c:v>-300096</c:v>
                </c:pt>
                <c:pt idx="40">
                  <c:v>-299520</c:v>
                </c:pt>
                <c:pt idx="41">
                  <c:v>-298944</c:v>
                </c:pt>
                <c:pt idx="42">
                  <c:v>-298368</c:v>
                </c:pt>
                <c:pt idx="43">
                  <c:v>-297792</c:v>
                </c:pt>
                <c:pt idx="44">
                  <c:v>-297216</c:v>
                </c:pt>
                <c:pt idx="45">
                  <c:v>-296640</c:v>
                </c:pt>
                <c:pt idx="46">
                  <c:v>-296064</c:v>
                </c:pt>
                <c:pt idx="47">
                  <c:v>-295488</c:v>
                </c:pt>
                <c:pt idx="48">
                  <c:v>-294912</c:v>
                </c:pt>
                <c:pt idx="49">
                  <c:v>-294336</c:v>
                </c:pt>
                <c:pt idx="50">
                  <c:v>-293760</c:v>
                </c:pt>
                <c:pt idx="51">
                  <c:v>-293184</c:v>
                </c:pt>
              </c:numCache>
            </c:numRef>
          </c:xVal>
          <c:yVal>
            <c:numRef>
              <c:f>'435nm'!$H$2:$H$53</c:f>
              <c:numCache>
                <c:formatCode>0.000E+00</c:formatCode>
                <c:ptCount val="52"/>
                <c:pt idx="0">
                  <c:v>3.1760301900000003E-2</c:v>
                </c:pt>
                <c:pt idx="1">
                  <c:v>3.7716118999999999E-2</c:v>
                </c:pt>
                <c:pt idx="2">
                  <c:v>4.3800069400000002E-2</c:v>
                </c:pt>
                <c:pt idx="3">
                  <c:v>4.9647378899999997E-2</c:v>
                </c:pt>
                <c:pt idx="4">
                  <c:v>5.55021266E-2</c:v>
                </c:pt>
                <c:pt idx="5">
                  <c:v>6.1241364999999999E-2</c:v>
                </c:pt>
                <c:pt idx="6">
                  <c:v>6.7033417600000006E-2</c:v>
                </c:pt>
                <c:pt idx="7">
                  <c:v>7.2691418899999999E-2</c:v>
                </c:pt>
                <c:pt idx="8">
                  <c:v>7.8175407899999994E-2</c:v>
                </c:pt>
                <c:pt idx="9">
                  <c:v>8.35892996E-2</c:v>
                </c:pt>
                <c:pt idx="10">
                  <c:v>8.8982964999999997E-2</c:v>
                </c:pt>
                <c:pt idx="11">
                  <c:v>9.4068091199999995E-2</c:v>
                </c:pt>
                <c:pt idx="12">
                  <c:v>9.8774423700000002E-2</c:v>
                </c:pt>
                <c:pt idx="13">
                  <c:v>0.103241665</c:v>
                </c:pt>
                <c:pt idx="14">
                  <c:v>0.10741235</c:v>
                </c:pt>
                <c:pt idx="15">
                  <c:v>0.11128534399999999</c:v>
                </c:pt>
                <c:pt idx="16">
                  <c:v>0.114792356</c:v>
                </c:pt>
                <c:pt idx="17">
                  <c:v>0.117829565</c:v>
                </c:pt>
                <c:pt idx="18">
                  <c:v>0.120711497</c:v>
                </c:pt>
                <c:pt idx="19">
                  <c:v>0.122252676</c:v>
                </c:pt>
                <c:pt idx="20">
                  <c:v>0.119955151</c:v>
                </c:pt>
                <c:pt idx="21">
                  <c:v>0.116549259</c:v>
                </c:pt>
                <c:pt idx="22">
                  <c:v>0.111144914</c:v>
                </c:pt>
                <c:pt idx="23">
                  <c:v>0.105293466</c:v>
                </c:pt>
                <c:pt idx="24">
                  <c:v>9.9616530499999995E-2</c:v>
                </c:pt>
                <c:pt idx="25">
                  <c:v>9.3879505099999996E-2</c:v>
                </c:pt>
                <c:pt idx="26">
                  <c:v>8.7815461799999994E-2</c:v>
                </c:pt>
                <c:pt idx="27">
                  <c:v>8.1969807800000002E-2</c:v>
                </c:pt>
                <c:pt idx="28">
                  <c:v>7.6167575500000001E-2</c:v>
                </c:pt>
                <c:pt idx="29">
                  <c:v>7.0342138100000007E-2</c:v>
                </c:pt>
                <c:pt idx="30">
                  <c:v>6.4535197599999997E-2</c:v>
                </c:pt>
                <c:pt idx="31">
                  <c:v>5.87644404E-2</c:v>
                </c:pt>
                <c:pt idx="32">
                  <c:v>5.29240287E-2</c:v>
                </c:pt>
                <c:pt idx="33">
                  <c:v>4.7320908299999999E-2</c:v>
                </c:pt>
                <c:pt idx="34">
                  <c:v>4.1795947700000002E-2</c:v>
                </c:pt>
                <c:pt idx="35">
                  <c:v>3.6323933900000001E-2</c:v>
                </c:pt>
                <c:pt idx="36">
                  <c:v>3.1036352999999999E-2</c:v>
                </c:pt>
                <c:pt idx="37">
                  <c:v>2.59490221E-2</c:v>
                </c:pt>
                <c:pt idx="38">
                  <c:v>2.1201078200000001E-2</c:v>
                </c:pt>
                <c:pt idx="39">
                  <c:v>1.66662702E-2</c:v>
                </c:pt>
                <c:pt idx="40">
                  <c:v>1.2376806799999999E-2</c:v>
                </c:pt>
                <c:pt idx="41">
                  <c:v>8.41423476E-3</c:v>
                </c:pt>
                <c:pt idx="42">
                  <c:v>4.7132427699999998E-3</c:v>
                </c:pt>
                <c:pt idx="43">
                  <c:v>1.3860538E-3</c:v>
                </c:pt>
                <c:pt idx="44">
                  <c:v>-1.6708246699999999E-3</c:v>
                </c:pt>
                <c:pt idx="45">
                  <c:v>-4.47036013E-3</c:v>
                </c:pt>
                <c:pt idx="46">
                  <c:v>-6.9863158699999999E-3</c:v>
                </c:pt>
                <c:pt idx="47">
                  <c:v>-8.6630221899999995E-3</c:v>
                </c:pt>
                <c:pt idx="48">
                  <c:v>-8.7038684700000007E-3</c:v>
                </c:pt>
                <c:pt idx="49">
                  <c:v>-8.7178228299999994E-3</c:v>
                </c:pt>
                <c:pt idx="50">
                  <c:v>-8.7267501500000004E-3</c:v>
                </c:pt>
                <c:pt idx="51">
                  <c:v>-8.7354489100000005E-3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63-4CCA-A6B1-32418EB05F44}"/>
            </c:ext>
          </c:extLst>
        </c:ser>
        <c:ser>
          <c:idx val="1"/>
          <c:order val="1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'435nm'!$E$15:$E$19</c:f>
              <c:numCache>
                <c:formatCode>General</c:formatCode>
                <c:ptCount val="5"/>
                <c:pt idx="0">
                  <c:v>-315072</c:v>
                </c:pt>
                <c:pt idx="1">
                  <c:v>-314496</c:v>
                </c:pt>
                <c:pt idx="2">
                  <c:v>-313920</c:v>
                </c:pt>
                <c:pt idx="3">
                  <c:v>-313344</c:v>
                </c:pt>
                <c:pt idx="4">
                  <c:v>-312768</c:v>
                </c:pt>
              </c:numCache>
            </c:numRef>
          </c:xVal>
          <c:yVal>
            <c:numRef>
              <c:f>'435nm'!$H$15:$H$19</c:f>
              <c:numCache>
                <c:formatCode>0.000E+00</c:formatCode>
                <c:ptCount val="5"/>
                <c:pt idx="0">
                  <c:v>0.103241665</c:v>
                </c:pt>
                <c:pt idx="1">
                  <c:v>0.10741235</c:v>
                </c:pt>
                <c:pt idx="2">
                  <c:v>0.11128534399999999</c:v>
                </c:pt>
                <c:pt idx="3">
                  <c:v>0.114792356</c:v>
                </c:pt>
                <c:pt idx="4">
                  <c:v>0.117829565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63-4CCA-A6B1-32418EB05F44}"/>
            </c:ext>
          </c:extLst>
        </c:ser>
        <c:ser>
          <c:idx val="2"/>
          <c:order val="2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2.5806505107249023E-2"/>
                  <c:y val="7.3928926014519766E-2"/>
                </c:manualLayout>
              </c:layout>
              <c:numFmt formatCode="General" sourceLinked="0"/>
            </c:trendlineLbl>
          </c:trendline>
          <c:xVal>
            <c:numRef>
              <c:f>'435nm'!$E$22:$E$26</c:f>
              <c:numCache>
                <c:formatCode>General</c:formatCode>
                <c:ptCount val="5"/>
                <c:pt idx="0">
                  <c:v>-311040</c:v>
                </c:pt>
                <c:pt idx="1">
                  <c:v>-310464</c:v>
                </c:pt>
                <c:pt idx="2">
                  <c:v>-309888</c:v>
                </c:pt>
                <c:pt idx="3">
                  <c:v>-309312</c:v>
                </c:pt>
                <c:pt idx="4">
                  <c:v>-308736</c:v>
                </c:pt>
              </c:numCache>
            </c:numRef>
          </c:xVal>
          <c:yVal>
            <c:numRef>
              <c:f>'435nm'!$H$22:$H$26</c:f>
              <c:numCache>
                <c:formatCode>0.000E+00</c:formatCode>
                <c:ptCount val="5"/>
                <c:pt idx="0">
                  <c:v>0.119955151</c:v>
                </c:pt>
                <c:pt idx="1">
                  <c:v>0.116549259</c:v>
                </c:pt>
                <c:pt idx="2">
                  <c:v>0.111144914</c:v>
                </c:pt>
                <c:pt idx="3">
                  <c:v>0.105293466</c:v>
                </c:pt>
                <c:pt idx="4">
                  <c:v>9.9616530499999995E-2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63-4CCA-A6B1-32418EB05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82624"/>
        <c:axId val="47880832"/>
      </c:scatterChart>
      <c:valAx>
        <c:axId val="4788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880832"/>
        <c:crosses val="autoZero"/>
        <c:crossBetween val="midCat"/>
      </c:valAx>
      <c:valAx>
        <c:axId val="47880832"/>
        <c:scaling>
          <c:orientation val="minMax"/>
        </c:scaling>
        <c:delete val="0"/>
        <c:axPos val="l"/>
        <c:majorGridlines/>
        <c:numFmt formatCode="0.000E+00" sourceLinked="1"/>
        <c:majorTickMark val="out"/>
        <c:minorTickMark val="none"/>
        <c:tickLblPos val="nextTo"/>
        <c:crossAx val="478826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9209616242748776E-2"/>
          <c:y val="1.7318986568986568E-2"/>
          <c:w val="0.84322083145942506"/>
          <c:h val="0.85754179330720159"/>
        </c:manualLayout>
      </c:layout>
      <c:scatterChart>
        <c:scatterStyle val="lineMarker"/>
        <c:varyColors val="0"/>
        <c:ser>
          <c:idx val="0"/>
          <c:order val="0"/>
          <c:tx>
            <c:v>Spectral line scan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'435nm'!$E$56:$E$104</c:f>
              <c:numCache>
                <c:formatCode>General</c:formatCode>
                <c:ptCount val="49"/>
                <c:pt idx="0">
                  <c:v>-325440</c:v>
                </c:pt>
                <c:pt idx="1">
                  <c:v>-324864</c:v>
                </c:pt>
                <c:pt idx="2">
                  <c:v>-324288</c:v>
                </c:pt>
                <c:pt idx="3">
                  <c:v>-323712</c:v>
                </c:pt>
                <c:pt idx="4">
                  <c:v>-323136</c:v>
                </c:pt>
                <c:pt idx="5">
                  <c:v>-322560</c:v>
                </c:pt>
                <c:pt idx="6">
                  <c:v>-321984</c:v>
                </c:pt>
                <c:pt idx="7">
                  <c:v>-321408</c:v>
                </c:pt>
                <c:pt idx="8">
                  <c:v>-320832</c:v>
                </c:pt>
                <c:pt idx="9">
                  <c:v>-320256</c:v>
                </c:pt>
                <c:pt idx="10">
                  <c:v>-319680</c:v>
                </c:pt>
                <c:pt idx="11">
                  <c:v>-319104</c:v>
                </c:pt>
                <c:pt idx="12">
                  <c:v>-318528</c:v>
                </c:pt>
                <c:pt idx="13">
                  <c:v>-317952</c:v>
                </c:pt>
                <c:pt idx="14">
                  <c:v>-317376</c:v>
                </c:pt>
                <c:pt idx="15">
                  <c:v>-316800</c:v>
                </c:pt>
                <c:pt idx="16">
                  <c:v>-316224</c:v>
                </c:pt>
                <c:pt idx="17">
                  <c:v>-315648</c:v>
                </c:pt>
                <c:pt idx="18">
                  <c:v>-315072</c:v>
                </c:pt>
                <c:pt idx="19">
                  <c:v>-314496</c:v>
                </c:pt>
                <c:pt idx="20">
                  <c:v>-313920</c:v>
                </c:pt>
                <c:pt idx="21">
                  <c:v>-313344</c:v>
                </c:pt>
                <c:pt idx="22">
                  <c:v>-312768</c:v>
                </c:pt>
                <c:pt idx="23">
                  <c:v>-312192</c:v>
                </c:pt>
                <c:pt idx="24">
                  <c:v>-311616</c:v>
                </c:pt>
                <c:pt idx="25">
                  <c:v>-311040</c:v>
                </c:pt>
                <c:pt idx="26">
                  <c:v>-310464</c:v>
                </c:pt>
                <c:pt idx="27">
                  <c:v>-309888</c:v>
                </c:pt>
                <c:pt idx="28">
                  <c:v>-309312</c:v>
                </c:pt>
                <c:pt idx="29">
                  <c:v>-308736</c:v>
                </c:pt>
                <c:pt idx="30">
                  <c:v>-308160</c:v>
                </c:pt>
                <c:pt idx="31">
                  <c:v>-307584</c:v>
                </c:pt>
                <c:pt idx="32">
                  <c:v>-307008</c:v>
                </c:pt>
                <c:pt idx="33">
                  <c:v>-306432</c:v>
                </c:pt>
                <c:pt idx="34">
                  <c:v>-305856</c:v>
                </c:pt>
                <c:pt idx="35">
                  <c:v>-305280</c:v>
                </c:pt>
                <c:pt idx="36">
                  <c:v>-304704</c:v>
                </c:pt>
                <c:pt idx="37">
                  <c:v>-304128</c:v>
                </c:pt>
                <c:pt idx="38">
                  <c:v>-303552</c:v>
                </c:pt>
                <c:pt idx="39">
                  <c:v>-302976</c:v>
                </c:pt>
                <c:pt idx="40">
                  <c:v>-302400</c:v>
                </c:pt>
                <c:pt idx="41">
                  <c:v>-301824</c:v>
                </c:pt>
                <c:pt idx="42">
                  <c:v>-301248</c:v>
                </c:pt>
                <c:pt idx="43">
                  <c:v>-300672</c:v>
                </c:pt>
                <c:pt idx="44">
                  <c:v>-300096</c:v>
                </c:pt>
                <c:pt idx="45">
                  <c:v>-299520</c:v>
                </c:pt>
                <c:pt idx="46">
                  <c:v>-298944</c:v>
                </c:pt>
                <c:pt idx="47">
                  <c:v>-298368</c:v>
                </c:pt>
                <c:pt idx="48">
                  <c:v>-297792</c:v>
                </c:pt>
              </c:numCache>
            </c:numRef>
          </c:xVal>
          <c:yVal>
            <c:numRef>
              <c:f>'435nm'!$G$56:$G$104</c:f>
              <c:numCache>
                <c:formatCode>0.000E+00</c:formatCode>
                <c:ptCount val="49"/>
                <c:pt idx="0">
                  <c:v>2.67354041E-3</c:v>
                </c:pt>
                <c:pt idx="1">
                  <c:v>8.2316199800000003E-3</c:v>
                </c:pt>
                <c:pt idx="2">
                  <c:v>1.38590387E-2</c:v>
                </c:pt>
                <c:pt idx="3">
                  <c:v>1.9598100699999999E-2</c:v>
                </c:pt>
                <c:pt idx="4">
                  <c:v>2.5361864899999999E-2</c:v>
                </c:pt>
                <c:pt idx="5">
                  <c:v>3.1243419099999999E-2</c:v>
                </c:pt>
                <c:pt idx="6">
                  <c:v>3.7107068E-2</c:v>
                </c:pt>
                <c:pt idx="7">
                  <c:v>4.30945197E-2</c:v>
                </c:pt>
                <c:pt idx="8">
                  <c:v>4.8913156499999999E-2</c:v>
                </c:pt>
                <c:pt idx="9">
                  <c:v>5.4706904000000001E-2</c:v>
                </c:pt>
                <c:pt idx="10">
                  <c:v>6.0438930500000002E-2</c:v>
                </c:pt>
                <c:pt idx="11">
                  <c:v>6.6142831299999996E-2</c:v>
                </c:pt>
                <c:pt idx="12">
                  <c:v>7.1591545699999995E-2</c:v>
                </c:pt>
                <c:pt idx="13">
                  <c:v>7.7113009100000005E-2</c:v>
                </c:pt>
                <c:pt idx="14">
                  <c:v>8.2494679599999995E-2</c:v>
                </c:pt>
                <c:pt idx="15">
                  <c:v>8.7725434800000002E-2</c:v>
                </c:pt>
                <c:pt idx="16">
                  <c:v>9.2691933800000001E-2</c:v>
                </c:pt>
                <c:pt idx="17">
                  <c:v>9.7413165699999998E-2</c:v>
                </c:pt>
                <c:pt idx="18">
                  <c:v>0.101761564</c:v>
                </c:pt>
                <c:pt idx="19">
                  <c:v>0.10580869</c:v>
                </c:pt>
                <c:pt idx="20">
                  <c:v>0.10964613099999999</c:v>
                </c:pt>
                <c:pt idx="21">
                  <c:v>0.113350427</c:v>
                </c:pt>
                <c:pt idx="22">
                  <c:v>0.116445858</c:v>
                </c:pt>
                <c:pt idx="23">
                  <c:v>0.118999333</c:v>
                </c:pt>
                <c:pt idx="24">
                  <c:v>0.120491695</c:v>
                </c:pt>
                <c:pt idx="25">
                  <c:v>0.118245691</c:v>
                </c:pt>
                <c:pt idx="26">
                  <c:v>0.114999035</c:v>
                </c:pt>
                <c:pt idx="27">
                  <c:v>0.10998464199999999</c:v>
                </c:pt>
                <c:pt idx="28">
                  <c:v>0.104497231</c:v>
                </c:pt>
                <c:pt idx="29">
                  <c:v>9.8950265100000004E-2</c:v>
                </c:pt>
                <c:pt idx="30">
                  <c:v>9.3067448699999999E-2</c:v>
                </c:pt>
                <c:pt idx="31">
                  <c:v>8.7291252200000002E-2</c:v>
                </c:pt>
                <c:pt idx="32">
                  <c:v>8.1523227599999998E-2</c:v>
                </c:pt>
                <c:pt idx="33">
                  <c:v>7.5772178300000007E-2</c:v>
                </c:pt>
                <c:pt idx="34">
                  <c:v>6.9876884299999997E-2</c:v>
                </c:pt>
                <c:pt idx="35">
                  <c:v>6.4086550300000003E-2</c:v>
                </c:pt>
                <c:pt idx="36">
                  <c:v>5.8424933200000001E-2</c:v>
                </c:pt>
                <c:pt idx="37">
                  <c:v>5.2568738599999998E-2</c:v>
                </c:pt>
                <c:pt idx="38">
                  <c:v>4.7029566799999999E-2</c:v>
                </c:pt>
                <c:pt idx="39">
                  <c:v>4.1442289700000003E-2</c:v>
                </c:pt>
                <c:pt idx="40">
                  <c:v>3.6114513700000003E-2</c:v>
                </c:pt>
                <c:pt idx="41">
                  <c:v>3.0916008200000001E-2</c:v>
                </c:pt>
                <c:pt idx="42">
                  <c:v>2.5825428099999999E-2</c:v>
                </c:pt>
                <c:pt idx="43">
                  <c:v>2.0963210999999999E-2</c:v>
                </c:pt>
                <c:pt idx="44">
                  <c:v>1.6494100599999999E-2</c:v>
                </c:pt>
                <c:pt idx="45">
                  <c:v>1.22178715E-2</c:v>
                </c:pt>
                <c:pt idx="46">
                  <c:v>8.2774762500000005E-3</c:v>
                </c:pt>
                <c:pt idx="47">
                  <c:v>4.6165206299999999E-3</c:v>
                </c:pt>
                <c:pt idx="48">
                  <c:v>1.3091693600000001E-3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1C-4A53-AACB-D1D8E9445C48}"/>
            </c:ext>
          </c:extLst>
        </c:ser>
        <c:ser>
          <c:idx val="1"/>
          <c:order val="1"/>
          <c:tx>
            <c:v>Left steep-side data set around 10 % of maximum signal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trendline>
            <c:spPr>
              <a:ln w="15875" cap="rnd">
                <a:solidFill>
                  <a:srgbClr val="0000FF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3439498995390121"/>
                  <c:y val="3.225076925818744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'435nm'!$E$56:$E$60</c:f>
              <c:numCache>
                <c:formatCode>General</c:formatCode>
                <c:ptCount val="5"/>
                <c:pt idx="0">
                  <c:v>-325440</c:v>
                </c:pt>
                <c:pt idx="1">
                  <c:v>-324864</c:v>
                </c:pt>
                <c:pt idx="2">
                  <c:v>-324288</c:v>
                </c:pt>
                <c:pt idx="3">
                  <c:v>-323712</c:v>
                </c:pt>
                <c:pt idx="4">
                  <c:v>-323136</c:v>
                </c:pt>
              </c:numCache>
            </c:numRef>
          </c:xVal>
          <c:yVal>
            <c:numRef>
              <c:f>'435nm'!$G$56:$G$60</c:f>
              <c:numCache>
                <c:formatCode>0.000E+00</c:formatCode>
                <c:ptCount val="5"/>
                <c:pt idx="0">
                  <c:v>2.67354041E-3</c:v>
                </c:pt>
                <c:pt idx="1">
                  <c:v>8.2316199800000003E-3</c:v>
                </c:pt>
                <c:pt idx="2">
                  <c:v>1.38590387E-2</c:v>
                </c:pt>
                <c:pt idx="3">
                  <c:v>1.9598100699999999E-2</c:v>
                </c:pt>
                <c:pt idx="4">
                  <c:v>2.5361864899999999E-2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9EB-46CD-B536-971C7615C046}"/>
            </c:ext>
          </c:extLst>
        </c:ser>
        <c:ser>
          <c:idx val="2"/>
          <c:order val="2"/>
          <c:tx>
            <c:v>Right steep-side data set around 10 % of maximum signal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trendline>
            <c:spPr>
              <a:ln w="15875" cap="rnd">
                <a:solidFill>
                  <a:srgbClr val="0000FF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2030150880239596E-3"/>
                  <c:y val="-1.179099038419583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'435nm'!$E$99:$E$103</c:f>
              <c:numCache>
                <c:formatCode>General</c:formatCode>
                <c:ptCount val="5"/>
                <c:pt idx="0">
                  <c:v>-300672</c:v>
                </c:pt>
                <c:pt idx="1">
                  <c:v>-300096</c:v>
                </c:pt>
                <c:pt idx="2">
                  <c:v>-299520</c:v>
                </c:pt>
                <c:pt idx="3">
                  <c:v>-298944</c:v>
                </c:pt>
                <c:pt idx="4">
                  <c:v>-298368</c:v>
                </c:pt>
              </c:numCache>
            </c:numRef>
          </c:xVal>
          <c:yVal>
            <c:numRef>
              <c:f>'435nm'!$G$99:$G$103</c:f>
              <c:numCache>
                <c:formatCode>0.000E+00</c:formatCode>
                <c:ptCount val="5"/>
                <c:pt idx="0">
                  <c:v>2.0963210999999999E-2</c:v>
                </c:pt>
                <c:pt idx="1">
                  <c:v>1.6494100599999999E-2</c:v>
                </c:pt>
                <c:pt idx="2">
                  <c:v>1.22178715E-2</c:v>
                </c:pt>
                <c:pt idx="3">
                  <c:v>8.2774762500000005E-3</c:v>
                </c:pt>
                <c:pt idx="4">
                  <c:v>4.6165206299999999E-3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9EB-46CD-B536-971C7615C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290792"/>
        <c:axId val="653291120"/>
      </c:scatterChart>
      <c:valAx>
        <c:axId val="6532907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Monochromator steps</a:t>
                </a:r>
              </a:p>
            </c:rich>
          </c:tx>
          <c:layout>
            <c:manualLayout>
              <c:xMode val="edge"/>
              <c:yMode val="edge"/>
              <c:x val="0.3767860330209728"/>
              <c:y val="0.937063186813186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3291120"/>
        <c:crosses val="autoZero"/>
        <c:crossBetween val="midCat"/>
        <c:majorUnit val="10000"/>
      </c:valAx>
      <c:valAx>
        <c:axId val="653291120"/>
        <c:scaling>
          <c:orientation val="minMax"/>
          <c:max val="0.16000000000000003"/>
          <c:min val="1.0000000000000002E-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Relative signal</a:t>
                </a:r>
              </a:p>
            </c:rich>
          </c:tx>
          <c:layout>
            <c:manualLayout>
              <c:xMode val="edge"/>
              <c:yMode val="edge"/>
              <c:x val="0.93975195244410015"/>
              <c:y val="0.36333031733474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3290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"/>
          <c:y val="1.7194818346765687E-3"/>
          <c:w val="0.81451370411193147"/>
          <c:h val="0.216371750607496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'435nm'!$E$110:$E$161</c:f>
              <c:numCache>
                <c:formatCode>General</c:formatCode>
                <c:ptCount val="52"/>
                <c:pt idx="0">
                  <c:v>-325440</c:v>
                </c:pt>
                <c:pt idx="1">
                  <c:v>-324864</c:v>
                </c:pt>
                <c:pt idx="2">
                  <c:v>-324288</c:v>
                </c:pt>
                <c:pt idx="3">
                  <c:v>-323712</c:v>
                </c:pt>
                <c:pt idx="4">
                  <c:v>-323136</c:v>
                </c:pt>
                <c:pt idx="5">
                  <c:v>-322560</c:v>
                </c:pt>
                <c:pt idx="6">
                  <c:v>-321984</c:v>
                </c:pt>
                <c:pt idx="7">
                  <c:v>-321408</c:v>
                </c:pt>
                <c:pt idx="8">
                  <c:v>-320832</c:v>
                </c:pt>
                <c:pt idx="9">
                  <c:v>-320256</c:v>
                </c:pt>
                <c:pt idx="10">
                  <c:v>-319680</c:v>
                </c:pt>
                <c:pt idx="11">
                  <c:v>-319104</c:v>
                </c:pt>
                <c:pt idx="12">
                  <c:v>-318528</c:v>
                </c:pt>
                <c:pt idx="13">
                  <c:v>-317952</c:v>
                </c:pt>
                <c:pt idx="14">
                  <c:v>-317376</c:v>
                </c:pt>
                <c:pt idx="15">
                  <c:v>-316800</c:v>
                </c:pt>
                <c:pt idx="16">
                  <c:v>-316224</c:v>
                </c:pt>
                <c:pt idx="17">
                  <c:v>-315648</c:v>
                </c:pt>
                <c:pt idx="18">
                  <c:v>-315072</c:v>
                </c:pt>
                <c:pt idx="19">
                  <c:v>-314496</c:v>
                </c:pt>
                <c:pt idx="20">
                  <c:v>-313920</c:v>
                </c:pt>
                <c:pt idx="21">
                  <c:v>-313344</c:v>
                </c:pt>
                <c:pt idx="22">
                  <c:v>-312768</c:v>
                </c:pt>
                <c:pt idx="23">
                  <c:v>-312192</c:v>
                </c:pt>
                <c:pt idx="24">
                  <c:v>-311616</c:v>
                </c:pt>
                <c:pt idx="25">
                  <c:v>-311040</c:v>
                </c:pt>
                <c:pt idx="26">
                  <c:v>-310464</c:v>
                </c:pt>
                <c:pt idx="27">
                  <c:v>-309888</c:v>
                </c:pt>
                <c:pt idx="28">
                  <c:v>-309312</c:v>
                </c:pt>
                <c:pt idx="29">
                  <c:v>-308736</c:v>
                </c:pt>
                <c:pt idx="30">
                  <c:v>-308160</c:v>
                </c:pt>
                <c:pt idx="31">
                  <c:v>-307584</c:v>
                </c:pt>
                <c:pt idx="32">
                  <c:v>-307008</c:v>
                </c:pt>
                <c:pt idx="33">
                  <c:v>-306432</c:v>
                </c:pt>
                <c:pt idx="34">
                  <c:v>-305856</c:v>
                </c:pt>
                <c:pt idx="35">
                  <c:v>-305280</c:v>
                </c:pt>
                <c:pt idx="36">
                  <c:v>-304704</c:v>
                </c:pt>
                <c:pt idx="37">
                  <c:v>-304128</c:v>
                </c:pt>
                <c:pt idx="38">
                  <c:v>-303552</c:v>
                </c:pt>
                <c:pt idx="39">
                  <c:v>-302976</c:v>
                </c:pt>
                <c:pt idx="40">
                  <c:v>-302400</c:v>
                </c:pt>
                <c:pt idx="41">
                  <c:v>-301824</c:v>
                </c:pt>
                <c:pt idx="42">
                  <c:v>-301248</c:v>
                </c:pt>
                <c:pt idx="43">
                  <c:v>-300672</c:v>
                </c:pt>
                <c:pt idx="44">
                  <c:v>-300096</c:v>
                </c:pt>
                <c:pt idx="45">
                  <c:v>-299520</c:v>
                </c:pt>
                <c:pt idx="46">
                  <c:v>-298944</c:v>
                </c:pt>
                <c:pt idx="47">
                  <c:v>-298368</c:v>
                </c:pt>
                <c:pt idx="48">
                  <c:v>-297792</c:v>
                </c:pt>
                <c:pt idx="49">
                  <c:v>-297216</c:v>
                </c:pt>
                <c:pt idx="50">
                  <c:v>-296640</c:v>
                </c:pt>
                <c:pt idx="51">
                  <c:v>-296064</c:v>
                </c:pt>
              </c:numCache>
            </c:numRef>
          </c:xVal>
          <c:yVal>
            <c:numRef>
              <c:f>'435nm'!$G$110:$G$161</c:f>
              <c:numCache>
                <c:formatCode>0.000E+00</c:formatCode>
                <c:ptCount val="52"/>
                <c:pt idx="0">
                  <c:v>2.5753933200000001E-3</c:v>
                </c:pt>
                <c:pt idx="1">
                  <c:v>8.0935888800000005E-3</c:v>
                </c:pt>
                <c:pt idx="2">
                  <c:v>1.3710742099999999E-2</c:v>
                </c:pt>
                <c:pt idx="3">
                  <c:v>1.94590275E-2</c:v>
                </c:pt>
                <c:pt idx="4">
                  <c:v>2.5227528400000001E-2</c:v>
                </c:pt>
                <c:pt idx="5">
                  <c:v>3.1169511099999998E-2</c:v>
                </c:pt>
                <c:pt idx="6">
                  <c:v>3.7026800800000002E-2</c:v>
                </c:pt>
                <c:pt idx="7">
                  <c:v>4.2915563800000001E-2</c:v>
                </c:pt>
                <c:pt idx="8">
                  <c:v>4.8780262099999999E-2</c:v>
                </c:pt>
                <c:pt idx="9">
                  <c:v>5.46381898E-2</c:v>
                </c:pt>
                <c:pt idx="10">
                  <c:v>6.0253589199999999E-2</c:v>
                </c:pt>
                <c:pt idx="11">
                  <c:v>6.5945146400000001E-2</c:v>
                </c:pt>
                <c:pt idx="12">
                  <c:v>7.1547262099999995E-2</c:v>
                </c:pt>
                <c:pt idx="13">
                  <c:v>7.7190680400000003E-2</c:v>
                </c:pt>
                <c:pt idx="14">
                  <c:v>8.2977016700000003E-2</c:v>
                </c:pt>
                <c:pt idx="15">
                  <c:v>8.8241818599999994E-2</c:v>
                </c:pt>
                <c:pt idx="16">
                  <c:v>9.3186858900000002E-2</c:v>
                </c:pt>
                <c:pt idx="17">
                  <c:v>9.78799749E-2</c:v>
                </c:pt>
                <c:pt idx="18">
                  <c:v>0.10232524599999999</c:v>
                </c:pt>
                <c:pt idx="19">
                  <c:v>0.106584752</c:v>
                </c:pt>
                <c:pt idx="20">
                  <c:v>0.11047916000000001</c:v>
                </c:pt>
                <c:pt idx="21">
                  <c:v>0.113819923</c:v>
                </c:pt>
                <c:pt idx="22">
                  <c:v>0.117013678</c:v>
                </c:pt>
                <c:pt idx="23">
                  <c:v>0.119608294</c:v>
                </c:pt>
                <c:pt idx="24">
                  <c:v>0.120986199</c:v>
                </c:pt>
                <c:pt idx="25">
                  <c:v>0.118655172</c:v>
                </c:pt>
                <c:pt idx="26">
                  <c:v>0.115237903</c:v>
                </c:pt>
                <c:pt idx="27">
                  <c:v>0.109983909</c:v>
                </c:pt>
                <c:pt idx="28">
                  <c:v>0.104463501</c:v>
                </c:pt>
                <c:pt idx="29">
                  <c:v>9.8946853799999998E-2</c:v>
                </c:pt>
                <c:pt idx="30">
                  <c:v>9.3150258200000002E-2</c:v>
                </c:pt>
                <c:pt idx="31">
                  <c:v>8.7437550599999997E-2</c:v>
                </c:pt>
                <c:pt idx="32">
                  <c:v>8.1611792500000002E-2</c:v>
                </c:pt>
                <c:pt idx="33">
                  <c:v>7.5780582099999994E-2</c:v>
                </c:pt>
                <c:pt idx="34">
                  <c:v>6.9854444700000004E-2</c:v>
                </c:pt>
                <c:pt idx="35">
                  <c:v>6.4016387399999999E-2</c:v>
                </c:pt>
                <c:pt idx="36">
                  <c:v>5.8474392299999997E-2</c:v>
                </c:pt>
                <c:pt idx="37">
                  <c:v>5.2769904899999998E-2</c:v>
                </c:pt>
                <c:pt idx="38">
                  <c:v>4.7198330400000002E-2</c:v>
                </c:pt>
                <c:pt idx="39">
                  <c:v>4.16982719E-2</c:v>
                </c:pt>
                <c:pt idx="40">
                  <c:v>3.6201778800000001E-2</c:v>
                </c:pt>
                <c:pt idx="41">
                  <c:v>3.09474047E-2</c:v>
                </c:pt>
                <c:pt idx="42">
                  <c:v>2.5834890499999999E-2</c:v>
                </c:pt>
                <c:pt idx="43">
                  <c:v>2.1018164499999999E-2</c:v>
                </c:pt>
                <c:pt idx="44">
                  <c:v>1.6477334400000002E-2</c:v>
                </c:pt>
                <c:pt idx="45">
                  <c:v>1.22105758E-2</c:v>
                </c:pt>
                <c:pt idx="46">
                  <c:v>8.2952597700000005E-3</c:v>
                </c:pt>
                <c:pt idx="47">
                  <c:v>4.6465202600000002E-3</c:v>
                </c:pt>
                <c:pt idx="48">
                  <c:v>1.32911794E-3</c:v>
                </c:pt>
                <c:pt idx="49">
                  <c:v>-1.71809641E-3</c:v>
                </c:pt>
                <c:pt idx="50">
                  <c:v>-4.5068232100000001E-3</c:v>
                </c:pt>
                <c:pt idx="51">
                  <c:v>-6.9996857999999997E-3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D8-4E43-BAEF-AB645C351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47168"/>
        <c:axId val="59445248"/>
      </c:scatterChart>
      <c:valAx>
        <c:axId val="5944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445248"/>
        <c:crosses val="autoZero"/>
        <c:crossBetween val="midCat"/>
      </c:valAx>
      <c:valAx>
        <c:axId val="59445248"/>
        <c:scaling>
          <c:orientation val="minMax"/>
        </c:scaling>
        <c:delete val="0"/>
        <c:axPos val="l"/>
        <c:majorGridlines/>
        <c:numFmt formatCode="0.000E+00" sourceLinked="1"/>
        <c:majorTickMark val="out"/>
        <c:minorTickMark val="none"/>
        <c:tickLblPos val="nextTo"/>
        <c:crossAx val="594471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'546nm'!$E$2:$E$53</c:f>
              <c:numCache>
                <c:formatCode>General</c:formatCode>
                <c:ptCount val="52"/>
                <c:pt idx="0">
                  <c:v>-8640</c:v>
                </c:pt>
                <c:pt idx="1">
                  <c:v>-8064</c:v>
                </c:pt>
                <c:pt idx="2">
                  <c:v>-7488</c:v>
                </c:pt>
                <c:pt idx="3">
                  <c:v>-6912</c:v>
                </c:pt>
                <c:pt idx="4">
                  <c:v>-6336</c:v>
                </c:pt>
                <c:pt idx="5">
                  <c:v>-5760</c:v>
                </c:pt>
                <c:pt idx="6">
                  <c:v>-5184</c:v>
                </c:pt>
                <c:pt idx="7">
                  <c:v>-4608</c:v>
                </c:pt>
                <c:pt idx="8">
                  <c:v>-4032</c:v>
                </c:pt>
                <c:pt idx="9">
                  <c:v>-3456</c:v>
                </c:pt>
                <c:pt idx="10">
                  <c:v>-2880</c:v>
                </c:pt>
                <c:pt idx="11">
                  <c:v>-2304</c:v>
                </c:pt>
                <c:pt idx="12">
                  <c:v>-1728</c:v>
                </c:pt>
                <c:pt idx="13">
                  <c:v>-1152</c:v>
                </c:pt>
                <c:pt idx="14">
                  <c:v>-576</c:v>
                </c:pt>
                <c:pt idx="15">
                  <c:v>0</c:v>
                </c:pt>
                <c:pt idx="16">
                  <c:v>576</c:v>
                </c:pt>
                <c:pt idx="17">
                  <c:v>1152</c:v>
                </c:pt>
                <c:pt idx="18">
                  <c:v>1728</c:v>
                </c:pt>
                <c:pt idx="19">
                  <c:v>2304</c:v>
                </c:pt>
                <c:pt idx="20">
                  <c:v>2880</c:v>
                </c:pt>
                <c:pt idx="21">
                  <c:v>3456</c:v>
                </c:pt>
                <c:pt idx="22">
                  <c:v>4032</c:v>
                </c:pt>
                <c:pt idx="23">
                  <c:v>4608</c:v>
                </c:pt>
                <c:pt idx="24">
                  <c:v>5184</c:v>
                </c:pt>
                <c:pt idx="25">
                  <c:v>5760</c:v>
                </c:pt>
                <c:pt idx="26">
                  <c:v>6336</c:v>
                </c:pt>
                <c:pt idx="27">
                  <c:v>6912</c:v>
                </c:pt>
                <c:pt idx="28">
                  <c:v>7488</c:v>
                </c:pt>
                <c:pt idx="29">
                  <c:v>8064</c:v>
                </c:pt>
                <c:pt idx="30">
                  <c:v>8640</c:v>
                </c:pt>
                <c:pt idx="31">
                  <c:v>9216</c:v>
                </c:pt>
                <c:pt idx="32">
                  <c:v>9792</c:v>
                </c:pt>
                <c:pt idx="33">
                  <c:v>10368</c:v>
                </c:pt>
                <c:pt idx="34">
                  <c:v>10944</c:v>
                </c:pt>
                <c:pt idx="35">
                  <c:v>11520</c:v>
                </c:pt>
                <c:pt idx="36">
                  <c:v>12096</c:v>
                </c:pt>
                <c:pt idx="37">
                  <c:v>12672</c:v>
                </c:pt>
                <c:pt idx="38">
                  <c:v>13248</c:v>
                </c:pt>
                <c:pt idx="39">
                  <c:v>13824</c:v>
                </c:pt>
                <c:pt idx="40">
                  <c:v>14400</c:v>
                </c:pt>
                <c:pt idx="41">
                  <c:v>14976</c:v>
                </c:pt>
                <c:pt idx="42">
                  <c:v>15552</c:v>
                </c:pt>
                <c:pt idx="43">
                  <c:v>16128</c:v>
                </c:pt>
                <c:pt idx="44">
                  <c:v>16704</c:v>
                </c:pt>
                <c:pt idx="45">
                  <c:v>17280</c:v>
                </c:pt>
                <c:pt idx="46">
                  <c:v>17856</c:v>
                </c:pt>
                <c:pt idx="47">
                  <c:v>18432</c:v>
                </c:pt>
                <c:pt idx="48">
                  <c:v>19008</c:v>
                </c:pt>
                <c:pt idx="49">
                  <c:v>19584</c:v>
                </c:pt>
                <c:pt idx="50">
                  <c:v>20160</c:v>
                </c:pt>
                <c:pt idx="51">
                  <c:v>20736</c:v>
                </c:pt>
              </c:numCache>
            </c:numRef>
          </c:xVal>
          <c:yVal>
            <c:numRef>
              <c:f>'546nm'!$G$2:$G$53</c:f>
              <c:numCache>
                <c:formatCode>0.00E+00</c:formatCode>
                <c:ptCount val="52"/>
                <c:pt idx="0">
                  <c:v>-9.4283289900000001E-3</c:v>
                </c:pt>
                <c:pt idx="1">
                  <c:v>-8.9378516399999993E-3</c:v>
                </c:pt>
                <c:pt idx="2">
                  <c:v>-6.6338348200000001E-3</c:v>
                </c:pt>
                <c:pt idx="3">
                  <c:v>-2.668952E-3</c:v>
                </c:pt>
                <c:pt idx="4">
                  <c:v>1.3730924800000001E-3</c:v>
                </c:pt>
                <c:pt idx="5">
                  <c:v>5.4339838000000001E-3</c:v>
                </c:pt>
                <c:pt idx="6">
                  <c:v>9.5032712399999997E-3</c:v>
                </c:pt>
                <c:pt idx="7">
                  <c:v>1.35953697E-2</c:v>
                </c:pt>
                <c:pt idx="8">
                  <c:v>1.7817711900000002E-2</c:v>
                </c:pt>
                <c:pt idx="9">
                  <c:v>2.1947680099999999E-2</c:v>
                </c:pt>
                <c:pt idx="10">
                  <c:v>2.6246959399999999E-2</c:v>
                </c:pt>
                <c:pt idx="11">
                  <c:v>3.03559287E-2</c:v>
                </c:pt>
                <c:pt idx="12">
                  <c:v>3.4393386999999997E-2</c:v>
                </c:pt>
                <c:pt idx="13">
                  <c:v>3.8453436700000003E-2</c:v>
                </c:pt>
                <c:pt idx="14">
                  <c:v>4.2432917100000002E-2</c:v>
                </c:pt>
                <c:pt idx="15">
                  <c:v>4.63902946E-2</c:v>
                </c:pt>
                <c:pt idx="16">
                  <c:v>5.0185832600000001E-2</c:v>
                </c:pt>
                <c:pt idx="17">
                  <c:v>5.3915043000000003E-2</c:v>
                </c:pt>
                <c:pt idx="18">
                  <c:v>5.75300085E-2</c:v>
                </c:pt>
                <c:pt idx="19">
                  <c:v>6.1009616799999999E-2</c:v>
                </c:pt>
                <c:pt idx="20">
                  <c:v>6.42547215E-2</c:v>
                </c:pt>
                <c:pt idx="21">
                  <c:v>6.7298099400000005E-2</c:v>
                </c:pt>
                <c:pt idx="22">
                  <c:v>7.0071587099999999E-2</c:v>
                </c:pt>
                <c:pt idx="23">
                  <c:v>7.2593763000000006E-2</c:v>
                </c:pt>
                <c:pt idx="24">
                  <c:v>7.5037110800000001E-2</c:v>
                </c:pt>
                <c:pt idx="25">
                  <c:v>7.7215890400000001E-2</c:v>
                </c:pt>
                <c:pt idx="26">
                  <c:v>7.81590016E-2</c:v>
                </c:pt>
                <c:pt idx="27">
                  <c:v>7.6611499299999997E-2</c:v>
                </c:pt>
                <c:pt idx="28">
                  <c:v>7.3918677500000002E-2</c:v>
                </c:pt>
                <c:pt idx="29">
                  <c:v>7.0256116399999999E-2</c:v>
                </c:pt>
                <c:pt idx="30">
                  <c:v>6.6232248399999999E-2</c:v>
                </c:pt>
                <c:pt idx="31">
                  <c:v>6.2081262300000002E-2</c:v>
                </c:pt>
                <c:pt idx="32">
                  <c:v>5.7958247300000001E-2</c:v>
                </c:pt>
                <c:pt idx="33">
                  <c:v>5.39224456E-2</c:v>
                </c:pt>
                <c:pt idx="34">
                  <c:v>4.9770355600000003E-2</c:v>
                </c:pt>
                <c:pt idx="35">
                  <c:v>4.5568462999999997E-2</c:v>
                </c:pt>
                <c:pt idx="36">
                  <c:v>4.1503798600000003E-2</c:v>
                </c:pt>
                <c:pt idx="37">
                  <c:v>3.6836363099999998E-2</c:v>
                </c:pt>
                <c:pt idx="38">
                  <c:v>3.2837766900000002E-2</c:v>
                </c:pt>
                <c:pt idx="39">
                  <c:v>2.8951428000000001E-2</c:v>
                </c:pt>
                <c:pt idx="40">
                  <c:v>2.49981339E-2</c:v>
                </c:pt>
                <c:pt idx="41">
                  <c:v>2.12741337E-2</c:v>
                </c:pt>
                <c:pt idx="42">
                  <c:v>1.7556911299999998E-2</c:v>
                </c:pt>
                <c:pt idx="43">
                  <c:v>1.4092293699999999E-2</c:v>
                </c:pt>
                <c:pt idx="44">
                  <c:v>1.07614926E-2</c:v>
                </c:pt>
                <c:pt idx="45">
                  <c:v>7.7856712200000001E-3</c:v>
                </c:pt>
                <c:pt idx="46">
                  <c:v>4.8198076399999998E-3</c:v>
                </c:pt>
                <c:pt idx="47">
                  <c:v>2.0539599E-3</c:v>
                </c:pt>
                <c:pt idx="48">
                  <c:v>-4.83537876E-4</c:v>
                </c:pt>
                <c:pt idx="49">
                  <c:v>-2.8292473499999999E-3</c:v>
                </c:pt>
                <c:pt idx="50">
                  <c:v>-5.0248023800000003E-3</c:v>
                </c:pt>
                <c:pt idx="51">
                  <c:v>-7.0054014099999997E-3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15-44D5-BDF1-00098FD23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74560"/>
        <c:axId val="53073024"/>
      </c:scatterChart>
      <c:valAx>
        <c:axId val="5307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073024"/>
        <c:crosses val="autoZero"/>
        <c:crossBetween val="midCat"/>
      </c:valAx>
      <c:valAx>
        <c:axId val="53073024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530745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'546nm'!$E$56:$E$107</c:f>
              <c:numCache>
                <c:formatCode>General</c:formatCode>
                <c:ptCount val="52"/>
                <c:pt idx="0">
                  <c:v>-8640</c:v>
                </c:pt>
                <c:pt idx="1">
                  <c:v>-8064</c:v>
                </c:pt>
                <c:pt idx="2">
                  <c:v>-7488</c:v>
                </c:pt>
                <c:pt idx="3">
                  <c:v>-6912</c:v>
                </c:pt>
                <c:pt idx="4">
                  <c:v>-6336</c:v>
                </c:pt>
                <c:pt idx="5">
                  <c:v>-5760</c:v>
                </c:pt>
                <c:pt idx="6">
                  <c:v>-5184</c:v>
                </c:pt>
                <c:pt idx="7">
                  <c:v>-4608</c:v>
                </c:pt>
                <c:pt idx="8">
                  <c:v>-4032</c:v>
                </c:pt>
                <c:pt idx="9">
                  <c:v>-3456</c:v>
                </c:pt>
                <c:pt idx="10">
                  <c:v>-2880</c:v>
                </c:pt>
                <c:pt idx="11">
                  <c:v>-2304</c:v>
                </c:pt>
                <c:pt idx="12">
                  <c:v>-1728</c:v>
                </c:pt>
                <c:pt idx="13">
                  <c:v>-1152</c:v>
                </c:pt>
                <c:pt idx="14">
                  <c:v>-576</c:v>
                </c:pt>
                <c:pt idx="15">
                  <c:v>0</c:v>
                </c:pt>
                <c:pt idx="16">
                  <c:v>576</c:v>
                </c:pt>
                <c:pt idx="17">
                  <c:v>1152</c:v>
                </c:pt>
                <c:pt idx="18">
                  <c:v>1728</c:v>
                </c:pt>
                <c:pt idx="19">
                  <c:v>2304</c:v>
                </c:pt>
                <c:pt idx="20">
                  <c:v>2880</c:v>
                </c:pt>
                <c:pt idx="21">
                  <c:v>3456</c:v>
                </c:pt>
                <c:pt idx="22">
                  <c:v>4032</c:v>
                </c:pt>
                <c:pt idx="23">
                  <c:v>4608</c:v>
                </c:pt>
                <c:pt idx="24">
                  <c:v>5184</c:v>
                </c:pt>
                <c:pt idx="25">
                  <c:v>5760</c:v>
                </c:pt>
                <c:pt idx="26">
                  <c:v>6336</c:v>
                </c:pt>
                <c:pt idx="27">
                  <c:v>6912</c:v>
                </c:pt>
                <c:pt idx="28">
                  <c:v>7488</c:v>
                </c:pt>
                <c:pt idx="29">
                  <c:v>8064</c:v>
                </c:pt>
                <c:pt idx="30">
                  <c:v>8640</c:v>
                </c:pt>
                <c:pt idx="31">
                  <c:v>9216</c:v>
                </c:pt>
                <c:pt idx="32">
                  <c:v>9792</c:v>
                </c:pt>
                <c:pt idx="33">
                  <c:v>10368</c:v>
                </c:pt>
                <c:pt idx="34">
                  <c:v>10944</c:v>
                </c:pt>
                <c:pt idx="35">
                  <c:v>11520</c:v>
                </c:pt>
                <c:pt idx="36">
                  <c:v>12096</c:v>
                </c:pt>
                <c:pt idx="37">
                  <c:v>12672</c:v>
                </c:pt>
                <c:pt idx="38">
                  <c:v>13248</c:v>
                </c:pt>
                <c:pt idx="39">
                  <c:v>13824</c:v>
                </c:pt>
                <c:pt idx="40">
                  <c:v>14400</c:v>
                </c:pt>
                <c:pt idx="41">
                  <c:v>14976</c:v>
                </c:pt>
                <c:pt idx="42">
                  <c:v>15552</c:v>
                </c:pt>
                <c:pt idx="43">
                  <c:v>16128</c:v>
                </c:pt>
                <c:pt idx="44">
                  <c:v>16704</c:v>
                </c:pt>
                <c:pt idx="45">
                  <c:v>17280</c:v>
                </c:pt>
                <c:pt idx="46">
                  <c:v>17856</c:v>
                </c:pt>
                <c:pt idx="47">
                  <c:v>18432</c:v>
                </c:pt>
                <c:pt idx="48">
                  <c:v>19008</c:v>
                </c:pt>
                <c:pt idx="49">
                  <c:v>19584</c:v>
                </c:pt>
                <c:pt idx="50">
                  <c:v>20160</c:v>
                </c:pt>
                <c:pt idx="51">
                  <c:v>20736</c:v>
                </c:pt>
              </c:numCache>
            </c:numRef>
          </c:xVal>
          <c:yVal>
            <c:numRef>
              <c:f>'546nm'!$G$56:$G$107</c:f>
              <c:numCache>
                <c:formatCode>0.00E+00</c:formatCode>
                <c:ptCount val="52"/>
                <c:pt idx="0">
                  <c:v>-9.4046283200000004E-3</c:v>
                </c:pt>
                <c:pt idx="1">
                  <c:v>-8.8568178599999995E-3</c:v>
                </c:pt>
                <c:pt idx="2">
                  <c:v>-6.3051245100000002E-3</c:v>
                </c:pt>
                <c:pt idx="3">
                  <c:v>-2.3609995800000002E-3</c:v>
                </c:pt>
                <c:pt idx="4">
                  <c:v>1.61420306E-3</c:v>
                </c:pt>
                <c:pt idx="5">
                  <c:v>5.6326334800000004E-3</c:v>
                </c:pt>
                <c:pt idx="6">
                  <c:v>9.6608201799999998E-3</c:v>
                </c:pt>
                <c:pt idx="7">
                  <c:v>1.3769562799999999E-2</c:v>
                </c:pt>
                <c:pt idx="8">
                  <c:v>1.78861113E-2</c:v>
                </c:pt>
                <c:pt idx="9">
                  <c:v>2.1956929199999999E-2</c:v>
                </c:pt>
                <c:pt idx="10">
                  <c:v>2.60127E-2</c:v>
                </c:pt>
                <c:pt idx="11">
                  <c:v>3.0001184600000001E-2</c:v>
                </c:pt>
                <c:pt idx="12">
                  <c:v>3.39806073E-2</c:v>
                </c:pt>
                <c:pt idx="13">
                  <c:v>3.7914449699999998E-2</c:v>
                </c:pt>
                <c:pt idx="14">
                  <c:v>4.1829057400000001E-2</c:v>
                </c:pt>
                <c:pt idx="15">
                  <c:v>4.5701186900000003E-2</c:v>
                </c:pt>
                <c:pt idx="16">
                  <c:v>4.9447589100000001E-2</c:v>
                </c:pt>
                <c:pt idx="17">
                  <c:v>5.29914883E-2</c:v>
                </c:pt>
                <c:pt idx="18">
                  <c:v>5.6529787800000002E-2</c:v>
                </c:pt>
                <c:pt idx="19">
                  <c:v>5.9844403599999998E-2</c:v>
                </c:pt>
                <c:pt idx="20">
                  <c:v>6.2919880400000003E-2</c:v>
                </c:pt>
                <c:pt idx="21">
                  <c:v>6.5777810300000003E-2</c:v>
                </c:pt>
                <c:pt idx="22">
                  <c:v>6.8406887599999994E-2</c:v>
                </c:pt>
                <c:pt idx="23">
                  <c:v>7.0861035200000005E-2</c:v>
                </c:pt>
                <c:pt idx="24">
                  <c:v>7.3086761E-2</c:v>
                </c:pt>
                <c:pt idx="25">
                  <c:v>7.4932217199999998E-2</c:v>
                </c:pt>
                <c:pt idx="26">
                  <c:v>7.5975883300000005E-2</c:v>
                </c:pt>
                <c:pt idx="27">
                  <c:v>7.4444910000000003E-2</c:v>
                </c:pt>
                <c:pt idx="28">
                  <c:v>7.2195721800000001E-2</c:v>
                </c:pt>
                <c:pt idx="29">
                  <c:v>6.9002493299999995E-2</c:v>
                </c:pt>
                <c:pt idx="30">
                  <c:v>6.51226055E-2</c:v>
                </c:pt>
                <c:pt idx="31">
                  <c:v>6.1073450799999998E-2</c:v>
                </c:pt>
                <c:pt idx="32">
                  <c:v>5.7111694300000002E-2</c:v>
                </c:pt>
                <c:pt idx="33">
                  <c:v>5.31558325E-2</c:v>
                </c:pt>
                <c:pt idx="34">
                  <c:v>4.9105507899999998E-2</c:v>
                </c:pt>
                <c:pt idx="35">
                  <c:v>4.4992371500000003E-2</c:v>
                </c:pt>
                <c:pt idx="36">
                  <c:v>4.0926987200000001E-2</c:v>
                </c:pt>
                <c:pt idx="37">
                  <c:v>3.6810823100000001E-2</c:v>
                </c:pt>
                <c:pt idx="38">
                  <c:v>3.2777323599999998E-2</c:v>
                </c:pt>
                <c:pt idx="39">
                  <c:v>2.8923506099999999E-2</c:v>
                </c:pt>
                <c:pt idx="40">
                  <c:v>2.5066320900000001E-2</c:v>
                </c:pt>
                <c:pt idx="41">
                  <c:v>2.1327196E-2</c:v>
                </c:pt>
                <c:pt idx="42">
                  <c:v>1.7588920000000001E-2</c:v>
                </c:pt>
                <c:pt idx="43">
                  <c:v>1.4047277699999999E-2</c:v>
                </c:pt>
                <c:pt idx="44">
                  <c:v>1.06753201E-2</c:v>
                </c:pt>
                <c:pt idx="45">
                  <c:v>7.48594802E-3</c:v>
                </c:pt>
                <c:pt idx="46">
                  <c:v>4.5680856600000003E-3</c:v>
                </c:pt>
                <c:pt idx="47">
                  <c:v>1.81757867E-3</c:v>
                </c:pt>
                <c:pt idx="48">
                  <c:v>-6.6806515500000005E-4</c:v>
                </c:pt>
                <c:pt idx="49">
                  <c:v>-2.9880219199999998E-3</c:v>
                </c:pt>
                <c:pt idx="50">
                  <c:v>-5.1384884300000001E-3</c:v>
                </c:pt>
                <c:pt idx="51">
                  <c:v>-7.0797361100000001E-3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B7-4C64-8125-DF192EC96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58752"/>
        <c:axId val="53077888"/>
      </c:scatterChart>
      <c:valAx>
        <c:axId val="5365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077888"/>
        <c:crosses val="autoZero"/>
        <c:crossBetween val="midCat"/>
      </c:valAx>
      <c:valAx>
        <c:axId val="53077888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536587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'546nm'!$F$110:$F$161</c:f>
              <c:numCache>
                <c:formatCode>General</c:formatCode>
                <c:ptCount val="52"/>
                <c:pt idx="0">
                  <c:v>-8640</c:v>
                </c:pt>
                <c:pt idx="1">
                  <c:v>-8064</c:v>
                </c:pt>
                <c:pt idx="2">
                  <c:v>-7488</c:v>
                </c:pt>
                <c:pt idx="3">
                  <c:v>-6912</c:v>
                </c:pt>
                <c:pt idx="4">
                  <c:v>-6336</c:v>
                </c:pt>
                <c:pt idx="5">
                  <c:v>-5760</c:v>
                </c:pt>
                <c:pt idx="6">
                  <c:v>-5184</c:v>
                </c:pt>
                <c:pt idx="7">
                  <c:v>-4608</c:v>
                </c:pt>
                <c:pt idx="8">
                  <c:v>-4032</c:v>
                </c:pt>
                <c:pt idx="9">
                  <c:v>-3456</c:v>
                </c:pt>
                <c:pt idx="10">
                  <c:v>-2880</c:v>
                </c:pt>
                <c:pt idx="11">
                  <c:v>-2304</c:v>
                </c:pt>
                <c:pt idx="12">
                  <c:v>-1728</c:v>
                </c:pt>
                <c:pt idx="13">
                  <c:v>-1152</c:v>
                </c:pt>
                <c:pt idx="14">
                  <c:v>-576</c:v>
                </c:pt>
                <c:pt idx="15">
                  <c:v>0</c:v>
                </c:pt>
                <c:pt idx="16">
                  <c:v>576</c:v>
                </c:pt>
                <c:pt idx="17">
                  <c:v>1152</c:v>
                </c:pt>
                <c:pt idx="18">
                  <c:v>1728</c:v>
                </c:pt>
                <c:pt idx="19">
                  <c:v>2304</c:v>
                </c:pt>
                <c:pt idx="20">
                  <c:v>2880</c:v>
                </c:pt>
                <c:pt idx="21">
                  <c:v>3456</c:v>
                </c:pt>
                <c:pt idx="22">
                  <c:v>4032</c:v>
                </c:pt>
                <c:pt idx="23">
                  <c:v>4608</c:v>
                </c:pt>
                <c:pt idx="24">
                  <c:v>5184</c:v>
                </c:pt>
                <c:pt idx="25">
                  <c:v>5760</c:v>
                </c:pt>
                <c:pt idx="26">
                  <c:v>6336</c:v>
                </c:pt>
                <c:pt idx="27">
                  <c:v>6912</c:v>
                </c:pt>
                <c:pt idx="28">
                  <c:v>7488</c:v>
                </c:pt>
                <c:pt idx="29">
                  <c:v>8064</c:v>
                </c:pt>
                <c:pt idx="30">
                  <c:v>8640</c:v>
                </c:pt>
                <c:pt idx="31">
                  <c:v>9216</c:v>
                </c:pt>
                <c:pt idx="32">
                  <c:v>9792</c:v>
                </c:pt>
                <c:pt idx="33">
                  <c:v>10368</c:v>
                </c:pt>
                <c:pt idx="34">
                  <c:v>10944</c:v>
                </c:pt>
                <c:pt idx="35">
                  <c:v>11520</c:v>
                </c:pt>
                <c:pt idx="36">
                  <c:v>12096</c:v>
                </c:pt>
                <c:pt idx="37">
                  <c:v>12672</c:v>
                </c:pt>
                <c:pt idx="38">
                  <c:v>13248</c:v>
                </c:pt>
                <c:pt idx="39">
                  <c:v>13824</c:v>
                </c:pt>
                <c:pt idx="40">
                  <c:v>14400</c:v>
                </c:pt>
                <c:pt idx="41">
                  <c:v>14976</c:v>
                </c:pt>
                <c:pt idx="42">
                  <c:v>15552</c:v>
                </c:pt>
                <c:pt idx="43">
                  <c:v>16128</c:v>
                </c:pt>
                <c:pt idx="44">
                  <c:v>16704</c:v>
                </c:pt>
                <c:pt idx="45">
                  <c:v>17280</c:v>
                </c:pt>
                <c:pt idx="46">
                  <c:v>17856</c:v>
                </c:pt>
                <c:pt idx="47">
                  <c:v>18432</c:v>
                </c:pt>
                <c:pt idx="48">
                  <c:v>19008</c:v>
                </c:pt>
                <c:pt idx="49">
                  <c:v>19584</c:v>
                </c:pt>
                <c:pt idx="50">
                  <c:v>20160</c:v>
                </c:pt>
                <c:pt idx="51">
                  <c:v>20736</c:v>
                </c:pt>
              </c:numCache>
            </c:numRef>
          </c:xVal>
          <c:yVal>
            <c:numRef>
              <c:f>'546nm'!$H$110:$H$161</c:f>
              <c:numCache>
                <c:formatCode>0.00E+00</c:formatCode>
                <c:ptCount val="52"/>
                <c:pt idx="0">
                  <c:v>-9.4026421600000003E-3</c:v>
                </c:pt>
                <c:pt idx="1">
                  <c:v>-8.8506340799999993E-3</c:v>
                </c:pt>
                <c:pt idx="2">
                  <c:v>-6.2750135699999997E-3</c:v>
                </c:pt>
                <c:pt idx="3">
                  <c:v>-2.3198786899999999E-3</c:v>
                </c:pt>
                <c:pt idx="4">
                  <c:v>1.6873827000000001E-3</c:v>
                </c:pt>
                <c:pt idx="5">
                  <c:v>5.7881628900000003E-3</c:v>
                </c:pt>
                <c:pt idx="6">
                  <c:v>9.8698079199999993E-3</c:v>
                </c:pt>
                <c:pt idx="7">
                  <c:v>1.3973551400000001E-2</c:v>
                </c:pt>
                <c:pt idx="8">
                  <c:v>1.81713295E-2</c:v>
                </c:pt>
                <c:pt idx="9">
                  <c:v>2.2259251899999999E-2</c:v>
                </c:pt>
                <c:pt idx="10">
                  <c:v>2.6429165399999999E-2</c:v>
                </c:pt>
                <c:pt idx="11">
                  <c:v>3.0462829300000001E-2</c:v>
                </c:pt>
                <c:pt idx="12">
                  <c:v>3.45107469E-2</c:v>
                </c:pt>
                <c:pt idx="13">
                  <c:v>3.85689481E-2</c:v>
                </c:pt>
                <c:pt idx="14">
                  <c:v>4.2599298899999999E-2</c:v>
                </c:pt>
                <c:pt idx="15">
                  <c:v>4.65459867E-2</c:v>
                </c:pt>
                <c:pt idx="16">
                  <c:v>5.0213832600000001E-2</c:v>
                </c:pt>
                <c:pt idx="17">
                  <c:v>5.3873612100000003E-2</c:v>
                </c:pt>
                <c:pt idx="18">
                  <c:v>5.7422047099999998E-2</c:v>
                </c:pt>
                <c:pt idx="19">
                  <c:v>6.0651578900000003E-2</c:v>
                </c:pt>
                <c:pt idx="20">
                  <c:v>6.37335817E-2</c:v>
                </c:pt>
                <c:pt idx="21">
                  <c:v>6.6586635000000005E-2</c:v>
                </c:pt>
                <c:pt idx="22">
                  <c:v>6.9354909300000003E-2</c:v>
                </c:pt>
                <c:pt idx="23">
                  <c:v>7.18844701E-2</c:v>
                </c:pt>
                <c:pt idx="24">
                  <c:v>7.4015121000000003E-2</c:v>
                </c:pt>
                <c:pt idx="25">
                  <c:v>7.5876865700000004E-2</c:v>
                </c:pt>
                <c:pt idx="26">
                  <c:v>7.7004257500000006E-2</c:v>
                </c:pt>
                <c:pt idx="27">
                  <c:v>7.5273232699999998E-2</c:v>
                </c:pt>
                <c:pt idx="28">
                  <c:v>7.2939460499999997E-2</c:v>
                </c:pt>
                <c:pt idx="29">
                  <c:v>6.9294774000000003E-2</c:v>
                </c:pt>
                <c:pt idx="30">
                  <c:v>6.5238158399999996E-2</c:v>
                </c:pt>
                <c:pt idx="31">
                  <c:v>6.1329630099999997E-2</c:v>
                </c:pt>
                <c:pt idx="32">
                  <c:v>5.7334650500000001E-2</c:v>
                </c:pt>
                <c:pt idx="33">
                  <c:v>5.32079336E-2</c:v>
                </c:pt>
                <c:pt idx="34">
                  <c:v>4.9083452800000003E-2</c:v>
                </c:pt>
                <c:pt idx="35">
                  <c:v>4.4979810500000002E-2</c:v>
                </c:pt>
                <c:pt idx="36">
                  <c:v>4.0965786499999997E-2</c:v>
                </c:pt>
                <c:pt idx="37">
                  <c:v>3.6931891199999997E-2</c:v>
                </c:pt>
                <c:pt idx="38">
                  <c:v>3.2979028399999999E-2</c:v>
                </c:pt>
                <c:pt idx="39">
                  <c:v>2.91928113E-2</c:v>
                </c:pt>
                <c:pt idx="40">
                  <c:v>2.5184366499999999E-2</c:v>
                </c:pt>
                <c:pt idx="41">
                  <c:v>2.1417337099999999E-2</c:v>
                </c:pt>
                <c:pt idx="42">
                  <c:v>1.7731881000000001E-2</c:v>
                </c:pt>
                <c:pt idx="43">
                  <c:v>1.4183967699999999E-2</c:v>
                </c:pt>
                <c:pt idx="44">
                  <c:v>1.07574891E-2</c:v>
                </c:pt>
                <c:pt idx="45">
                  <c:v>7.5749659400000001E-3</c:v>
                </c:pt>
                <c:pt idx="46">
                  <c:v>4.6315090800000003E-3</c:v>
                </c:pt>
                <c:pt idx="47">
                  <c:v>1.8570690899999999E-3</c:v>
                </c:pt>
                <c:pt idx="48">
                  <c:v>-6.6014437200000002E-4</c:v>
                </c:pt>
                <c:pt idx="49">
                  <c:v>-2.9982061899999999E-3</c:v>
                </c:pt>
                <c:pt idx="50">
                  <c:v>-5.1356689100000002E-3</c:v>
                </c:pt>
                <c:pt idx="51">
                  <c:v>-7.0751026299999999E-3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E0-4B1D-8F06-B59C79A66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175296"/>
        <c:axId val="85173376"/>
      </c:scatterChart>
      <c:valAx>
        <c:axId val="8517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5173376"/>
        <c:crosses val="autoZero"/>
        <c:crossBetween val="midCat"/>
      </c:valAx>
      <c:valAx>
        <c:axId val="8517337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851752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'[1]296nm'!$E$2:$E$53</c:f>
              <c:numCache>
                <c:formatCode>General</c:formatCode>
                <c:ptCount val="52"/>
                <c:pt idx="0">
                  <c:v>-725760</c:v>
                </c:pt>
                <c:pt idx="1">
                  <c:v>-725184</c:v>
                </c:pt>
                <c:pt idx="2">
                  <c:v>-724608</c:v>
                </c:pt>
                <c:pt idx="3">
                  <c:v>-724032</c:v>
                </c:pt>
                <c:pt idx="4">
                  <c:v>-723456</c:v>
                </c:pt>
                <c:pt idx="5">
                  <c:v>-722880</c:v>
                </c:pt>
                <c:pt idx="6">
                  <c:v>-722304</c:v>
                </c:pt>
                <c:pt idx="7">
                  <c:v>-721728</c:v>
                </c:pt>
                <c:pt idx="8">
                  <c:v>-721152</c:v>
                </c:pt>
                <c:pt idx="9">
                  <c:v>-720576</c:v>
                </c:pt>
                <c:pt idx="10">
                  <c:v>-720000</c:v>
                </c:pt>
                <c:pt idx="11">
                  <c:v>-719424</c:v>
                </c:pt>
                <c:pt idx="12">
                  <c:v>-718848</c:v>
                </c:pt>
                <c:pt idx="13">
                  <c:v>-718272</c:v>
                </c:pt>
                <c:pt idx="14">
                  <c:v>-717696</c:v>
                </c:pt>
                <c:pt idx="15">
                  <c:v>-717120</c:v>
                </c:pt>
                <c:pt idx="16">
                  <c:v>-716544</c:v>
                </c:pt>
                <c:pt idx="17">
                  <c:v>-715968</c:v>
                </c:pt>
                <c:pt idx="18">
                  <c:v>-715392</c:v>
                </c:pt>
                <c:pt idx="19">
                  <c:v>-714816</c:v>
                </c:pt>
                <c:pt idx="20">
                  <c:v>-714240</c:v>
                </c:pt>
                <c:pt idx="21">
                  <c:v>-713664</c:v>
                </c:pt>
                <c:pt idx="22">
                  <c:v>-713088</c:v>
                </c:pt>
                <c:pt idx="23">
                  <c:v>-712512</c:v>
                </c:pt>
                <c:pt idx="24">
                  <c:v>-711936</c:v>
                </c:pt>
                <c:pt idx="25">
                  <c:v>-711360</c:v>
                </c:pt>
                <c:pt idx="26">
                  <c:v>-710784</c:v>
                </c:pt>
                <c:pt idx="27">
                  <c:v>-710208</c:v>
                </c:pt>
                <c:pt idx="28">
                  <c:v>-709632</c:v>
                </c:pt>
                <c:pt idx="29">
                  <c:v>-709056</c:v>
                </c:pt>
                <c:pt idx="30">
                  <c:v>-708480</c:v>
                </c:pt>
                <c:pt idx="31">
                  <c:v>-707904</c:v>
                </c:pt>
                <c:pt idx="32">
                  <c:v>-707328</c:v>
                </c:pt>
                <c:pt idx="33">
                  <c:v>-706752</c:v>
                </c:pt>
                <c:pt idx="34">
                  <c:v>-706176</c:v>
                </c:pt>
                <c:pt idx="35">
                  <c:v>-705600</c:v>
                </c:pt>
                <c:pt idx="36">
                  <c:v>-705024</c:v>
                </c:pt>
                <c:pt idx="37">
                  <c:v>-704448</c:v>
                </c:pt>
                <c:pt idx="38">
                  <c:v>-703872</c:v>
                </c:pt>
                <c:pt idx="39">
                  <c:v>-703296</c:v>
                </c:pt>
                <c:pt idx="40">
                  <c:v>-702720</c:v>
                </c:pt>
                <c:pt idx="41">
                  <c:v>-702144</c:v>
                </c:pt>
                <c:pt idx="42">
                  <c:v>-701568</c:v>
                </c:pt>
                <c:pt idx="43">
                  <c:v>-700992</c:v>
                </c:pt>
                <c:pt idx="44">
                  <c:v>-700416</c:v>
                </c:pt>
                <c:pt idx="45">
                  <c:v>-699840</c:v>
                </c:pt>
                <c:pt idx="46">
                  <c:v>-699264</c:v>
                </c:pt>
                <c:pt idx="47">
                  <c:v>-698688</c:v>
                </c:pt>
                <c:pt idx="48">
                  <c:v>-698112</c:v>
                </c:pt>
                <c:pt idx="49">
                  <c:v>-697536</c:v>
                </c:pt>
                <c:pt idx="50">
                  <c:v>-696960</c:v>
                </c:pt>
                <c:pt idx="51">
                  <c:v>-696384</c:v>
                </c:pt>
              </c:numCache>
            </c:numRef>
          </c:xVal>
          <c:yVal>
            <c:numRef>
              <c:f>'[1]296nm'!$G$2:$G$53</c:f>
              <c:numCache>
                <c:formatCode>General</c:formatCode>
                <c:ptCount val="52"/>
                <c:pt idx="0">
                  <c:v>-1.0002919299999999E-3</c:v>
                </c:pt>
                <c:pt idx="1">
                  <c:v>5.1225080199999995E-4</c:v>
                </c:pt>
                <c:pt idx="2">
                  <c:v>2.0381306000000002E-3</c:v>
                </c:pt>
                <c:pt idx="3">
                  <c:v>3.5786713800000001E-3</c:v>
                </c:pt>
                <c:pt idx="4">
                  <c:v>5.13145284E-3</c:v>
                </c:pt>
                <c:pt idx="5">
                  <c:v>6.6762609700000003E-3</c:v>
                </c:pt>
                <c:pt idx="6">
                  <c:v>8.2219873600000003E-3</c:v>
                </c:pt>
                <c:pt idx="7">
                  <c:v>9.7737744499999998E-3</c:v>
                </c:pt>
                <c:pt idx="8">
                  <c:v>1.13654428E-2</c:v>
                </c:pt>
                <c:pt idx="9">
                  <c:v>1.2957493299999999E-2</c:v>
                </c:pt>
                <c:pt idx="10">
                  <c:v>1.45433557E-2</c:v>
                </c:pt>
                <c:pt idx="11">
                  <c:v>1.60671714E-2</c:v>
                </c:pt>
                <c:pt idx="12">
                  <c:v>1.75360437E-2</c:v>
                </c:pt>
                <c:pt idx="13">
                  <c:v>1.9085158599999999E-2</c:v>
                </c:pt>
                <c:pt idx="14">
                  <c:v>2.0504712000000001E-2</c:v>
                </c:pt>
                <c:pt idx="15">
                  <c:v>2.1831651000000001E-2</c:v>
                </c:pt>
                <c:pt idx="16">
                  <c:v>2.3152786599999999E-2</c:v>
                </c:pt>
                <c:pt idx="17">
                  <c:v>2.44309451E-2</c:v>
                </c:pt>
                <c:pt idx="18">
                  <c:v>2.55681585E-2</c:v>
                </c:pt>
                <c:pt idx="19">
                  <c:v>2.6633272999999999E-2</c:v>
                </c:pt>
                <c:pt idx="20">
                  <c:v>2.7584590700000002E-2</c:v>
                </c:pt>
                <c:pt idx="21">
                  <c:v>2.84574041E-2</c:v>
                </c:pt>
                <c:pt idx="22">
                  <c:v>2.9262588900000001E-2</c:v>
                </c:pt>
                <c:pt idx="23">
                  <c:v>2.94674875E-2</c:v>
                </c:pt>
                <c:pt idx="24">
                  <c:v>2.8748590800000001E-2</c:v>
                </c:pt>
                <c:pt idx="25">
                  <c:v>2.76499235E-2</c:v>
                </c:pt>
                <c:pt idx="26">
                  <c:v>2.6386177399999999E-2</c:v>
                </c:pt>
                <c:pt idx="27">
                  <c:v>2.5110067999999999E-2</c:v>
                </c:pt>
                <c:pt idx="28">
                  <c:v>2.3681640600000001E-2</c:v>
                </c:pt>
                <c:pt idx="29">
                  <c:v>2.2265333700000001E-2</c:v>
                </c:pt>
                <c:pt idx="30">
                  <c:v>2.0909917199999999E-2</c:v>
                </c:pt>
                <c:pt idx="31">
                  <c:v>1.95362101E-2</c:v>
                </c:pt>
                <c:pt idx="32">
                  <c:v>1.8155167699999999E-2</c:v>
                </c:pt>
                <c:pt idx="33">
                  <c:v>1.6829652399999999E-2</c:v>
                </c:pt>
                <c:pt idx="34">
                  <c:v>1.5480515699999999E-2</c:v>
                </c:pt>
                <c:pt idx="35">
                  <c:v>1.4130443899999999E-2</c:v>
                </c:pt>
                <c:pt idx="36">
                  <c:v>1.2761769100000001E-2</c:v>
                </c:pt>
                <c:pt idx="37">
                  <c:v>1.1395031999999999E-2</c:v>
                </c:pt>
                <c:pt idx="38">
                  <c:v>1.01114781E-2</c:v>
                </c:pt>
                <c:pt idx="39">
                  <c:v>8.8143030600000005E-3</c:v>
                </c:pt>
                <c:pt idx="40">
                  <c:v>7.5364936200000001E-3</c:v>
                </c:pt>
                <c:pt idx="41">
                  <c:v>6.3195986799999999E-3</c:v>
                </c:pt>
                <c:pt idx="42">
                  <c:v>5.1531937100000001E-3</c:v>
                </c:pt>
                <c:pt idx="43">
                  <c:v>4.0438294700000004E-3</c:v>
                </c:pt>
                <c:pt idx="44">
                  <c:v>3.0129876899999998E-3</c:v>
                </c:pt>
                <c:pt idx="45">
                  <c:v>2.0518388599999999E-3</c:v>
                </c:pt>
                <c:pt idx="46">
                  <c:v>1.1416591900000001E-3</c:v>
                </c:pt>
                <c:pt idx="47">
                  <c:v>3.0909337100000001E-4</c:v>
                </c:pt>
                <c:pt idx="48">
                  <c:v>-4.46380032E-4</c:v>
                </c:pt>
                <c:pt idx="49">
                  <c:v>-1.1191709700000001E-3</c:v>
                </c:pt>
                <c:pt idx="50">
                  <c:v>-1.7954271000000001E-3</c:v>
                </c:pt>
                <c:pt idx="51">
                  <c:v>-2.3627767899999999E-3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AE-4F35-957F-E2CC7B334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00576"/>
        <c:axId val="44999040"/>
      </c:scatterChart>
      <c:valAx>
        <c:axId val="4500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999040"/>
        <c:crosses val="autoZero"/>
        <c:crossBetween val="midCat"/>
      </c:valAx>
      <c:valAx>
        <c:axId val="44999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0005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476249</xdr:colOff>
      <xdr:row>3</xdr:row>
      <xdr:rowOff>120650</xdr:rowOff>
    </xdr:from>
    <xdr:to>
      <xdr:col>18</xdr:col>
      <xdr:colOff>529049</xdr:colOff>
      <xdr:row>21</xdr:row>
      <xdr:rowOff>103100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380999</xdr:colOff>
      <xdr:row>294</xdr:row>
      <xdr:rowOff>38100</xdr:rowOff>
    </xdr:from>
    <xdr:to>
      <xdr:col>24</xdr:col>
      <xdr:colOff>28574</xdr:colOff>
      <xdr:row>314</xdr:row>
      <xdr:rowOff>157162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300667</xdr:colOff>
      <xdr:row>2</xdr:row>
      <xdr:rowOff>122928</xdr:rowOff>
    </xdr:from>
    <xdr:to>
      <xdr:col>27</xdr:col>
      <xdr:colOff>481641</xdr:colOff>
      <xdr:row>21</xdr:row>
      <xdr:rowOff>22914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117633</xdr:colOff>
      <xdr:row>56</xdr:row>
      <xdr:rowOff>154465</xdr:rowOff>
    </xdr:from>
    <xdr:to>
      <xdr:col>21</xdr:col>
      <xdr:colOff>384267</xdr:colOff>
      <xdr:row>74</xdr:row>
      <xdr:rowOff>130861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529984</xdr:colOff>
      <xdr:row>114</xdr:row>
      <xdr:rowOff>64338</xdr:rowOff>
    </xdr:from>
    <xdr:to>
      <xdr:col>27</xdr:col>
      <xdr:colOff>153837</xdr:colOff>
      <xdr:row>131</xdr:row>
      <xdr:rowOff>126430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530886</xdr:colOff>
      <xdr:row>0</xdr:row>
      <xdr:rowOff>0</xdr:rowOff>
    </xdr:from>
    <xdr:to>
      <xdr:col>17</xdr:col>
      <xdr:colOff>138022</xdr:colOff>
      <xdr:row>17</xdr:row>
      <xdr:rowOff>77638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448574</xdr:colOff>
      <xdr:row>56</xdr:row>
      <xdr:rowOff>122569</xdr:rowOff>
    </xdr:from>
    <xdr:to>
      <xdr:col>16</xdr:col>
      <xdr:colOff>336430</xdr:colOff>
      <xdr:row>71</xdr:row>
      <xdr:rowOff>69011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182051</xdr:colOff>
      <xdr:row>111</xdr:row>
      <xdr:rowOff>103516</xdr:rowOff>
    </xdr:from>
    <xdr:to>
      <xdr:col>17</xdr:col>
      <xdr:colOff>448573</xdr:colOff>
      <xdr:row>129</xdr:row>
      <xdr:rowOff>10153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250346</xdr:colOff>
      <xdr:row>0</xdr:row>
      <xdr:rowOff>0</xdr:rowOff>
    </xdr:from>
    <xdr:to>
      <xdr:col>16</xdr:col>
      <xdr:colOff>34506</xdr:colOff>
      <xdr:row>15</xdr:row>
      <xdr:rowOff>120499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FC6B61-E1F3-45F9-ADBD-69855FE832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92194</xdr:colOff>
      <xdr:row>64</xdr:row>
      <xdr:rowOff>155274</xdr:rowOff>
    </xdr:from>
    <xdr:to>
      <xdr:col>20</xdr:col>
      <xdr:colOff>603850</xdr:colOff>
      <xdr:row>80</xdr:row>
      <xdr:rowOff>90846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C486DB-1AFA-43B0-956B-9285755080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277303</xdr:colOff>
      <xdr:row>109</xdr:row>
      <xdr:rowOff>43132</xdr:rowOff>
    </xdr:from>
    <xdr:to>
      <xdr:col>15</xdr:col>
      <xdr:colOff>276045</xdr:colOff>
      <xdr:row>123</xdr:row>
      <xdr:rowOff>62183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912C1CD-CB3D-48A4-958B-B540461580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168214</xdr:colOff>
      <xdr:row>1</xdr:row>
      <xdr:rowOff>99203</xdr:rowOff>
    </xdr:from>
    <xdr:to>
      <xdr:col>28</xdr:col>
      <xdr:colOff>392501</xdr:colOff>
      <xdr:row>16</xdr:row>
      <xdr:rowOff>125083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77D4DE8-7EEC-44DC-8D17-37825B892F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456840</xdr:colOff>
      <xdr:row>3</xdr:row>
      <xdr:rowOff>105673</xdr:rowOff>
    </xdr:from>
    <xdr:to>
      <xdr:col>28</xdr:col>
      <xdr:colOff>190141</xdr:colOff>
      <xdr:row>24</xdr:row>
      <xdr:rowOff>24710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7D972A-925B-4BD6-ACDA-3F35B64CDC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504286</xdr:colOff>
      <xdr:row>55</xdr:row>
      <xdr:rowOff>63709</xdr:rowOff>
    </xdr:from>
    <xdr:to>
      <xdr:col>23</xdr:col>
      <xdr:colOff>190679</xdr:colOff>
      <xdr:row>73</xdr:row>
      <xdr:rowOff>163902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7959F-66D1-4D02-9694-208FAA766F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147546</xdr:colOff>
      <xdr:row>104</xdr:row>
      <xdr:rowOff>173785</xdr:rowOff>
    </xdr:from>
    <xdr:to>
      <xdr:col>22</xdr:col>
      <xdr:colOff>88419</xdr:colOff>
      <xdr:row>126</xdr:row>
      <xdr:rowOff>6918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738BC30-3C4F-4961-A974-121EBE74A6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aveCal1200g_300nmblazeMar19_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aveCal1200g_300nmblazeMar19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ugh scan"/>
      <sheetName val="435nm"/>
      <sheetName val="546nm"/>
      <sheetName val="296nm"/>
    </sheetNames>
    <sheetDataSet>
      <sheetData sheetId="0" refreshError="1"/>
      <sheetData sheetId="1" refreshError="1"/>
      <sheetData sheetId="2" refreshError="1"/>
      <sheetData sheetId="3">
        <row r="2">
          <cell r="E2">
            <v>-725760</v>
          </cell>
          <cell r="G2">
            <v>-1.0002919299999999E-3</v>
          </cell>
        </row>
        <row r="3">
          <cell r="E3">
            <v>-725184</v>
          </cell>
          <cell r="G3">
            <v>5.1225080199999995E-4</v>
          </cell>
        </row>
        <row r="4">
          <cell r="E4">
            <v>-724608</v>
          </cell>
          <cell r="G4">
            <v>2.0381306000000002E-3</v>
          </cell>
        </row>
        <row r="5">
          <cell r="E5">
            <v>-724032</v>
          </cell>
          <cell r="G5">
            <v>3.5786713800000001E-3</v>
          </cell>
        </row>
        <row r="6">
          <cell r="E6">
            <v>-723456</v>
          </cell>
          <cell r="G6">
            <v>5.13145284E-3</v>
          </cell>
        </row>
        <row r="7">
          <cell r="E7">
            <v>-722880</v>
          </cell>
          <cell r="G7">
            <v>6.6762609700000003E-3</v>
          </cell>
        </row>
        <row r="8">
          <cell r="E8">
            <v>-722304</v>
          </cell>
          <cell r="G8">
            <v>8.2219873600000003E-3</v>
          </cell>
        </row>
        <row r="9">
          <cell r="E9">
            <v>-721728</v>
          </cell>
          <cell r="G9">
            <v>9.7737744499999998E-3</v>
          </cell>
        </row>
        <row r="10">
          <cell r="E10">
            <v>-721152</v>
          </cell>
          <cell r="G10">
            <v>1.13654428E-2</v>
          </cell>
        </row>
        <row r="11">
          <cell r="E11">
            <v>-720576</v>
          </cell>
          <cell r="G11">
            <v>1.2957493299999999E-2</v>
          </cell>
        </row>
        <row r="12">
          <cell r="E12">
            <v>-720000</v>
          </cell>
          <cell r="G12">
            <v>1.45433557E-2</v>
          </cell>
        </row>
        <row r="13">
          <cell r="E13">
            <v>-719424</v>
          </cell>
          <cell r="G13">
            <v>1.60671714E-2</v>
          </cell>
        </row>
        <row r="14">
          <cell r="E14">
            <v>-718848</v>
          </cell>
          <cell r="G14">
            <v>1.75360437E-2</v>
          </cell>
        </row>
        <row r="15">
          <cell r="E15">
            <v>-718272</v>
          </cell>
          <cell r="G15">
            <v>1.9085158599999999E-2</v>
          </cell>
        </row>
        <row r="16">
          <cell r="E16">
            <v>-717696</v>
          </cell>
          <cell r="G16">
            <v>2.0504712000000001E-2</v>
          </cell>
        </row>
        <row r="17">
          <cell r="E17">
            <v>-717120</v>
          </cell>
          <cell r="G17">
            <v>2.1831651000000001E-2</v>
          </cell>
        </row>
        <row r="18">
          <cell r="E18">
            <v>-716544</v>
          </cell>
          <cell r="G18">
            <v>2.3152786599999999E-2</v>
          </cell>
        </row>
        <row r="19">
          <cell r="E19">
            <v>-715968</v>
          </cell>
          <cell r="G19">
            <v>2.44309451E-2</v>
          </cell>
        </row>
        <row r="20">
          <cell r="E20">
            <v>-715392</v>
          </cell>
          <cell r="G20">
            <v>2.55681585E-2</v>
          </cell>
        </row>
        <row r="21">
          <cell r="E21">
            <v>-714816</v>
          </cell>
          <cell r="G21">
            <v>2.6633272999999999E-2</v>
          </cell>
        </row>
        <row r="22">
          <cell r="E22">
            <v>-714240</v>
          </cell>
          <cell r="G22">
            <v>2.7584590700000002E-2</v>
          </cell>
        </row>
        <row r="23">
          <cell r="E23">
            <v>-713664</v>
          </cell>
          <cell r="G23">
            <v>2.84574041E-2</v>
          </cell>
        </row>
        <row r="24">
          <cell r="E24">
            <v>-713088</v>
          </cell>
          <cell r="G24">
            <v>2.9262588900000001E-2</v>
          </cell>
        </row>
        <row r="25">
          <cell r="E25">
            <v>-712512</v>
          </cell>
          <cell r="G25">
            <v>2.94674875E-2</v>
          </cell>
        </row>
        <row r="26">
          <cell r="E26">
            <v>-711936</v>
          </cell>
          <cell r="G26">
            <v>2.8748590800000001E-2</v>
          </cell>
        </row>
        <row r="27">
          <cell r="E27">
            <v>-711360</v>
          </cell>
          <cell r="G27">
            <v>2.76499235E-2</v>
          </cell>
        </row>
        <row r="28">
          <cell r="E28">
            <v>-710784</v>
          </cell>
          <cell r="G28">
            <v>2.6386177399999999E-2</v>
          </cell>
        </row>
        <row r="29">
          <cell r="E29">
            <v>-710208</v>
          </cell>
          <cell r="G29">
            <v>2.5110067999999999E-2</v>
          </cell>
        </row>
        <row r="30">
          <cell r="E30">
            <v>-709632</v>
          </cell>
          <cell r="G30">
            <v>2.3681640600000001E-2</v>
          </cell>
        </row>
        <row r="31">
          <cell r="E31">
            <v>-709056</v>
          </cell>
          <cell r="G31">
            <v>2.2265333700000001E-2</v>
          </cell>
        </row>
        <row r="32">
          <cell r="E32">
            <v>-708480</v>
          </cell>
          <cell r="G32">
            <v>2.0909917199999999E-2</v>
          </cell>
        </row>
        <row r="33">
          <cell r="E33">
            <v>-707904</v>
          </cell>
          <cell r="G33">
            <v>1.95362101E-2</v>
          </cell>
        </row>
        <row r="34">
          <cell r="E34">
            <v>-707328</v>
          </cell>
          <cell r="G34">
            <v>1.8155167699999999E-2</v>
          </cell>
        </row>
        <row r="35">
          <cell r="E35">
            <v>-706752</v>
          </cell>
          <cell r="G35">
            <v>1.6829652399999999E-2</v>
          </cell>
        </row>
        <row r="36">
          <cell r="E36">
            <v>-706176</v>
          </cell>
          <cell r="G36">
            <v>1.5480515699999999E-2</v>
          </cell>
        </row>
        <row r="37">
          <cell r="E37">
            <v>-705600</v>
          </cell>
          <cell r="G37">
            <v>1.4130443899999999E-2</v>
          </cell>
        </row>
        <row r="38">
          <cell r="E38">
            <v>-705024</v>
          </cell>
          <cell r="G38">
            <v>1.2761769100000001E-2</v>
          </cell>
        </row>
        <row r="39">
          <cell r="E39">
            <v>-704448</v>
          </cell>
          <cell r="G39">
            <v>1.1395031999999999E-2</v>
          </cell>
        </row>
        <row r="40">
          <cell r="E40">
            <v>-703872</v>
          </cell>
          <cell r="G40">
            <v>1.01114781E-2</v>
          </cell>
        </row>
        <row r="41">
          <cell r="E41">
            <v>-703296</v>
          </cell>
          <cell r="G41">
            <v>8.8143030600000005E-3</v>
          </cell>
        </row>
        <row r="42">
          <cell r="E42">
            <v>-702720</v>
          </cell>
          <cell r="G42">
            <v>7.5364936200000001E-3</v>
          </cell>
        </row>
        <row r="43">
          <cell r="E43">
            <v>-702144</v>
          </cell>
          <cell r="G43">
            <v>6.3195986799999999E-3</v>
          </cell>
        </row>
        <row r="44">
          <cell r="E44">
            <v>-701568</v>
          </cell>
          <cell r="G44">
            <v>5.1531937100000001E-3</v>
          </cell>
        </row>
        <row r="45">
          <cell r="E45">
            <v>-700992</v>
          </cell>
          <cell r="G45">
            <v>4.0438294700000004E-3</v>
          </cell>
        </row>
        <row r="46">
          <cell r="E46">
            <v>-700416</v>
          </cell>
          <cell r="G46">
            <v>3.0129876899999998E-3</v>
          </cell>
        </row>
        <row r="47">
          <cell r="E47">
            <v>-699840</v>
          </cell>
          <cell r="G47">
            <v>2.0518388599999999E-3</v>
          </cell>
        </row>
        <row r="48">
          <cell r="E48">
            <v>-699264</v>
          </cell>
          <cell r="G48">
            <v>1.1416591900000001E-3</v>
          </cell>
        </row>
        <row r="49">
          <cell r="E49">
            <v>-698688</v>
          </cell>
          <cell r="G49">
            <v>3.0909337100000001E-4</v>
          </cell>
        </row>
        <row r="50">
          <cell r="E50">
            <v>-698112</v>
          </cell>
          <cell r="G50">
            <v>-4.46380032E-4</v>
          </cell>
        </row>
        <row r="51">
          <cell r="E51">
            <v>-697536</v>
          </cell>
          <cell r="G51">
            <v>-1.1191709700000001E-3</v>
          </cell>
        </row>
        <row r="52">
          <cell r="E52">
            <v>-696960</v>
          </cell>
          <cell r="G52">
            <v>-1.7954271000000001E-3</v>
          </cell>
        </row>
        <row r="53">
          <cell r="E53">
            <v>-696384</v>
          </cell>
          <cell r="G53">
            <v>-2.3627767899999999E-3</v>
          </cell>
        </row>
        <row r="56">
          <cell r="E56">
            <v>-725760</v>
          </cell>
          <cell r="G56">
            <v>-1.02732928E-3</v>
          </cell>
        </row>
        <row r="57">
          <cell r="E57">
            <v>-725184</v>
          </cell>
          <cell r="G57">
            <v>5.1288301800000004E-4</v>
          </cell>
        </row>
        <row r="58">
          <cell r="E58">
            <v>-724608</v>
          </cell>
          <cell r="G58">
            <v>2.0333768899999998E-3</v>
          </cell>
        </row>
        <row r="59">
          <cell r="E59">
            <v>-724032</v>
          </cell>
          <cell r="G59">
            <v>3.56802897E-3</v>
          </cell>
        </row>
        <row r="60">
          <cell r="E60">
            <v>-723456</v>
          </cell>
          <cell r="G60">
            <v>5.0914221100000004E-3</v>
          </cell>
        </row>
        <row r="61">
          <cell r="E61">
            <v>-722880</v>
          </cell>
          <cell r="G61">
            <v>6.6632284200000003E-3</v>
          </cell>
        </row>
        <row r="62">
          <cell r="E62">
            <v>-722304</v>
          </cell>
          <cell r="G62">
            <v>8.1839096200000006E-3</v>
          </cell>
        </row>
        <row r="63">
          <cell r="E63">
            <v>-721728</v>
          </cell>
          <cell r="G63">
            <v>9.7669185699999998E-3</v>
          </cell>
        </row>
        <row r="64">
          <cell r="E64">
            <v>-721152</v>
          </cell>
          <cell r="G64">
            <v>1.13078248E-2</v>
          </cell>
        </row>
        <row r="65">
          <cell r="E65">
            <v>-720576</v>
          </cell>
          <cell r="G65">
            <v>1.28660002E-2</v>
          </cell>
        </row>
        <row r="66">
          <cell r="E66">
            <v>-720000</v>
          </cell>
          <cell r="G66">
            <v>1.43630432E-2</v>
          </cell>
        </row>
        <row r="67">
          <cell r="E67">
            <v>-719424</v>
          </cell>
          <cell r="G67">
            <v>1.5868892200000002E-2</v>
          </cell>
        </row>
        <row r="68">
          <cell r="E68">
            <v>-718848</v>
          </cell>
          <cell r="G68">
            <v>1.7429943E-2</v>
          </cell>
        </row>
        <row r="69">
          <cell r="E69">
            <v>-718272</v>
          </cell>
          <cell r="G69">
            <v>1.8871568299999999E-2</v>
          </cell>
        </row>
        <row r="70">
          <cell r="E70">
            <v>-717696</v>
          </cell>
          <cell r="G70">
            <v>2.0310737999999998E-2</v>
          </cell>
        </row>
        <row r="71">
          <cell r="E71">
            <v>-717120</v>
          </cell>
          <cell r="G71">
            <v>2.1701900999999999E-2</v>
          </cell>
        </row>
        <row r="72">
          <cell r="E72">
            <v>-716544</v>
          </cell>
          <cell r="G72">
            <v>2.3025428399999999E-2</v>
          </cell>
        </row>
        <row r="73">
          <cell r="E73">
            <v>-715968</v>
          </cell>
          <cell r="G73">
            <v>2.4320036199999999E-2</v>
          </cell>
        </row>
        <row r="74">
          <cell r="E74">
            <v>-715392</v>
          </cell>
          <cell r="G74">
            <v>2.5449987699999999E-2</v>
          </cell>
        </row>
        <row r="75">
          <cell r="E75">
            <v>-714816</v>
          </cell>
          <cell r="G75">
            <v>2.6508048699999998E-2</v>
          </cell>
        </row>
        <row r="76">
          <cell r="E76">
            <v>-714240</v>
          </cell>
          <cell r="G76">
            <v>2.7476962800000001E-2</v>
          </cell>
        </row>
        <row r="77">
          <cell r="E77">
            <v>-713664</v>
          </cell>
          <cell r="G77">
            <v>2.8428172799999998E-2</v>
          </cell>
        </row>
        <row r="78">
          <cell r="E78">
            <v>-713088</v>
          </cell>
          <cell r="G78">
            <v>2.9199624300000001E-2</v>
          </cell>
        </row>
        <row r="79">
          <cell r="E79">
            <v>-712512</v>
          </cell>
          <cell r="G79">
            <v>2.9417758400000001E-2</v>
          </cell>
        </row>
        <row r="80">
          <cell r="E80">
            <v>-711936</v>
          </cell>
          <cell r="G80">
            <v>2.8747153099999999E-2</v>
          </cell>
        </row>
        <row r="81">
          <cell r="E81">
            <v>-711360</v>
          </cell>
          <cell r="G81">
            <v>2.76640202E-2</v>
          </cell>
        </row>
        <row r="82">
          <cell r="E82">
            <v>-710784</v>
          </cell>
          <cell r="G82">
            <v>2.6340768899999999E-2</v>
          </cell>
        </row>
        <row r="83">
          <cell r="E83">
            <v>-710208</v>
          </cell>
          <cell r="G83">
            <v>2.50092175E-2</v>
          </cell>
        </row>
        <row r="84">
          <cell r="E84">
            <v>-709632</v>
          </cell>
          <cell r="G84">
            <v>2.3691453299999998E-2</v>
          </cell>
        </row>
        <row r="85">
          <cell r="E85">
            <v>-709056</v>
          </cell>
          <cell r="G85">
            <v>2.23653524E-2</v>
          </cell>
        </row>
        <row r="86">
          <cell r="E86">
            <v>-708480</v>
          </cell>
          <cell r="G86">
            <v>2.0969435299999999E-2</v>
          </cell>
        </row>
        <row r="87">
          <cell r="E87">
            <v>-707904</v>
          </cell>
          <cell r="G87">
            <v>1.9584181999999999E-2</v>
          </cell>
        </row>
        <row r="88">
          <cell r="E88">
            <v>-707328</v>
          </cell>
          <cell r="G88">
            <v>1.8181957799999999E-2</v>
          </cell>
        </row>
        <row r="89">
          <cell r="E89">
            <v>-706752</v>
          </cell>
          <cell r="G89">
            <v>1.6802856000000001E-2</v>
          </cell>
        </row>
        <row r="90">
          <cell r="E90">
            <v>-706176</v>
          </cell>
          <cell r="G90">
            <v>1.5425517200000001E-2</v>
          </cell>
        </row>
        <row r="91">
          <cell r="E91">
            <v>-705600</v>
          </cell>
          <cell r="G91">
            <v>1.40634171E-2</v>
          </cell>
        </row>
        <row r="92">
          <cell r="E92">
            <v>-705024</v>
          </cell>
          <cell r="G92">
            <v>1.2730045799999999E-2</v>
          </cell>
        </row>
        <row r="93">
          <cell r="E93">
            <v>-704448</v>
          </cell>
          <cell r="G93">
            <v>1.1401232000000001E-2</v>
          </cell>
        </row>
        <row r="94">
          <cell r="E94">
            <v>-703872</v>
          </cell>
          <cell r="G94">
            <v>1.00897556E-2</v>
          </cell>
        </row>
        <row r="95">
          <cell r="E95">
            <v>-703296</v>
          </cell>
          <cell r="G95">
            <v>8.78841889E-3</v>
          </cell>
        </row>
        <row r="96">
          <cell r="E96">
            <v>-702720</v>
          </cell>
          <cell r="G96">
            <v>7.5146744099999999E-3</v>
          </cell>
        </row>
        <row r="97">
          <cell r="E97">
            <v>-702144</v>
          </cell>
          <cell r="G97">
            <v>6.3248821199999999E-3</v>
          </cell>
        </row>
        <row r="98">
          <cell r="E98">
            <v>-701568</v>
          </cell>
          <cell r="G98">
            <v>5.1511115400000003E-3</v>
          </cell>
        </row>
        <row r="99">
          <cell r="E99">
            <v>-700992</v>
          </cell>
          <cell r="G99">
            <v>4.0300672999999997E-3</v>
          </cell>
        </row>
        <row r="100">
          <cell r="E100">
            <v>-700416</v>
          </cell>
          <cell r="G100">
            <v>2.9673012700000001E-3</v>
          </cell>
        </row>
        <row r="101">
          <cell r="E101">
            <v>-699840</v>
          </cell>
          <cell r="G101">
            <v>1.9985281400000002E-3</v>
          </cell>
        </row>
        <row r="102">
          <cell r="E102">
            <v>-699264</v>
          </cell>
          <cell r="G102">
            <v>1.08401463E-3</v>
          </cell>
        </row>
        <row r="103">
          <cell r="E103">
            <v>-698688</v>
          </cell>
          <cell r="G103">
            <v>2.5516383400000001E-4</v>
          </cell>
        </row>
        <row r="104">
          <cell r="E104">
            <v>-698112</v>
          </cell>
          <cell r="G104">
            <v>-5.0687388299999997E-4</v>
          </cell>
        </row>
        <row r="105">
          <cell r="E105">
            <v>-697536</v>
          </cell>
          <cell r="G105">
            <v>-1.1783737099999999E-3</v>
          </cell>
        </row>
        <row r="106">
          <cell r="E106">
            <v>-696960</v>
          </cell>
          <cell r="G106">
            <v>-1.8512149699999999E-3</v>
          </cell>
        </row>
        <row r="107">
          <cell r="E107">
            <v>-696384</v>
          </cell>
          <cell r="G107">
            <v>-2.4214567199999999E-3</v>
          </cell>
        </row>
        <row r="110">
          <cell r="E110">
            <v>-725760</v>
          </cell>
          <cell r="G110">
            <v>-1.1279668899999999E-3</v>
          </cell>
        </row>
        <row r="111">
          <cell r="E111">
            <v>-725184</v>
          </cell>
          <cell r="G111">
            <v>3.8564601200000002E-4</v>
          </cell>
        </row>
        <row r="112">
          <cell r="E112">
            <v>-724608</v>
          </cell>
          <cell r="G112">
            <v>1.9129030999999999E-3</v>
          </cell>
        </row>
        <row r="113">
          <cell r="E113">
            <v>-724032</v>
          </cell>
          <cell r="G113">
            <v>3.4629024299999999E-3</v>
          </cell>
        </row>
        <row r="114">
          <cell r="E114">
            <v>-723456</v>
          </cell>
          <cell r="G114">
            <v>4.97558441E-3</v>
          </cell>
        </row>
        <row r="115">
          <cell r="E115">
            <v>-722880</v>
          </cell>
          <cell r="G115">
            <v>6.5150473499999998E-3</v>
          </cell>
        </row>
        <row r="116">
          <cell r="E116">
            <v>-722304</v>
          </cell>
          <cell r="G116">
            <v>8.0299643399999992E-3</v>
          </cell>
        </row>
        <row r="117">
          <cell r="E117">
            <v>-721728</v>
          </cell>
          <cell r="G117">
            <v>9.5539730000000003E-3</v>
          </cell>
        </row>
        <row r="118">
          <cell r="E118">
            <v>-721152</v>
          </cell>
          <cell r="G118">
            <v>1.11102904E-2</v>
          </cell>
        </row>
        <row r="119">
          <cell r="E119">
            <v>-720576</v>
          </cell>
          <cell r="G119">
            <v>1.2677939799999999E-2</v>
          </cell>
        </row>
        <row r="120">
          <cell r="E120">
            <v>-720000</v>
          </cell>
          <cell r="G120">
            <v>1.42220369E-2</v>
          </cell>
        </row>
        <row r="121">
          <cell r="E121">
            <v>-719424</v>
          </cell>
          <cell r="G121">
            <v>1.5717592999999998E-2</v>
          </cell>
        </row>
        <row r="122">
          <cell r="E122">
            <v>-718848</v>
          </cell>
          <cell r="G122">
            <v>1.7207393200000001E-2</v>
          </cell>
        </row>
        <row r="123">
          <cell r="E123">
            <v>-718272</v>
          </cell>
          <cell r="G123">
            <v>1.8652121399999999E-2</v>
          </cell>
        </row>
        <row r="124">
          <cell r="E124">
            <v>-717696</v>
          </cell>
          <cell r="G124">
            <v>2.0085413E-2</v>
          </cell>
        </row>
        <row r="125">
          <cell r="E125">
            <v>-717120</v>
          </cell>
          <cell r="G125">
            <v>2.14365007E-2</v>
          </cell>
        </row>
        <row r="126">
          <cell r="E126">
            <v>-716544</v>
          </cell>
          <cell r="G126">
            <v>2.2745064700000001E-2</v>
          </cell>
        </row>
        <row r="127">
          <cell r="E127">
            <v>-715968</v>
          </cell>
          <cell r="G127">
            <v>2.3920593300000001E-2</v>
          </cell>
        </row>
        <row r="128">
          <cell r="E128">
            <v>-715392</v>
          </cell>
          <cell r="G128">
            <v>2.5034838300000001E-2</v>
          </cell>
        </row>
        <row r="129">
          <cell r="E129">
            <v>-714816</v>
          </cell>
          <cell r="G129">
            <v>2.6086165000000001E-2</v>
          </cell>
        </row>
        <row r="130">
          <cell r="E130">
            <v>-714240</v>
          </cell>
          <cell r="G130">
            <v>2.7039559299999998E-2</v>
          </cell>
        </row>
        <row r="131">
          <cell r="E131">
            <v>-713664</v>
          </cell>
          <cell r="G131">
            <v>2.7822956999999999E-2</v>
          </cell>
        </row>
        <row r="132">
          <cell r="E132">
            <v>-713088</v>
          </cell>
          <cell r="G132">
            <v>2.9174853099999998E-2</v>
          </cell>
        </row>
        <row r="133">
          <cell r="E133">
            <v>-712512</v>
          </cell>
          <cell r="G133">
            <v>2.9358173800000002E-2</v>
          </cell>
        </row>
        <row r="134">
          <cell r="E134">
            <v>-711936</v>
          </cell>
          <cell r="G134">
            <v>2.86585109E-2</v>
          </cell>
        </row>
        <row r="135">
          <cell r="E135">
            <v>-711360</v>
          </cell>
          <cell r="G135">
            <v>2.76606371E-2</v>
          </cell>
        </row>
        <row r="136">
          <cell r="E136">
            <v>-710784</v>
          </cell>
          <cell r="G136">
            <v>2.6406438099999999E-2</v>
          </cell>
        </row>
        <row r="137">
          <cell r="E137">
            <v>-710208</v>
          </cell>
          <cell r="G137">
            <v>2.50851619E-2</v>
          </cell>
        </row>
        <row r="138">
          <cell r="E138">
            <v>-709632</v>
          </cell>
          <cell r="G138">
            <v>2.3860992399999999E-2</v>
          </cell>
        </row>
        <row r="139">
          <cell r="E139">
            <v>-709056</v>
          </cell>
          <cell r="G139">
            <v>2.25692106E-2</v>
          </cell>
        </row>
        <row r="140">
          <cell r="E140">
            <v>-708480</v>
          </cell>
          <cell r="G140">
            <v>2.1167557E-2</v>
          </cell>
        </row>
        <row r="141">
          <cell r="E141">
            <v>-707904</v>
          </cell>
          <cell r="G141">
            <v>1.97823609E-2</v>
          </cell>
        </row>
        <row r="142">
          <cell r="E142">
            <v>-707328</v>
          </cell>
          <cell r="G142">
            <v>1.83927573E-2</v>
          </cell>
        </row>
        <row r="143">
          <cell r="E143">
            <v>-706752</v>
          </cell>
          <cell r="G143">
            <v>1.7037219100000001E-2</v>
          </cell>
        </row>
        <row r="144">
          <cell r="E144">
            <v>-706176</v>
          </cell>
          <cell r="G144">
            <v>1.57026415E-2</v>
          </cell>
        </row>
        <row r="145">
          <cell r="E145">
            <v>-705600</v>
          </cell>
          <cell r="G145">
            <v>1.4371458E-2</v>
          </cell>
        </row>
        <row r="146">
          <cell r="E146">
            <v>-705024</v>
          </cell>
          <cell r="G146">
            <v>1.3072935000000001E-2</v>
          </cell>
        </row>
        <row r="147">
          <cell r="E147">
            <v>-704448</v>
          </cell>
          <cell r="G147">
            <v>1.17581743E-2</v>
          </cell>
        </row>
        <row r="148">
          <cell r="E148">
            <v>-703872</v>
          </cell>
          <cell r="G148">
            <v>1.0436328200000001E-2</v>
          </cell>
        </row>
        <row r="149">
          <cell r="E149">
            <v>-703296</v>
          </cell>
          <cell r="G149">
            <v>9.1794936799999994E-3</v>
          </cell>
        </row>
        <row r="150">
          <cell r="E150">
            <v>-702720</v>
          </cell>
          <cell r="G150">
            <v>7.8917967999999998E-3</v>
          </cell>
        </row>
        <row r="151">
          <cell r="E151">
            <v>-702144</v>
          </cell>
          <cell r="G151">
            <v>6.6300186099999998E-3</v>
          </cell>
        </row>
        <row r="152">
          <cell r="E152">
            <v>-701568</v>
          </cell>
          <cell r="G152">
            <v>5.4345267599999999E-3</v>
          </cell>
        </row>
        <row r="153">
          <cell r="E153">
            <v>-700992</v>
          </cell>
          <cell r="G153">
            <v>4.3161231899999999E-3</v>
          </cell>
        </row>
        <row r="154">
          <cell r="E154">
            <v>-700416</v>
          </cell>
          <cell r="G154">
            <v>3.2455563899999999E-3</v>
          </cell>
        </row>
        <row r="155">
          <cell r="E155">
            <v>-699840</v>
          </cell>
          <cell r="G155">
            <v>2.2419639300000002E-3</v>
          </cell>
        </row>
        <row r="156">
          <cell r="E156">
            <v>-699264</v>
          </cell>
          <cell r="G156">
            <v>1.34497298E-3</v>
          </cell>
        </row>
        <row r="157">
          <cell r="E157">
            <v>-698688</v>
          </cell>
          <cell r="G157">
            <v>5.1146682799999997E-4</v>
          </cell>
        </row>
        <row r="158">
          <cell r="E158">
            <v>-698112</v>
          </cell>
          <cell r="G158">
            <v>-2.4380110700000001E-4</v>
          </cell>
        </row>
        <row r="159">
          <cell r="E159">
            <v>-697536</v>
          </cell>
          <cell r="G159">
            <v>-9.3690412099999996E-4</v>
          </cell>
        </row>
        <row r="160">
          <cell r="E160">
            <v>-696960</v>
          </cell>
          <cell r="G160">
            <v>-1.62379076E-3</v>
          </cell>
        </row>
        <row r="161">
          <cell r="E161">
            <v>-696384</v>
          </cell>
          <cell r="G161">
            <v>-2.2253207000000001E-3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ugh scan"/>
      <sheetName val="435nm"/>
      <sheetName val="546nm"/>
      <sheetName val="296nm"/>
      <sheetName val="253nm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E2">
            <v>-852480</v>
          </cell>
          <cell r="G2">
            <v>1.5902175399999999E-2</v>
          </cell>
        </row>
        <row r="3">
          <cell r="E3">
            <v>-851904</v>
          </cell>
          <cell r="G3">
            <v>0.105020049</v>
          </cell>
        </row>
        <row r="4">
          <cell r="E4">
            <v>-851328</v>
          </cell>
          <cell r="G4">
            <v>0.20078600999999999</v>
          </cell>
        </row>
        <row r="5">
          <cell r="E5">
            <v>-850752</v>
          </cell>
          <cell r="G5">
            <v>0.29964800200000002</v>
          </cell>
        </row>
        <row r="6">
          <cell r="E6">
            <v>-850176</v>
          </cell>
          <cell r="G6">
            <v>0.40134535599999999</v>
          </cell>
        </row>
        <row r="7">
          <cell r="E7">
            <v>-849600</v>
          </cell>
          <cell r="G7">
            <v>0.506759827</v>
          </cell>
        </row>
        <row r="8">
          <cell r="E8">
            <v>-849024</v>
          </cell>
          <cell r="G8">
            <v>0.61385989100000005</v>
          </cell>
        </row>
        <row r="9">
          <cell r="E9">
            <v>-848448</v>
          </cell>
          <cell r="G9">
            <v>0.72313461000000001</v>
          </cell>
        </row>
        <row r="10">
          <cell r="E10">
            <v>-847872</v>
          </cell>
          <cell r="G10">
            <v>0.832874314</v>
          </cell>
        </row>
        <row r="11">
          <cell r="E11">
            <v>-847296</v>
          </cell>
          <cell r="G11">
            <v>0.94382940400000004</v>
          </cell>
        </row>
        <row r="12">
          <cell r="E12">
            <v>-846720</v>
          </cell>
          <cell r="G12">
            <v>1.05797987</v>
          </cell>
        </row>
        <row r="13">
          <cell r="E13">
            <v>-846144</v>
          </cell>
          <cell r="G13">
            <v>1.16920143</v>
          </cell>
        </row>
        <row r="14">
          <cell r="E14">
            <v>-845568</v>
          </cell>
          <cell r="G14">
            <v>1.28047343</v>
          </cell>
        </row>
        <row r="15">
          <cell r="E15">
            <v>-844992</v>
          </cell>
          <cell r="G15">
            <v>1.38943146</v>
          </cell>
        </row>
        <row r="16">
          <cell r="E16">
            <v>-844416</v>
          </cell>
          <cell r="G16">
            <v>1.49696016</v>
          </cell>
        </row>
        <row r="17">
          <cell r="E17">
            <v>-843840</v>
          </cell>
          <cell r="G17">
            <v>1.60301988</v>
          </cell>
        </row>
        <row r="18">
          <cell r="E18">
            <v>-843264</v>
          </cell>
          <cell r="G18">
            <v>1.7081319699999999</v>
          </cell>
        </row>
        <row r="19">
          <cell r="E19">
            <v>-842688</v>
          </cell>
          <cell r="G19">
            <v>1.8093962400000001</v>
          </cell>
        </row>
        <row r="20">
          <cell r="E20">
            <v>-842112</v>
          </cell>
          <cell r="G20">
            <v>1.9058705300000001</v>
          </cell>
        </row>
        <row r="21">
          <cell r="E21">
            <v>-841536</v>
          </cell>
          <cell r="G21">
            <v>1.9994906100000001</v>
          </cell>
        </row>
        <row r="22">
          <cell r="E22">
            <v>-840960</v>
          </cell>
          <cell r="G22">
            <v>2.0886006500000001</v>
          </cell>
        </row>
        <row r="23">
          <cell r="E23">
            <v>-840384</v>
          </cell>
          <cell r="G23">
            <v>2.1726424999999998</v>
          </cell>
        </row>
        <row r="24">
          <cell r="E24">
            <v>-839808</v>
          </cell>
          <cell r="G24">
            <v>2.2502969300000002</v>
          </cell>
        </row>
        <row r="25">
          <cell r="E25">
            <v>-839232</v>
          </cell>
          <cell r="G25">
            <v>2.32669573</v>
          </cell>
        </row>
        <row r="26">
          <cell r="E26">
            <v>-838656</v>
          </cell>
          <cell r="G26">
            <v>2.3981957999999999</v>
          </cell>
        </row>
        <row r="27">
          <cell r="E27">
            <v>-838080</v>
          </cell>
          <cell r="G27">
            <v>2.46546713</v>
          </cell>
        </row>
        <row r="28">
          <cell r="E28">
            <v>-837504</v>
          </cell>
          <cell r="G28">
            <v>2.52899634</v>
          </cell>
        </row>
        <row r="29">
          <cell r="E29">
            <v>-836928</v>
          </cell>
          <cell r="G29">
            <v>2.5830017500000002</v>
          </cell>
        </row>
        <row r="30">
          <cell r="E30">
            <v>-836352</v>
          </cell>
          <cell r="G30">
            <v>2.5564259599999999</v>
          </cell>
        </row>
        <row r="31">
          <cell r="E31">
            <v>-835776</v>
          </cell>
          <cell r="G31">
            <v>2.48431142</v>
          </cell>
        </row>
        <row r="32">
          <cell r="E32">
            <v>-835200</v>
          </cell>
          <cell r="G32">
            <v>2.3942497600000001</v>
          </cell>
        </row>
        <row r="33">
          <cell r="E33">
            <v>-834624</v>
          </cell>
          <cell r="G33">
            <v>2.2952174699999999</v>
          </cell>
        </row>
        <row r="34">
          <cell r="E34">
            <v>-834048</v>
          </cell>
          <cell r="G34">
            <v>2.1936110200000001</v>
          </cell>
        </row>
        <row r="35">
          <cell r="E35">
            <v>-833472</v>
          </cell>
          <cell r="G35">
            <v>2.0889017299999999</v>
          </cell>
        </row>
        <row r="36">
          <cell r="E36">
            <v>-832896</v>
          </cell>
          <cell r="G36">
            <v>1.9823972999999999</v>
          </cell>
        </row>
        <row r="37">
          <cell r="E37">
            <v>-832320</v>
          </cell>
          <cell r="G37">
            <v>1.8726682100000001</v>
          </cell>
        </row>
        <row r="38">
          <cell r="E38">
            <v>-831744</v>
          </cell>
          <cell r="G38">
            <v>1.7634853699999999</v>
          </cell>
        </row>
        <row r="39">
          <cell r="E39">
            <v>-831168</v>
          </cell>
          <cell r="G39">
            <v>1.6525228999999999</v>
          </cell>
        </row>
        <row r="40">
          <cell r="E40">
            <v>-830592</v>
          </cell>
          <cell r="G40">
            <v>1.54230355</v>
          </cell>
        </row>
        <row r="41">
          <cell r="E41">
            <v>-830016</v>
          </cell>
          <cell r="G41">
            <v>1.4315854699999999</v>
          </cell>
        </row>
        <row r="42">
          <cell r="E42">
            <v>-829440</v>
          </cell>
          <cell r="G42">
            <v>1.3203823699999999</v>
          </cell>
        </row>
        <row r="43">
          <cell r="E43">
            <v>-828864</v>
          </cell>
          <cell r="G43">
            <v>1.2113816900000001</v>
          </cell>
        </row>
        <row r="44">
          <cell r="E44">
            <v>-828288</v>
          </cell>
          <cell r="G44">
            <v>1.10363795</v>
          </cell>
        </row>
        <row r="45">
          <cell r="E45">
            <v>-827712</v>
          </cell>
          <cell r="G45">
            <v>0.99729372599999999</v>
          </cell>
        </row>
        <row r="46">
          <cell r="E46">
            <v>-827136</v>
          </cell>
          <cell r="G46">
            <v>0.89392068300000005</v>
          </cell>
        </row>
        <row r="47">
          <cell r="E47">
            <v>-826560</v>
          </cell>
          <cell r="G47">
            <v>0.79252059399999997</v>
          </cell>
        </row>
        <row r="48">
          <cell r="E48">
            <v>-825984</v>
          </cell>
          <cell r="G48">
            <v>0.69593719600000004</v>
          </cell>
        </row>
        <row r="49">
          <cell r="E49">
            <v>-825408</v>
          </cell>
          <cell r="G49">
            <v>0.60194553500000003</v>
          </cell>
        </row>
        <row r="50">
          <cell r="E50">
            <v>-824832</v>
          </cell>
          <cell r="G50">
            <v>0.51308283600000004</v>
          </cell>
        </row>
        <row r="51">
          <cell r="E51">
            <v>-824256</v>
          </cell>
          <cell r="G51">
            <v>0.42959621999999997</v>
          </cell>
        </row>
        <row r="52">
          <cell r="E52">
            <v>-823680</v>
          </cell>
          <cell r="G52">
            <v>0.35064559899999997</v>
          </cell>
        </row>
        <row r="53">
          <cell r="E53">
            <v>-823104</v>
          </cell>
          <cell r="G53">
            <v>0.27734267000000001</v>
          </cell>
        </row>
        <row r="56">
          <cell r="E56">
            <v>-852480</v>
          </cell>
          <cell r="G56">
            <v>1.6390805099999999E-2</v>
          </cell>
        </row>
        <row r="57">
          <cell r="E57">
            <v>-851904</v>
          </cell>
          <cell r="G57">
            <v>0.10691801099999999</v>
          </cell>
        </row>
        <row r="58">
          <cell r="E58">
            <v>-851328</v>
          </cell>
          <cell r="G58">
            <v>0.20530006200000001</v>
          </cell>
        </row>
        <row r="59">
          <cell r="E59">
            <v>-850752</v>
          </cell>
          <cell r="G59">
            <v>0.30607047999999998</v>
          </cell>
        </row>
        <row r="60">
          <cell r="E60">
            <v>-850176</v>
          </cell>
          <cell r="G60">
            <v>0.40969810400000001</v>
          </cell>
        </row>
        <row r="61">
          <cell r="E61">
            <v>-849600</v>
          </cell>
          <cell r="G61">
            <v>0.516546281</v>
          </cell>
        </row>
        <row r="62">
          <cell r="E62">
            <v>-849024</v>
          </cell>
          <cell r="G62">
            <v>0.62611218700000004</v>
          </cell>
        </row>
        <row r="63">
          <cell r="E63">
            <v>-848448</v>
          </cell>
          <cell r="G63">
            <v>0.73679354399999997</v>
          </cell>
        </row>
        <row r="64">
          <cell r="E64">
            <v>-847872</v>
          </cell>
          <cell r="G64">
            <v>0.84893591899999998</v>
          </cell>
        </row>
        <row r="65">
          <cell r="E65">
            <v>-847296</v>
          </cell>
          <cell r="G65">
            <v>0.96188963699999996</v>
          </cell>
        </row>
        <row r="66">
          <cell r="E66">
            <v>-846720</v>
          </cell>
          <cell r="G66">
            <v>1.0752778999999999</v>
          </cell>
        </row>
        <row r="67">
          <cell r="E67">
            <v>-846144</v>
          </cell>
          <cell r="G67">
            <v>1.18761677</v>
          </cell>
        </row>
        <row r="68">
          <cell r="E68">
            <v>-845568</v>
          </cell>
          <cell r="G68">
            <v>1.30165665</v>
          </cell>
        </row>
        <row r="69">
          <cell r="E69">
            <v>-844992</v>
          </cell>
          <cell r="G69">
            <v>1.41050426</v>
          </cell>
        </row>
        <row r="70">
          <cell r="E70">
            <v>-844416</v>
          </cell>
          <cell r="G70">
            <v>1.5196642</v>
          </cell>
        </row>
        <row r="71">
          <cell r="E71">
            <v>-843840</v>
          </cell>
          <cell r="G71">
            <v>1.6264150900000001</v>
          </cell>
        </row>
        <row r="72">
          <cell r="E72">
            <v>-843264</v>
          </cell>
          <cell r="G72">
            <v>1.72900188</v>
          </cell>
        </row>
        <row r="73">
          <cell r="E73">
            <v>-842688</v>
          </cell>
          <cell r="G73">
            <v>1.82996756</v>
          </cell>
        </row>
        <row r="74">
          <cell r="E74">
            <v>-842112</v>
          </cell>
          <cell r="G74">
            <v>1.9178132400000001</v>
          </cell>
        </row>
        <row r="75">
          <cell r="E75">
            <v>-841536</v>
          </cell>
          <cell r="G75">
            <v>2.0116341000000002</v>
          </cell>
        </row>
        <row r="76">
          <cell r="E76">
            <v>-840960</v>
          </cell>
          <cell r="G76">
            <v>2.1020818000000001</v>
          </cell>
        </row>
        <row r="77">
          <cell r="E77">
            <v>-840384</v>
          </cell>
          <cell r="G77">
            <v>2.1885810800000001</v>
          </cell>
        </row>
        <row r="78">
          <cell r="E78">
            <v>-839808</v>
          </cell>
          <cell r="G78">
            <v>2.2700448899999999</v>
          </cell>
        </row>
        <row r="79">
          <cell r="E79">
            <v>-839232</v>
          </cell>
          <cell r="G79">
            <v>2.3475620099999999</v>
          </cell>
        </row>
        <row r="80">
          <cell r="E80">
            <v>-838656</v>
          </cell>
          <cell r="G80">
            <v>2.4201516999999999</v>
          </cell>
        </row>
        <row r="81">
          <cell r="E81">
            <v>-838080</v>
          </cell>
          <cell r="G81">
            <v>2.4887488599999998</v>
          </cell>
        </row>
        <row r="82">
          <cell r="E82">
            <v>-837504</v>
          </cell>
          <cell r="G82">
            <v>2.5487574500000001</v>
          </cell>
        </row>
        <row r="83">
          <cell r="E83">
            <v>-836928</v>
          </cell>
          <cell r="G83">
            <v>2.6052640299999998</v>
          </cell>
        </row>
        <row r="84">
          <cell r="E84">
            <v>-836352</v>
          </cell>
          <cell r="G84">
            <v>2.5755477600000001</v>
          </cell>
        </row>
        <row r="85">
          <cell r="E85">
            <v>-835776</v>
          </cell>
          <cell r="G85">
            <v>2.5011861</v>
          </cell>
        </row>
        <row r="86">
          <cell r="E86">
            <v>-835200</v>
          </cell>
          <cell r="G86">
            <v>2.4053217600000001</v>
          </cell>
        </row>
        <row r="87">
          <cell r="E87">
            <v>-834624</v>
          </cell>
          <cell r="G87">
            <v>2.3031591699999998</v>
          </cell>
        </row>
        <row r="88">
          <cell r="E88">
            <v>-834048</v>
          </cell>
          <cell r="G88">
            <v>2.1990657200000001</v>
          </cell>
        </row>
        <row r="89">
          <cell r="E89">
            <v>-833472</v>
          </cell>
          <cell r="G89">
            <v>2.0913135999999999</v>
          </cell>
        </row>
        <row r="90">
          <cell r="E90">
            <v>-832896</v>
          </cell>
          <cell r="G90">
            <v>1.98329811</v>
          </cell>
        </row>
        <row r="91">
          <cell r="E91">
            <v>-832320</v>
          </cell>
          <cell r="G91">
            <v>1.87143634</v>
          </cell>
        </row>
        <row r="92">
          <cell r="E92">
            <v>-831744</v>
          </cell>
          <cell r="G92">
            <v>1.7620965399999999</v>
          </cell>
        </row>
        <row r="93">
          <cell r="E93">
            <v>-831168</v>
          </cell>
          <cell r="G93">
            <v>1.65285964</v>
          </cell>
        </row>
        <row r="94">
          <cell r="E94">
            <v>-830592</v>
          </cell>
          <cell r="G94">
            <v>1.5437189</v>
          </cell>
        </row>
        <row r="95">
          <cell r="E95">
            <v>-830016</v>
          </cell>
          <cell r="G95">
            <v>1.4337977</v>
          </cell>
        </row>
        <row r="96">
          <cell r="E96">
            <v>-829440</v>
          </cell>
          <cell r="G96">
            <v>1.32361828</v>
          </cell>
        </row>
        <row r="97">
          <cell r="E97">
            <v>-828864</v>
          </cell>
          <cell r="G97">
            <v>1.21483417</v>
          </cell>
        </row>
        <row r="98">
          <cell r="E98">
            <v>-828288</v>
          </cell>
          <cell r="G98">
            <v>1.1070216900000001</v>
          </cell>
        </row>
        <row r="99">
          <cell r="E99">
            <v>-827712</v>
          </cell>
          <cell r="G99">
            <v>1.0003985500000001</v>
          </cell>
        </row>
        <row r="100">
          <cell r="E100">
            <v>-827136</v>
          </cell>
          <cell r="G100">
            <v>0.89632754000000003</v>
          </cell>
        </row>
        <row r="101">
          <cell r="E101">
            <v>-826560</v>
          </cell>
          <cell r="G101">
            <v>0.79488001900000005</v>
          </cell>
        </row>
        <row r="102">
          <cell r="E102">
            <v>-825984</v>
          </cell>
          <cell r="G102">
            <v>0.697695018</v>
          </cell>
        </row>
        <row r="103">
          <cell r="E103">
            <v>-825408</v>
          </cell>
          <cell r="G103">
            <v>0.60374340500000001</v>
          </cell>
        </row>
        <row r="104">
          <cell r="E104">
            <v>-824832</v>
          </cell>
          <cell r="G104">
            <v>0.51467468299999997</v>
          </cell>
        </row>
        <row r="105">
          <cell r="E105">
            <v>-824256</v>
          </cell>
          <cell r="G105">
            <v>0.43095649400000002</v>
          </cell>
        </row>
        <row r="106">
          <cell r="E106">
            <v>-823680</v>
          </cell>
          <cell r="G106">
            <v>0.35145191599999998</v>
          </cell>
        </row>
        <row r="107">
          <cell r="E107">
            <v>-823104</v>
          </cell>
          <cell r="G107">
            <v>0.27698966200000003</v>
          </cell>
        </row>
        <row r="110">
          <cell r="E110">
            <v>-852480</v>
          </cell>
          <cell r="G110">
            <v>1.6418647299999999E-2</v>
          </cell>
        </row>
        <row r="111">
          <cell r="E111">
            <v>-851904</v>
          </cell>
          <cell r="G111">
            <v>0.106985175</v>
          </cell>
        </row>
        <row r="112">
          <cell r="E112">
            <v>-851328</v>
          </cell>
          <cell r="G112">
            <v>0.205393979</v>
          </cell>
        </row>
        <row r="113">
          <cell r="E113">
            <v>-850752</v>
          </cell>
          <cell r="G113">
            <v>0.30639572700000001</v>
          </cell>
        </row>
        <row r="114">
          <cell r="E114">
            <v>-850176</v>
          </cell>
          <cell r="G114">
            <v>0.40990768999999999</v>
          </cell>
        </row>
        <row r="115">
          <cell r="E115">
            <v>-849600</v>
          </cell>
          <cell r="G115">
            <v>0.51690854200000003</v>
          </cell>
        </row>
        <row r="116">
          <cell r="E116">
            <v>-849024</v>
          </cell>
          <cell r="G116">
            <v>0.624969832</v>
          </cell>
        </row>
        <row r="117">
          <cell r="E117">
            <v>-848448</v>
          </cell>
          <cell r="G117">
            <v>0.73556067199999997</v>
          </cell>
        </row>
        <row r="118">
          <cell r="E118">
            <v>-847872</v>
          </cell>
          <cell r="G118">
            <v>0.84620200599999995</v>
          </cell>
        </row>
        <row r="119">
          <cell r="E119">
            <v>-847296</v>
          </cell>
          <cell r="G119">
            <v>0.95758221700000001</v>
          </cell>
        </row>
        <row r="120">
          <cell r="E120">
            <v>-846720</v>
          </cell>
          <cell r="G120">
            <v>1.0704074800000001</v>
          </cell>
        </row>
        <row r="121">
          <cell r="E121">
            <v>-846144</v>
          </cell>
          <cell r="G121">
            <v>1.1819539699999999</v>
          </cell>
        </row>
        <row r="122">
          <cell r="E122">
            <v>-845568</v>
          </cell>
          <cell r="G122">
            <v>1.29501081</v>
          </cell>
        </row>
        <row r="123">
          <cell r="E123">
            <v>-844992</v>
          </cell>
          <cell r="G123">
            <v>1.4058072800000001</v>
          </cell>
        </row>
        <row r="124">
          <cell r="E124">
            <v>-844416</v>
          </cell>
          <cell r="G124">
            <v>1.5149087999999999</v>
          </cell>
        </row>
        <row r="125">
          <cell r="E125">
            <v>-843840</v>
          </cell>
          <cell r="G125">
            <v>1.62075199</v>
          </cell>
        </row>
        <row r="126">
          <cell r="E126">
            <v>-843264</v>
          </cell>
          <cell r="G126">
            <v>1.7233541699999999</v>
          </cell>
        </row>
        <row r="127">
          <cell r="E127">
            <v>-842688</v>
          </cell>
          <cell r="G127">
            <v>1.82654819</v>
          </cell>
        </row>
        <row r="128">
          <cell r="E128">
            <v>-842112</v>
          </cell>
          <cell r="G128">
            <v>1.9251919399999999</v>
          </cell>
        </row>
        <row r="129">
          <cell r="E129">
            <v>-841536</v>
          </cell>
          <cell r="G129">
            <v>2.0201159099999999</v>
          </cell>
        </row>
        <row r="130">
          <cell r="E130">
            <v>-840960</v>
          </cell>
          <cell r="G130">
            <v>2.1087110500000001</v>
          </cell>
        </row>
        <row r="131">
          <cell r="E131">
            <v>-840384</v>
          </cell>
          <cell r="G131">
            <v>2.19291927</v>
          </cell>
        </row>
        <row r="132">
          <cell r="E132">
            <v>-839808</v>
          </cell>
          <cell r="G132">
            <v>2.2756682600000002</v>
          </cell>
        </row>
        <row r="133">
          <cell r="E133">
            <v>-839232</v>
          </cell>
          <cell r="G133">
            <v>2.351645</v>
          </cell>
        </row>
        <row r="134">
          <cell r="E134">
            <v>-838656</v>
          </cell>
          <cell r="G134">
            <v>2.42339371</v>
          </cell>
        </row>
        <row r="135">
          <cell r="E135">
            <v>-838080</v>
          </cell>
          <cell r="G135">
            <v>2.4895585699999998</v>
          </cell>
        </row>
        <row r="136">
          <cell r="E136">
            <v>-837504</v>
          </cell>
          <cell r="G136">
            <v>2.5532879500000001</v>
          </cell>
        </row>
        <row r="137">
          <cell r="E137">
            <v>-836928</v>
          </cell>
          <cell r="G137">
            <v>2.6109678299999999</v>
          </cell>
        </row>
        <row r="138">
          <cell r="E138">
            <v>-836352</v>
          </cell>
          <cell r="G138">
            <v>2.5812652599999999</v>
          </cell>
        </row>
        <row r="139">
          <cell r="E139">
            <v>-835776</v>
          </cell>
          <cell r="G139">
            <v>2.5188065900000001</v>
          </cell>
        </row>
        <row r="140">
          <cell r="E140">
            <v>-835200</v>
          </cell>
          <cell r="G140">
            <v>2.4240401299999998</v>
          </cell>
        </row>
        <row r="141">
          <cell r="E141">
            <v>-834624</v>
          </cell>
          <cell r="G141">
            <v>2.3189962400000002</v>
          </cell>
        </row>
        <row r="142">
          <cell r="E142">
            <v>-834048</v>
          </cell>
          <cell r="G142">
            <v>2.2114685399999998</v>
          </cell>
        </row>
        <row r="143">
          <cell r="E143">
            <v>-833472</v>
          </cell>
          <cell r="G143">
            <v>2.1052072499999999</v>
          </cell>
        </row>
        <row r="144">
          <cell r="E144">
            <v>-832896</v>
          </cell>
          <cell r="G144">
            <v>1.99472187</v>
          </cell>
        </row>
        <row r="145">
          <cell r="E145">
            <v>-832320</v>
          </cell>
          <cell r="G145">
            <v>1.8844151499999999</v>
          </cell>
        </row>
        <row r="146">
          <cell r="E146">
            <v>-831744</v>
          </cell>
          <cell r="G146">
            <v>1.7734871800000001</v>
          </cell>
        </row>
        <row r="147">
          <cell r="E147">
            <v>-831168</v>
          </cell>
          <cell r="G147">
            <v>1.6617679700000001</v>
          </cell>
        </row>
        <row r="148">
          <cell r="E148">
            <v>-830592</v>
          </cell>
          <cell r="G148">
            <v>1.54935628</v>
          </cell>
        </row>
        <row r="149">
          <cell r="E149">
            <v>-830016</v>
          </cell>
          <cell r="G149">
            <v>1.4376829099999999</v>
          </cell>
        </row>
        <row r="150">
          <cell r="E150">
            <v>-829440</v>
          </cell>
          <cell r="G150">
            <v>1.3268596800000001</v>
          </cell>
        </row>
        <row r="151">
          <cell r="E151">
            <v>-828864</v>
          </cell>
          <cell r="G151">
            <v>1.2190382200000001</v>
          </cell>
        </row>
        <row r="152">
          <cell r="E152">
            <v>-828288</v>
          </cell>
          <cell r="G152">
            <v>1.11053735</v>
          </cell>
        </row>
        <row r="153">
          <cell r="E153">
            <v>-827712</v>
          </cell>
          <cell r="G153">
            <v>1.00407863</v>
          </cell>
        </row>
        <row r="154">
          <cell r="E154">
            <v>-827136</v>
          </cell>
          <cell r="G154">
            <v>0.89951932800000001</v>
          </cell>
        </row>
        <row r="155">
          <cell r="E155">
            <v>-826560</v>
          </cell>
          <cell r="G155">
            <v>0.79775445499999997</v>
          </cell>
        </row>
        <row r="156">
          <cell r="E156">
            <v>-825984</v>
          </cell>
          <cell r="G156">
            <v>0.700453467</v>
          </cell>
        </row>
        <row r="157">
          <cell r="E157">
            <v>-825408</v>
          </cell>
          <cell r="G157">
            <v>0.606465013</v>
          </cell>
        </row>
        <row r="158">
          <cell r="E158">
            <v>-824832</v>
          </cell>
          <cell r="G158">
            <v>0.51695000199999996</v>
          </cell>
        </row>
        <row r="159">
          <cell r="E159">
            <v>-824256</v>
          </cell>
          <cell r="G159">
            <v>0.432656655</v>
          </cell>
        </row>
        <row r="160">
          <cell r="E160">
            <v>-823680</v>
          </cell>
          <cell r="G160">
            <v>0.35342690199999999</v>
          </cell>
        </row>
        <row r="161">
          <cell r="E161">
            <v>-823104</v>
          </cell>
          <cell r="G161">
            <v>0.27972556700000001</v>
          </cell>
        </row>
      </sheetData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200_300_HgArWaveScan_1" connectionId="1" xr16:uid="{00000000-0016-0000-0000-000000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aveCal296_HgAr15Mar_3" connectionId="7" xr16:uid="{7B6E7020-7DAF-4D13-90BF-4215DA634417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aveCal253_HgAr15Mar_1" connectionId="2" xr16:uid="{01387D69-B39C-46E4-8B43-AAD87C9F454F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aveCal253_HgAr15Mar_2" connectionId="3" xr16:uid="{F6CBE9B2-FD6B-447E-B8BC-210279C1063C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aveCal253_HgAr15Mar_3" connectionId="4" xr16:uid="{99E77D74-BFC7-406C-8F5A-C57B7B432A4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aveCal435_HgAr15Mar_2" connectionId="9" xr16:uid="{00000000-0016-0000-0100-000002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aveCal435_HgAr15Mar_1" connectionId="8" xr16:uid="{00000000-0016-0000-0100-000001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aveCal435_HgAr15Mar_3" connectionId="10" xr16:uid="{00000000-0016-0000-0100-000003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aveCal545_HgAr15Mar_1" connectionId="11" xr16:uid="{00000000-0016-0000-0200-000005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aveCal546_HgAr15Mar_3" connectionId="13" xr16:uid="{00000000-0016-0000-0200-000004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aveCal546_HgAr15Mar_2" connectionId="12" xr16:uid="{00000000-0016-0000-0200-000006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aveCal296_HgAr15Mar_1" connectionId="5" xr16:uid="{5670C8CD-3255-4EBB-A06D-5C8741A9ADC7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aveCal296_HgAr15Mar_2" connectionId="6" xr16:uid="{E4078814-8D7A-48F3-9928-591590395D96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2.xml"/><Relationship Id="rId4" Type="http://schemas.openxmlformats.org/officeDocument/2006/relationships/queryTable" Target="../queryTables/query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queryTable" Target="../queryTables/queryTable7.xml"/><Relationship Id="rId4" Type="http://schemas.openxmlformats.org/officeDocument/2006/relationships/queryTable" Target="../queryTables/queryTable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.xml"/><Relationship Id="rId2" Type="http://schemas.openxmlformats.org/officeDocument/2006/relationships/queryTable" Target="../queryTables/queryTable8.xml"/><Relationship Id="rId1" Type="http://schemas.openxmlformats.org/officeDocument/2006/relationships/drawing" Target="../drawings/drawing4.xml"/><Relationship Id="rId4" Type="http://schemas.openxmlformats.org/officeDocument/2006/relationships/queryTable" Target="../queryTables/queryTable1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2.xml"/><Relationship Id="rId2" Type="http://schemas.openxmlformats.org/officeDocument/2006/relationships/queryTable" Target="../queryTables/queryTable11.xml"/><Relationship Id="rId1" Type="http://schemas.openxmlformats.org/officeDocument/2006/relationships/drawing" Target="../drawings/drawing5.xml"/><Relationship Id="rId4" Type="http://schemas.openxmlformats.org/officeDocument/2006/relationships/queryTable" Target="../queryTables/query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1"/>
  <sheetViews>
    <sheetView workbookViewId="0">
      <pane ySplit="1" topLeftCell="A2" activePane="bottomLeft" state="frozen"/>
      <selection pane="bottomLeft" activeCell="R29" sqref="R29"/>
    </sheetView>
  </sheetViews>
  <sheetFormatPr defaultRowHeight="14.4" x14ac:dyDescent="0.3"/>
  <cols>
    <col min="1" max="1" width="11.21875" bestFit="1" customWidth="1"/>
    <col min="2" max="2" width="9" bestFit="1" customWidth="1"/>
    <col min="3" max="4" width="4" bestFit="1" customWidth="1"/>
    <col min="5" max="5" width="10.88671875" bestFit="1" customWidth="1"/>
    <col min="6" max="6" width="13.21875" bestFit="1" customWidth="1"/>
    <col min="7" max="7" width="13.21875" customWidth="1"/>
    <col min="8" max="8" width="9" bestFit="1" customWidth="1"/>
    <col min="10" max="11" width="9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3">
      <c r="A2" t="s">
        <v>10</v>
      </c>
      <c r="B2" t="s">
        <v>11</v>
      </c>
      <c r="C2">
        <v>0</v>
      </c>
      <c r="D2">
        <v>319</v>
      </c>
      <c r="E2">
        <v>-892800</v>
      </c>
      <c r="F2">
        <v>-135.33000000000001</v>
      </c>
      <c r="G2">
        <v>233</v>
      </c>
      <c r="H2" s="1">
        <v>-9.5742091999999994E-3</v>
      </c>
      <c r="I2" s="1">
        <v>3.0304213200000001E-6</v>
      </c>
      <c r="J2" s="1">
        <v>-9.5770114399999998E-3</v>
      </c>
      <c r="K2" s="1">
        <v>-9.5696266600000003E-3</v>
      </c>
    </row>
    <row r="3" spans="1:11" x14ac:dyDescent="0.3">
      <c r="A3" t="s">
        <v>10</v>
      </c>
      <c r="B3" t="s">
        <v>12</v>
      </c>
      <c r="C3">
        <v>1</v>
      </c>
      <c r="D3">
        <v>319</v>
      </c>
      <c r="E3">
        <v>-889920</v>
      </c>
      <c r="F3">
        <v>-125.32</v>
      </c>
      <c r="G3">
        <v>234</v>
      </c>
      <c r="H3" s="1">
        <v>-9.5620902799999994E-3</v>
      </c>
      <c r="I3" s="1">
        <v>6.3666883500000001E-7</v>
      </c>
      <c r="J3" s="1">
        <v>-9.5631121300000007E-3</v>
      </c>
      <c r="K3" s="1">
        <v>-9.5615811699999997E-3</v>
      </c>
    </row>
    <row r="4" spans="1:11" x14ac:dyDescent="0.3">
      <c r="A4" t="s">
        <v>10</v>
      </c>
      <c r="B4" t="s">
        <v>13</v>
      </c>
      <c r="C4">
        <v>2</v>
      </c>
      <c r="D4">
        <v>319</v>
      </c>
      <c r="E4">
        <v>-887040</v>
      </c>
      <c r="F4">
        <v>-115.31</v>
      </c>
      <c r="G4">
        <v>235</v>
      </c>
      <c r="H4" s="1">
        <v>-9.5522253399999996E-3</v>
      </c>
      <c r="I4" s="1">
        <v>4.9180288799999999E-7</v>
      </c>
      <c r="J4" s="1">
        <v>-9.5526561100000001E-3</v>
      </c>
      <c r="K4" s="1">
        <v>-9.5516209599999999E-3</v>
      </c>
    </row>
    <row r="5" spans="1:11" x14ac:dyDescent="0.3">
      <c r="A5" t="s">
        <v>10</v>
      </c>
      <c r="B5" t="s">
        <v>14</v>
      </c>
      <c r="C5">
        <v>3</v>
      </c>
      <c r="D5">
        <v>319</v>
      </c>
      <c r="E5">
        <v>-884160</v>
      </c>
      <c r="F5">
        <v>-105.29</v>
      </c>
      <c r="G5">
        <v>236</v>
      </c>
      <c r="H5" s="1">
        <v>-9.5472524499999999E-3</v>
      </c>
      <c r="I5" s="1">
        <v>7.2023652700000005E-7</v>
      </c>
      <c r="J5" s="1">
        <v>-9.5482264099999992E-3</v>
      </c>
      <c r="K5" s="1">
        <v>-9.5462512199999995E-3</v>
      </c>
    </row>
    <row r="6" spans="1:11" x14ac:dyDescent="0.3">
      <c r="A6" t="s">
        <v>10</v>
      </c>
      <c r="B6" t="s">
        <v>15</v>
      </c>
      <c r="C6">
        <v>4</v>
      </c>
      <c r="D6">
        <v>319</v>
      </c>
      <c r="E6">
        <v>-881280</v>
      </c>
      <c r="F6">
        <v>-95.28</v>
      </c>
      <c r="G6">
        <v>237</v>
      </c>
      <c r="H6" s="1">
        <v>-9.5414405300000005E-3</v>
      </c>
      <c r="I6" s="1">
        <v>9.2822021099999992E-6</v>
      </c>
      <c r="J6" s="1">
        <v>-9.5498735700000007E-3</v>
      </c>
      <c r="K6" s="1">
        <v>-9.5268633200000005E-3</v>
      </c>
    </row>
    <row r="7" spans="1:11" x14ac:dyDescent="0.3">
      <c r="A7" t="s">
        <v>10</v>
      </c>
      <c r="B7" t="s">
        <v>16</v>
      </c>
      <c r="C7">
        <v>5</v>
      </c>
      <c r="D7">
        <v>319</v>
      </c>
      <c r="E7">
        <v>-878400</v>
      </c>
      <c r="F7">
        <v>-85.27</v>
      </c>
      <c r="G7">
        <v>238</v>
      </c>
      <c r="H7" s="1">
        <v>-9.5812227400000009E-3</v>
      </c>
      <c r="I7" s="1">
        <v>3.0234841999999999E-7</v>
      </c>
      <c r="J7" s="1">
        <v>-9.5815600399999992E-3</v>
      </c>
      <c r="K7" s="1">
        <v>-9.5808318199999999E-3</v>
      </c>
    </row>
    <row r="8" spans="1:11" x14ac:dyDescent="0.3">
      <c r="A8" t="s">
        <v>10</v>
      </c>
      <c r="B8" t="s">
        <v>17</v>
      </c>
      <c r="C8">
        <v>6</v>
      </c>
      <c r="D8">
        <v>319</v>
      </c>
      <c r="E8">
        <v>-875520</v>
      </c>
      <c r="F8">
        <v>-75.260000000000005</v>
      </c>
      <c r="G8">
        <v>239</v>
      </c>
      <c r="H8" s="1">
        <v>-9.6008064099999992E-3</v>
      </c>
      <c r="I8" s="1">
        <v>8.2245947400000002E-7</v>
      </c>
      <c r="J8" s="1">
        <v>-9.6018786099999996E-3</v>
      </c>
      <c r="K8" s="1">
        <v>-9.5995727100000004E-3</v>
      </c>
    </row>
    <row r="9" spans="1:11" x14ac:dyDescent="0.3">
      <c r="A9" t="s">
        <v>10</v>
      </c>
      <c r="B9" t="s">
        <v>18</v>
      </c>
      <c r="C9">
        <v>7</v>
      </c>
      <c r="D9">
        <v>319</v>
      </c>
      <c r="E9">
        <v>-872640</v>
      </c>
      <c r="F9">
        <v>-65.25</v>
      </c>
      <c r="G9">
        <v>240</v>
      </c>
      <c r="H9" s="1">
        <v>-9.6169141200000002E-3</v>
      </c>
      <c r="I9" s="1">
        <v>2.8326244199999997E-7</v>
      </c>
      <c r="J9" s="1">
        <v>-9.6172271200000003E-3</v>
      </c>
      <c r="K9" s="1">
        <v>-9.6165920999999998E-3</v>
      </c>
    </row>
    <row r="10" spans="1:11" x14ac:dyDescent="0.3">
      <c r="A10" t="s">
        <v>10</v>
      </c>
      <c r="B10" t="s">
        <v>19</v>
      </c>
      <c r="C10">
        <v>8</v>
      </c>
      <c r="D10">
        <v>319</v>
      </c>
      <c r="E10">
        <v>-869760</v>
      </c>
      <c r="F10">
        <v>-55.24</v>
      </c>
      <c r="G10">
        <v>241</v>
      </c>
      <c r="H10" s="1">
        <v>-9.6031483100000002E-3</v>
      </c>
      <c r="I10" s="1">
        <v>3.4362466499999998E-7</v>
      </c>
      <c r="J10" s="1">
        <v>-9.6035512600000008E-3</v>
      </c>
      <c r="K10" s="1">
        <v>-9.6027205500000008E-3</v>
      </c>
    </row>
    <row r="11" spans="1:11" x14ac:dyDescent="0.3">
      <c r="A11" t="s">
        <v>10</v>
      </c>
      <c r="B11" t="s">
        <v>20</v>
      </c>
      <c r="C11">
        <v>9</v>
      </c>
      <c r="D11">
        <v>319</v>
      </c>
      <c r="E11">
        <v>-866880</v>
      </c>
      <c r="F11">
        <v>-45.22</v>
      </c>
      <c r="G11">
        <v>242</v>
      </c>
      <c r="H11" s="1">
        <v>-9.2049258399999993E-3</v>
      </c>
      <c r="I11" s="1">
        <v>2.1760486099999999E-6</v>
      </c>
      <c r="J11" s="1">
        <v>-9.2079680800000001E-3</v>
      </c>
      <c r="K11" s="1">
        <v>-9.2029567499999996E-3</v>
      </c>
    </row>
    <row r="12" spans="1:11" x14ac:dyDescent="0.3">
      <c r="A12" t="s">
        <v>10</v>
      </c>
      <c r="B12" t="s">
        <v>21</v>
      </c>
      <c r="C12">
        <v>10</v>
      </c>
      <c r="D12">
        <v>319</v>
      </c>
      <c r="E12">
        <v>-864000</v>
      </c>
      <c r="F12">
        <v>-35.21</v>
      </c>
      <c r="G12">
        <v>243</v>
      </c>
      <c r="H12" s="1">
        <v>-8.4986065900000008E-3</v>
      </c>
      <c r="I12" s="1">
        <v>3.8019916699999998E-6</v>
      </c>
      <c r="J12" s="1">
        <v>-8.5043528799999997E-3</v>
      </c>
      <c r="K12" s="1">
        <v>-8.4943553499999998E-3</v>
      </c>
    </row>
    <row r="13" spans="1:11" x14ac:dyDescent="0.3">
      <c r="A13" t="s">
        <v>10</v>
      </c>
      <c r="B13" t="s">
        <v>22</v>
      </c>
      <c r="C13">
        <v>11</v>
      </c>
      <c r="D13">
        <v>319</v>
      </c>
      <c r="E13">
        <v>-861120</v>
      </c>
      <c r="F13">
        <v>-25.2</v>
      </c>
      <c r="G13">
        <v>244</v>
      </c>
      <c r="H13" s="1">
        <v>-7.7694192299999996E-3</v>
      </c>
      <c r="I13" s="1">
        <v>3.9452086300000001E-6</v>
      </c>
      <c r="J13" s="1">
        <v>-7.7746931600000003E-3</v>
      </c>
      <c r="K13" s="1">
        <v>-7.7639185700000002E-3</v>
      </c>
    </row>
    <row r="14" spans="1:11" x14ac:dyDescent="0.3">
      <c r="A14" t="s">
        <v>10</v>
      </c>
      <c r="B14" t="s">
        <v>23</v>
      </c>
      <c r="C14">
        <v>12</v>
      </c>
      <c r="D14">
        <v>319</v>
      </c>
      <c r="E14">
        <v>-858240</v>
      </c>
      <c r="F14">
        <v>-15.19</v>
      </c>
      <c r="G14">
        <v>245</v>
      </c>
      <c r="H14" s="1">
        <v>-7.0593722900000001E-3</v>
      </c>
      <c r="I14" s="1">
        <v>1.0586264E-5</v>
      </c>
      <c r="J14" s="1">
        <v>-7.0767295699999998E-3</v>
      </c>
      <c r="K14" s="1">
        <v>-7.0509924999999996E-3</v>
      </c>
    </row>
    <row r="15" spans="1:11" x14ac:dyDescent="0.3">
      <c r="A15" t="s">
        <v>10</v>
      </c>
      <c r="B15" t="s">
        <v>24</v>
      </c>
      <c r="C15">
        <v>13</v>
      </c>
      <c r="D15">
        <v>319</v>
      </c>
      <c r="E15">
        <v>-855360</v>
      </c>
      <c r="F15">
        <v>-5.18</v>
      </c>
      <c r="G15">
        <v>246</v>
      </c>
      <c r="H15" s="1">
        <v>-5.9059687699999997E-3</v>
      </c>
      <c r="I15" s="1">
        <v>6.6670710800000002E-6</v>
      </c>
      <c r="J15" s="1">
        <v>-5.9160845499999998E-3</v>
      </c>
      <c r="K15" s="1">
        <v>-5.8989932E-3</v>
      </c>
    </row>
    <row r="16" spans="1:11" x14ac:dyDescent="0.3">
      <c r="A16" t="s">
        <v>10</v>
      </c>
      <c r="B16" t="s">
        <v>25</v>
      </c>
      <c r="C16">
        <v>14</v>
      </c>
      <c r="D16">
        <v>319</v>
      </c>
      <c r="E16">
        <v>-852480</v>
      </c>
      <c r="F16">
        <v>4.84</v>
      </c>
      <c r="G16">
        <v>247</v>
      </c>
      <c r="H16" s="1">
        <v>5.6681944399999996E-3</v>
      </c>
      <c r="I16" s="1">
        <v>1.03244849E-4</v>
      </c>
      <c r="J16" s="1">
        <v>5.5149471400000004E-3</v>
      </c>
      <c r="K16" s="1">
        <v>5.77136752E-3</v>
      </c>
    </row>
    <row r="17" spans="1:11" x14ac:dyDescent="0.3">
      <c r="A17" t="s">
        <v>10</v>
      </c>
      <c r="B17" t="s">
        <v>26</v>
      </c>
      <c r="C17">
        <v>15</v>
      </c>
      <c r="D17">
        <v>319</v>
      </c>
      <c r="E17">
        <v>-849600</v>
      </c>
      <c r="F17">
        <v>14.85</v>
      </c>
      <c r="G17">
        <v>248</v>
      </c>
      <c r="H17" s="1">
        <v>0.46559267900000001</v>
      </c>
      <c r="I17" s="1">
        <v>3.6415404699999998E-3</v>
      </c>
      <c r="J17" s="1">
        <v>0.45992238000000002</v>
      </c>
      <c r="K17" s="1">
        <v>0.46905817300000002</v>
      </c>
    </row>
    <row r="18" spans="1:11" x14ac:dyDescent="0.3">
      <c r="A18" t="s">
        <v>10</v>
      </c>
      <c r="B18" t="s">
        <v>27</v>
      </c>
      <c r="C18">
        <v>16</v>
      </c>
      <c r="D18">
        <v>319</v>
      </c>
      <c r="E18">
        <v>-846720</v>
      </c>
      <c r="F18">
        <v>24.86</v>
      </c>
      <c r="G18">
        <v>249</v>
      </c>
      <c r="H18" s="1">
        <v>0.993907286</v>
      </c>
      <c r="I18" s="1">
        <v>4.3145858200000003E-3</v>
      </c>
      <c r="J18" s="1">
        <v>0.98720813399999996</v>
      </c>
      <c r="K18" s="1">
        <v>0.99778554500000005</v>
      </c>
    </row>
    <row r="19" spans="1:11" x14ac:dyDescent="0.3">
      <c r="A19" t="s">
        <v>10</v>
      </c>
      <c r="B19" t="s">
        <v>28</v>
      </c>
      <c r="C19">
        <v>17</v>
      </c>
      <c r="D19">
        <v>319</v>
      </c>
      <c r="E19">
        <v>-843840</v>
      </c>
      <c r="F19">
        <v>34.869999999999997</v>
      </c>
      <c r="G19">
        <v>250</v>
      </c>
      <c r="H19" s="1">
        <v>1.52854592</v>
      </c>
      <c r="I19" s="1">
        <v>7.4412650699999996E-3</v>
      </c>
      <c r="J19" s="1">
        <v>1.5172014899999999</v>
      </c>
      <c r="K19" s="1">
        <v>1.5357250600000001</v>
      </c>
    </row>
    <row r="20" spans="1:11" x14ac:dyDescent="0.3">
      <c r="A20" t="s">
        <v>10</v>
      </c>
      <c r="B20" t="s">
        <v>29</v>
      </c>
      <c r="C20">
        <v>18</v>
      </c>
      <c r="D20">
        <v>319</v>
      </c>
      <c r="E20">
        <v>-840960</v>
      </c>
      <c r="F20">
        <v>44.88</v>
      </c>
      <c r="G20">
        <v>251</v>
      </c>
      <c r="H20" s="1">
        <v>2.0172533700000002</v>
      </c>
      <c r="I20" s="1">
        <v>6.8637710999999999E-3</v>
      </c>
      <c r="J20" s="1">
        <v>2.0065987399999998</v>
      </c>
      <c r="K20" s="1">
        <v>2.0239363099999998</v>
      </c>
    </row>
    <row r="21" spans="1:11" x14ac:dyDescent="0.3">
      <c r="A21" t="s">
        <v>10</v>
      </c>
      <c r="B21" t="s">
        <v>30</v>
      </c>
      <c r="C21">
        <v>19</v>
      </c>
      <c r="D21">
        <v>319</v>
      </c>
      <c r="E21" s="2">
        <v>-838080</v>
      </c>
      <c r="F21" s="2">
        <v>54.89</v>
      </c>
      <c r="G21" s="2">
        <v>252</v>
      </c>
      <c r="H21" s="3">
        <v>2.4067346999999999</v>
      </c>
      <c r="I21" s="1">
        <v>5.8422878399999999E-3</v>
      </c>
      <c r="J21" s="1">
        <v>2.3977215200000002</v>
      </c>
      <c r="K21" s="1">
        <v>2.4120255400000001</v>
      </c>
    </row>
    <row r="22" spans="1:11" x14ac:dyDescent="0.3">
      <c r="A22" t="s">
        <v>10</v>
      </c>
      <c r="B22" t="s">
        <v>31</v>
      </c>
      <c r="C22">
        <v>20</v>
      </c>
      <c r="D22">
        <v>319</v>
      </c>
      <c r="E22">
        <v>-835200</v>
      </c>
      <c r="F22">
        <v>64.91</v>
      </c>
      <c r="G22">
        <v>253</v>
      </c>
      <c r="H22" s="1">
        <v>2.3629856</v>
      </c>
      <c r="I22" s="1">
        <v>8.7266898200000003E-4</v>
      </c>
      <c r="J22" s="1">
        <v>2.3621028800000001</v>
      </c>
      <c r="K22" s="1">
        <v>2.3643745599999999</v>
      </c>
    </row>
    <row r="23" spans="1:11" x14ac:dyDescent="0.3">
      <c r="A23" t="s">
        <v>10</v>
      </c>
      <c r="B23" t="s">
        <v>32</v>
      </c>
      <c r="C23">
        <v>21</v>
      </c>
      <c r="D23">
        <v>319</v>
      </c>
      <c r="E23">
        <v>-832320</v>
      </c>
      <c r="F23">
        <v>74.92</v>
      </c>
      <c r="G23">
        <v>254</v>
      </c>
      <c r="H23" s="1">
        <v>1.8691301</v>
      </c>
      <c r="I23" s="1">
        <v>5.87851954E-3</v>
      </c>
      <c r="J23" s="1">
        <v>1.8614124599999999</v>
      </c>
      <c r="K23" s="1">
        <v>1.87735261</v>
      </c>
    </row>
    <row r="24" spans="1:11" x14ac:dyDescent="0.3">
      <c r="A24" t="s">
        <v>10</v>
      </c>
      <c r="B24" t="s">
        <v>33</v>
      </c>
      <c r="C24">
        <v>22</v>
      </c>
      <c r="D24">
        <v>319</v>
      </c>
      <c r="E24">
        <v>-829440</v>
      </c>
      <c r="F24">
        <v>84.93</v>
      </c>
      <c r="G24">
        <v>255</v>
      </c>
      <c r="H24" s="1">
        <v>1.3278451600000001</v>
      </c>
      <c r="I24" s="1">
        <v>4.2235808600000002E-3</v>
      </c>
      <c r="J24" s="1">
        <v>1.3240964</v>
      </c>
      <c r="K24" s="1">
        <v>1.33456077</v>
      </c>
    </row>
    <row r="25" spans="1:11" x14ac:dyDescent="0.3">
      <c r="A25" t="s">
        <v>10</v>
      </c>
      <c r="B25" t="s">
        <v>34</v>
      </c>
      <c r="C25">
        <v>23</v>
      </c>
      <c r="D25">
        <v>319</v>
      </c>
      <c r="E25">
        <v>-826560</v>
      </c>
      <c r="F25">
        <v>94.94</v>
      </c>
      <c r="G25">
        <v>256</v>
      </c>
      <c r="H25" s="1">
        <v>0.80799944199999996</v>
      </c>
      <c r="I25" s="1">
        <v>2.2259508799999999E-3</v>
      </c>
      <c r="J25" s="1">
        <v>0.80618883900000005</v>
      </c>
      <c r="K25" s="1">
        <v>0.81165471</v>
      </c>
    </row>
    <row r="26" spans="1:11" x14ac:dyDescent="0.3">
      <c r="A26" t="s">
        <v>10</v>
      </c>
      <c r="B26" t="s">
        <v>35</v>
      </c>
      <c r="C26">
        <v>24</v>
      </c>
      <c r="D26">
        <v>319</v>
      </c>
      <c r="E26">
        <v>-823680</v>
      </c>
      <c r="F26">
        <v>104.95</v>
      </c>
      <c r="G26">
        <v>257</v>
      </c>
      <c r="H26" s="1">
        <v>3.6856361099999999E-2</v>
      </c>
      <c r="I26" s="1">
        <v>7.2401664100000002E-3</v>
      </c>
      <c r="J26" s="1">
        <v>3.0175629299999999E-2</v>
      </c>
      <c r="K26" s="1">
        <v>4.8143809500000002E-2</v>
      </c>
    </row>
    <row r="27" spans="1:11" x14ac:dyDescent="0.3">
      <c r="A27" t="s">
        <v>10</v>
      </c>
      <c r="B27" t="s">
        <v>36</v>
      </c>
      <c r="C27">
        <v>25</v>
      </c>
      <c r="D27">
        <v>319</v>
      </c>
      <c r="E27">
        <v>-820800</v>
      </c>
      <c r="F27">
        <v>114.97</v>
      </c>
      <c r="G27">
        <v>258</v>
      </c>
      <c r="H27" s="1">
        <v>-4.9111142700000001E-3</v>
      </c>
      <c r="I27" s="1">
        <v>6.7799007800000005E-5</v>
      </c>
      <c r="J27" s="1">
        <v>-4.97740517E-3</v>
      </c>
      <c r="K27" s="1">
        <v>-4.8079286500000004E-3</v>
      </c>
    </row>
    <row r="28" spans="1:11" x14ac:dyDescent="0.3">
      <c r="A28" t="s">
        <v>10</v>
      </c>
      <c r="B28" t="s">
        <v>37</v>
      </c>
      <c r="C28">
        <v>26</v>
      </c>
      <c r="D28">
        <v>319</v>
      </c>
      <c r="E28">
        <v>-817920</v>
      </c>
      <c r="F28">
        <v>124.98</v>
      </c>
      <c r="G28">
        <v>259</v>
      </c>
      <c r="H28" s="1">
        <v>-8.3553000199999995E-3</v>
      </c>
      <c r="I28" s="1">
        <v>7.8214082200000008E-6</v>
      </c>
      <c r="J28" s="1">
        <v>-8.3631052500000008E-3</v>
      </c>
      <c r="K28" s="1">
        <v>-8.3433359900000007E-3</v>
      </c>
    </row>
    <row r="29" spans="1:11" x14ac:dyDescent="0.3">
      <c r="A29" t="s">
        <v>10</v>
      </c>
      <c r="B29" t="s">
        <v>38</v>
      </c>
      <c r="C29">
        <v>27</v>
      </c>
      <c r="D29">
        <v>319</v>
      </c>
      <c r="E29">
        <v>-815040</v>
      </c>
      <c r="F29">
        <v>134.99</v>
      </c>
      <c r="G29">
        <v>260</v>
      </c>
      <c r="H29" s="1">
        <v>-8.6062904800000006E-3</v>
      </c>
      <c r="I29" s="1">
        <v>1.17769423E-6</v>
      </c>
      <c r="J29" s="1">
        <v>-8.6079995799999993E-3</v>
      </c>
      <c r="K29" s="1">
        <v>-8.6047562200000007E-3</v>
      </c>
    </row>
    <row r="30" spans="1:11" x14ac:dyDescent="0.3">
      <c r="A30" t="s">
        <v>10</v>
      </c>
      <c r="B30" t="s">
        <v>39</v>
      </c>
      <c r="C30">
        <v>28</v>
      </c>
      <c r="D30">
        <v>319</v>
      </c>
      <c r="E30">
        <v>-812160</v>
      </c>
      <c r="F30">
        <v>145</v>
      </c>
      <c r="G30">
        <v>261</v>
      </c>
      <c r="H30" s="1">
        <v>-8.7316056899999998E-3</v>
      </c>
      <c r="I30" s="1">
        <v>1.0259631999999999E-6</v>
      </c>
      <c r="J30" s="1">
        <v>-8.7325327799999998E-3</v>
      </c>
      <c r="K30" s="1">
        <v>-8.7300059000000006E-3</v>
      </c>
    </row>
    <row r="31" spans="1:11" x14ac:dyDescent="0.3">
      <c r="A31" t="s">
        <v>10</v>
      </c>
      <c r="B31" t="s">
        <v>40</v>
      </c>
      <c r="C31">
        <v>29</v>
      </c>
      <c r="D31">
        <v>319</v>
      </c>
      <c r="E31">
        <v>-809280</v>
      </c>
      <c r="F31">
        <v>155.01</v>
      </c>
      <c r="G31">
        <v>262</v>
      </c>
      <c r="H31" s="1">
        <v>-8.7906727399999999E-3</v>
      </c>
      <c r="I31" s="1">
        <v>1.1615921E-6</v>
      </c>
      <c r="J31" s="1">
        <v>-8.7919758000000008E-3</v>
      </c>
      <c r="K31" s="1">
        <v>-8.78927457E-3</v>
      </c>
    </row>
    <row r="32" spans="1:11" x14ac:dyDescent="0.3">
      <c r="A32" t="s">
        <v>10</v>
      </c>
      <c r="B32" t="s">
        <v>41</v>
      </c>
      <c r="C32">
        <v>30</v>
      </c>
      <c r="D32">
        <v>319</v>
      </c>
      <c r="E32">
        <v>-806400</v>
      </c>
      <c r="F32">
        <v>165.02</v>
      </c>
      <c r="G32">
        <v>263</v>
      </c>
      <c r="H32" s="1">
        <v>-8.8143588900000003E-3</v>
      </c>
      <c r="I32" s="1">
        <v>8.1117854200000005E-7</v>
      </c>
      <c r="J32" s="1">
        <v>-8.8152281200000009E-3</v>
      </c>
      <c r="K32" s="1">
        <v>-8.8134319799999996E-3</v>
      </c>
    </row>
    <row r="33" spans="1:11" x14ac:dyDescent="0.3">
      <c r="A33" t="s">
        <v>10</v>
      </c>
      <c r="B33" t="s">
        <v>42</v>
      </c>
      <c r="C33">
        <v>31</v>
      </c>
      <c r="D33">
        <v>319</v>
      </c>
      <c r="E33">
        <v>-803520</v>
      </c>
      <c r="F33">
        <v>175.04</v>
      </c>
      <c r="G33">
        <v>264</v>
      </c>
      <c r="H33" s="1">
        <v>-8.8331021499999992E-3</v>
      </c>
      <c r="I33" s="1">
        <v>3.55194861E-7</v>
      </c>
      <c r="J33" s="1">
        <v>-8.8335875299999991E-3</v>
      </c>
      <c r="K33" s="1">
        <v>-8.8326453699999995E-3</v>
      </c>
    </row>
    <row r="34" spans="1:11" x14ac:dyDescent="0.3">
      <c r="A34" t="s">
        <v>10</v>
      </c>
      <c r="B34" t="s">
        <v>43</v>
      </c>
      <c r="C34">
        <v>32</v>
      </c>
      <c r="D34">
        <v>319</v>
      </c>
      <c r="E34">
        <v>-800640</v>
      </c>
      <c r="F34">
        <v>185.05</v>
      </c>
      <c r="G34">
        <v>265</v>
      </c>
      <c r="H34" s="1">
        <v>-8.9447260700000007E-3</v>
      </c>
      <c r="I34" s="1">
        <v>1.50337388E-6</v>
      </c>
      <c r="J34" s="1">
        <v>-8.94664316E-3</v>
      </c>
      <c r="K34" s="1">
        <v>-8.9426018599999997E-3</v>
      </c>
    </row>
    <row r="35" spans="1:11" x14ac:dyDescent="0.3">
      <c r="A35" t="s">
        <v>10</v>
      </c>
      <c r="B35" t="s">
        <v>44</v>
      </c>
      <c r="C35">
        <v>33</v>
      </c>
      <c r="D35">
        <v>319</v>
      </c>
      <c r="E35">
        <v>-797760</v>
      </c>
      <c r="F35">
        <v>195.06</v>
      </c>
      <c r="G35">
        <v>266</v>
      </c>
      <c r="H35" s="1">
        <v>-9.0721454400000002E-3</v>
      </c>
      <c r="I35" s="1">
        <v>1.99691325E-7</v>
      </c>
      <c r="J35" s="1">
        <v>-9.0724813899999996E-3</v>
      </c>
      <c r="K35" s="1">
        <v>-9.07199767E-3</v>
      </c>
    </row>
    <row r="36" spans="1:11" x14ac:dyDescent="0.3">
      <c r="A36" t="s">
        <v>10</v>
      </c>
      <c r="B36" t="s">
        <v>45</v>
      </c>
      <c r="C36">
        <v>34</v>
      </c>
      <c r="D36">
        <v>319</v>
      </c>
      <c r="E36">
        <v>-794880</v>
      </c>
      <c r="F36">
        <v>205.07</v>
      </c>
      <c r="G36">
        <v>267</v>
      </c>
      <c r="H36" s="1">
        <v>-9.1894742400000003E-3</v>
      </c>
      <c r="I36" s="1">
        <v>5.3906255099999995E-7</v>
      </c>
      <c r="J36" s="1">
        <v>-9.1899694600000009E-3</v>
      </c>
      <c r="K36" s="1">
        <v>-9.1885918599999995E-3</v>
      </c>
    </row>
    <row r="37" spans="1:11" x14ac:dyDescent="0.3">
      <c r="A37" t="s">
        <v>10</v>
      </c>
      <c r="B37" t="s">
        <v>46</v>
      </c>
      <c r="C37">
        <v>35</v>
      </c>
      <c r="D37">
        <v>319</v>
      </c>
      <c r="E37">
        <v>-792000</v>
      </c>
      <c r="F37">
        <v>215.08</v>
      </c>
      <c r="G37">
        <v>268</v>
      </c>
      <c r="H37" s="1">
        <v>-9.2923773599999995E-3</v>
      </c>
      <c r="I37" s="1">
        <v>6.2906424400000004E-7</v>
      </c>
      <c r="J37" s="1">
        <v>-9.2929853899999994E-3</v>
      </c>
      <c r="K37" s="1">
        <v>-9.2914383999999992E-3</v>
      </c>
    </row>
    <row r="38" spans="1:11" x14ac:dyDescent="0.3">
      <c r="A38" t="s">
        <v>10</v>
      </c>
      <c r="B38" t="s">
        <v>47</v>
      </c>
      <c r="C38">
        <v>36</v>
      </c>
      <c r="D38">
        <v>319</v>
      </c>
      <c r="E38">
        <v>-789120</v>
      </c>
      <c r="F38">
        <v>225.1</v>
      </c>
      <c r="G38">
        <v>269</v>
      </c>
      <c r="H38" s="1">
        <v>-9.3689086199999997E-3</v>
      </c>
      <c r="I38" s="1">
        <v>4.9094197799999995E-7</v>
      </c>
      <c r="J38" s="1">
        <v>-9.3696781299999997E-3</v>
      </c>
      <c r="K38" s="1">
        <v>-9.3685335500000005E-3</v>
      </c>
    </row>
    <row r="39" spans="1:11" x14ac:dyDescent="0.3">
      <c r="A39" t="s">
        <v>10</v>
      </c>
      <c r="B39" t="s">
        <v>48</v>
      </c>
      <c r="C39">
        <v>37</v>
      </c>
      <c r="D39">
        <v>319</v>
      </c>
      <c r="E39">
        <v>-786240</v>
      </c>
      <c r="F39">
        <v>235.11</v>
      </c>
      <c r="G39">
        <v>270</v>
      </c>
      <c r="H39" s="1">
        <v>-9.3906198500000003E-3</v>
      </c>
      <c r="I39" s="1">
        <v>2.2716994100000001E-7</v>
      </c>
      <c r="J39" s="1">
        <v>-9.3909716400000006E-3</v>
      </c>
      <c r="K39" s="1">
        <v>-9.3903549799999996E-3</v>
      </c>
    </row>
    <row r="40" spans="1:11" x14ac:dyDescent="0.3">
      <c r="A40" t="s">
        <v>10</v>
      </c>
      <c r="B40" t="s">
        <v>49</v>
      </c>
      <c r="C40">
        <v>38</v>
      </c>
      <c r="D40">
        <v>319</v>
      </c>
      <c r="E40">
        <v>-783360</v>
      </c>
      <c r="F40">
        <v>245.12</v>
      </c>
      <c r="G40">
        <v>271</v>
      </c>
      <c r="H40" s="1">
        <v>-9.3763454599999994E-3</v>
      </c>
      <c r="I40" s="1">
        <v>4.5521607599999998E-7</v>
      </c>
      <c r="J40" s="1">
        <v>-9.3769093999999994E-3</v>
      </c>
      <c r="K40" s="1">
        <v>-9.3758297399999992E-3</v>
      </c>
    </row>
    <row r="41" spans="1:11" x14ac:dyDescent="0.3">
      <c r="A41" t="s">
        <v>10</v>
      </c>
      <c r="B41" t="s">
        <v>50</v>
      </c>
      <c r="C41">
        <v>39</v>
      </c>
      <c r="D41">
        <v>319</v>
      </c>
      <c r="E41">
        <v>-780480</v>
      </c>
      <c r="F41">
        <v>255.13</v>
      </c>
      <c r="G41">
        <v>272</v>
      </c>
      <c r="H41" s="1">
        <v>-9.3596514799999999E-3</v>
      </c>
      <c r="I41" s="1">
        <v>4.9039364100000001E-7</v>
      </c>
      <c r="J41" s="1">
        <v>-9.3603904199999997E-3</v>
      </c>
      <c r="K41" s="1">
        <v>-9.3591527500000004E-3</v>
      </c>
    </row>
    <row r="42" spans="1:11" x14ac:dyDescent="0.3">
      <c r="A42" t="s">
        <v>10</v>
      </c>
      <c r="B42" t="s">
        <v>51</v>
      </c>
      <c r="C42">
        <v>40</v>
      </c>
      <c r="D42">
        <v>319</v>
      </c>
      <c r="E42">
        <v>-777600</v>
      </c>
      <c r="F42">
        <v>265.14</v>
      </c>
      <c r="G42">
        <v>273</v>
      </c>
      <c r="H42" s="1">
        <v>-9.3428438200000002E-3</v>
      </c>
      <c r="I42" s="1">
        <v>4.5850122699999999E-7</v>
      </c>
      <c r="J42" s="1">
        <v>-9.3433733499999998E-3</v>
      </c>
      <c r="K42" s="1">
        <v>-9.3422984499999997E-3</v>
      </c>
    </row>
    <row r="43" spans="1:11" x14ac:dyDescent="0.3">
      <c r="A43" t="s">
        <v>10</v>
      </c>
      <c r="B43" t="s">
        <v>52</v>
      </c>
      <c r="C43">
        <v>41</v>
      </c>
      <c r="D43">
        <v>319</v>
      </c>
      <c r="E43">
        <v>-774720</v>
      </c>
      <c r="F43">
        <v>275.14999999999998</v>
      </c>
      <c r="G43">
        <v>274</v>
      </c>
      <c r="H43" s="1">
        <v>-9.3269600099999996E-3</v>
      </c>
      <c r="I43" s="1">
        <v>5.07679735E-7</v>
      </c>
      <c r="J43" s="1">
        <v>-9.3277989599999996E-3</v>
      </c>
      <c r="K43" s="1">
        <v>-9.3264425600000003E-3</v>
      </c>
    </row>
    <row r="44" spans="1:11" x14ac:dyDescent="0.3">
      <c r="A44" t="s">
        <v>10</v>
      </c>
      <c r="B44" t="s">
        <v>53</v>
      </c>
      <c r="C44">
        <v>42</v>
      </c>
      <c r="D44">
        <v>319</v>
      </c>
      <c r="E44">
        <v>-771840</v>
      </c>
      <c r="F44">
        <v>285.17</v>
      </c>
      <c r="G44">
        <v>275</v>
      </c>
      <c r="H44" s="1">
        <v>-9.32771053E-3</v>
      </c>
      <c r="I44" s="1">
        <v>5.9200611799999997E-7</v>
      </c>
      <c r="J44" s="1">
        <v>-9.3282828899999993E-3</v>
      </c>
      <c r="K44" s="1">
        <v>-9.3268542700000005E-3</v>
      </c>
    </row>
    <row r="45" spans="1:11" x14ac:dyDescent="0.3">
      <c r="A45" t="s">
        <v>10</v>
      </c>
      <c r="B45" t="s">
        <v>54</v>
      </c>
      <c r="C45">
        <v>43</v>
      </c>
      <c r="D45">
        <v>319</v>
      </c>
      <c r="E45">
        <v>-768960</v>
      </c>
      <c r="F45">
        <v>295.18</v>
      </c>
      <c r="G45">
        <v>276</v>
      </c>
      <c r="H45" s="1">
        <v>-9.3263876799999992E-3</v>
      </c>
      <c r="I45" s="1">
        <v>5.8338509300000003E-7</v>
      </c>
      <c r="J45" s="1">
        <v>-9.3270590699999992E-3</v>
      </c>
      <c r="K45" s="1">
        <v>-9.3257398799999995E-3</v>
      </c>
    </row>
    <row r="46" spans="1:11" x14ac:dyDescent="0.3">
      <c r="A46" t="s">
        <v>10</v>
      </c>
      <c r="B46" t="s">
        <v>55</v>
      </c>
      <c r="C46">
        <v>44</v>
      </c>
      <c r="D46">
        <v>319</v>
      </c>
      <c r="E46">
        <v>-766080</v>
      </c>
      <c r="F46">
        <v>305.19</v>
      </c>
      <c r="G46">
        <v>277</v>
      </c>
      <c r="H46" s="1">
        <v>-9.3136010199999994E-3</v>
      </c>
      <c r="I46" s="1">
        <v>3.0072378699999998E-7</v>
      </c>
      <c r="J46" s="1">
        <v>-9.3140322800000005E-3</v>
      </c>
      <c r="K46" s="1">
        <v>-9.3132809099999991E-3</v>
      </c>
    </row>
    <row r="47" spans="1:11" x14ac:dyDescent="0.3">
      <c r="A47" t="s">
        <v>10</v>
      </c>
      <c r="B47" t="s">
        <v>56</v>
      </c>
      <c r="C47">
        <v>45</v>
      </c>
      <c r="D47">
        <v>319</v>
      </c>
      <c r="E47">
        <v>-763200</v>
      </c>
      <c r="F47">
        <v>315.2</v>
      </c>
      <c r="G47">
        <v>278</v>
      </c>
      <c r="H47" s="1">
        <v>-9.2982665600000007E-3</v>
      </c>
      <c r="I47" s="1">
        <v>6.6979957399999997E-7</v>
      </c>
      <c r="J47" s="1">
        <v>-9.29899738E-3</v>
      </c>
      <c r="K47" s="1">
        <v>-9.2974155100000004E-3</v>
      </c>
    </row>
    <row r="48" spans="1:11" x14ac:dyDescent="0.3">
      <c r="A48" t="s">
        <v>10</v>
      </c>
      <c r="B48" t="s">
        <v>57</v>
      </c>
      <c r="C48">
        <v>46</v>
      </c>
      <c r="D48">
        <v>319</v>
      </c>
      <c r="E48">
        <v>-760320</v>
      </c>
      <c r="F48">
        <v>325.20999999999998</v>
      </c>
      <c r="G48">
        <v>279</v>
      </c>
      <c r="H48" s="1">
        <v>-9.2852374299999992E-3</v>
      </c>
      <c r="I48" s="1">
        <v>3.3006733900000003E-7</v>
      </c>
      <c r="J48" s="1">
        <v>-9.2858147499999995E-3</v>
      </c>
      <c r="K48" s="1">
        <v>-9.2850076600000005E-3</v>
      </c>
    </row>
    <row r="49" spans="1:11" x14ac:dyDescent="0.3">
      <c r="A49" t="s">
        <v>10</v>
      </c>
      <c r="B49" t="s">
        <v>58</v>
      </c>
      <c r="C49">
        <v>47</v>
      </c>
      <c r="D49">
        <v>319</v>
      </c>
      <c r="E49">
        <v>-757440</v>
      </c>
      <c r="F49">
        <v>335.23</v>
      </c>
      <c r="G49">
        <v>280</v>
      </c>
      <c r="H49" s="1">
        <v>-9.28137752E-3</v>
      </c>
      <c r="I49" s="1">
        <v>1.99202384E-7</v>
      </c>
      <c r="J49" s="1">
        <v>-9.2816059799999996E-3</v>
      </c>
      <c r="K49" s="1">
        <v>-9.2810591400000007E-3</v>
      </c>
    </row>
    <row r="50" spans="1:11" x14ac:dyDescent="0.3">
      <c r="A50" t="s">
        <v>10</v>
      </c>
      <c r="B50" t="s">
        <v>59</v>
      </c>
      <c r="C50">
        <v>48</v>
      </c>
      <c r="D50">
        <v>319</v>
      </c>
      <c r="E50">
        <v>-754560</v>
      </c>
      <c r="F50">
        <v>345.24</v>
      </c>
      <c r="G50">
        <v>281</v>
      </c>
      <c r="H50" s="1">
        <v>-9.2838005199999997E-3</v>
      </c>
      <c r="I50" s="1">
        <v>2.6501950899999999E-7</v>
      </c>
      <c r="J50" s="1">
        <v>-9.2840375399999998E-3</v>
      </c>
      <c r="K50" s="1">
        <v>-9.2833532600000001E-3</v>
      </c>
    </row>
    <row r="51" spans="1:11" x14ac:dyDescent="0.3">
      <c r="A51" t="s">
        <v>10</v>
      </c>
      <c r="B51" t="s">
        <v>60</v>
      </c>
      <c r="C51">
        <v>49</v>
      </c>
      <c r="D51">
        <v>319</v>
      </c>
      <c r="E51">
        <v>-751680</v>
      </c>
      <c r="F51">
        <v>355.25</v>
      </c>
      <c r="G51">
        <v>282</v>
      </c>
      <c r="H51" s="1">
        <v>-9.3064168300000007E-3</v>
      </c>
      <c r="I51" s="1">
        <v>5.5525295200000001E-7</v>
      </c>
      <c r="J51" s="1">
        <v>-9.3070709400000003E-3</v>
      </c>
      <c r="K51" s="1">
        <v>-9.3056170000000004E-3</v>
      </c>
    </row>
    <row r="52" spans="1:11" x14ac:dyDescent="0.3">
      <c r="A52" t="s">
        <v>10</v>
      </c>
      <c r="B52" t="s">
        <v>61</v>
      </c>
      <c r="C52">
        <v>50</v>
      </c>
      <c r="D52">
        <v>319</v>
      </c>
      <c r="E52">
        <v>-748800</v>
      </c>
      <c r="F52">
        <v>365.26</v>
      </c>
      <c r="G52">
        <v>283</v>
      </c>
      <c r="H52" s="1">
        <v>-9.3290647099999995E-3</v>
      </c>
      <c r="I52" s="1">
        <v>2.3077709899999999E-7</v>
      </c>
      <c r="J52" s="1">
        <v>-9.3293576800000007E-3</v>
      </c>
      <c r="K52" s="1">
        <v>-9.3287856299999992E-3</v>
      </c>
    </row>
    <row r="53" spans="1:11" x14ac:dyDescent="0.3">
      <c r="A53" t="s">
        <v>10</v>
      </c>
      <c r="B53" t="s">
        <v>62</v>
      </c>
      <c r="C53">
        <v>51</v>
      </c>
      <c r="D53">
        <v>319</v>
      </c>
      <c r="E53">
        <v>-745920</v>
      </c>
      <c r="F53">
        <v>375.27</v>
      </c>
      <c r="G53">
        <v>284</v>
      </c>
      <c r="H53" s="1">
        <v>-9.3065162999999996E-3</v>
      </c>
      <c r="I53" s="1">
        <v>2.6214090599999999E-7</v>
      </c>
      <c r="J53" s="1">
        <v>-9.30694751E-3</v>
      </c>
      <c r="K53" s="1">
        <v>-9.3062636399999996E-3</v>
      </c>
    </row>
    <row r="54" spans="1:11" x14ac:dyDescent="0.3">
      <c r="A54" t="s">
        <v>10</v>
      </c>
      <c r="B54" t="s">
        <v>63</v>
      </c>
      <c r="C54">
        <v>52</v>
      </c>
      <c r="D54">
        <v>319</v>
      </c>
      <c r="E54">
        <v>-743040</v>
      </c>
      <c r="F54">
        <v>385.28</v>
      </c>
      <c r="G54">
        <v>285</v>
      </c>
      <c r="H54" s="1">
        <v>-9.2764691299999993E-3</v>
      </c>
      <c r="I54" s="1">
        <v>5.0306759699999998E-7</v>
      </c>
      <c r="J54" s="1">
        <v>-9.2772015000000003E-3</v>
      </c>
      <c r="K54" s="1">
        <v>-9.2758706300000004E-3</v>
      </c>
    </row>
    <row r="55" spans="1:11" x14ac:dyDescent="0.3">
      <c r="A55" t="s">
        <v>10</v>
      </c>
      <c r="B55" t="s">
        <v>64</v>
      </c>
      <c r="C55">
        <v>53</v>
      </c>
      <c r="D55">
        <v>319</v>
      </c>
      <c r="E55">
        <v>-740160</v>
      </c>
      <c r="F55">
        <v>395.3</v>
      </c>
      <c r="G55">
        <v>286</v>
      </c>
      <c r="H55" s="1">
        <v>-9.2387165400000006E-3</v>
      </c>
      <c r="I55" s="1">
        <v>3.63195733E-7</v>
      </c>
      <c r="J55" s="1">
        <v>-9.2391289499999998E-3</v>
      </c>
      <c r="K55" s="1">
        <v>-9.2382770500000003E-3</v>
      </c>
    </row>
    <row r="56" spans="1:11" x14ac:dyDescent="0.3">
      <c r="A56" t="s">
        <v>10</v>
      </c>
      <c r="B56" t="s">
        <v>65</v>
      </c>
      <c r="C56">
        <v>54</v>
      </c>
      <c r="D56">
        <v>319</v>
      </c>
      <c r="E56">
        <v>-737280</v>
      </c>
      <c r="F56">
        <v>405.31</v>
      </c>
      <c r="G56">
        <v>287</v>
      </c>
      <c r="H56" s="1">
        <v>-9.19627594E-3</v>
      </c>
      <c r="I56" s="1">
        <v>2.4685286200000002E-7</v>
      </c>
      <c r="J56" s="1">
        <v>-9.1964769099999993E-3</v>
      </c>
      <c r="K56" s="1">
        <v>-9.1958837099999999E-3</v>
      </c>
    </row>
    <row r="57" spans="1:11" x14ac:dyDescent="0.3">
      <c r="A57" t="s">
        <v>10</v>
      </c>
      <c r="B57" t="s">
        <v>66</v>
      </c>
      <c r="C57">
        <v>55</v>
      </c>
      <c r="D57">
        <v>319</v>
      </c>
      <c r="E57">
        <v>-734400</v>
      </c>
      <c r="F57">
        <v>415.32</v>
      </c>
      <c r="G57">
        <v>288</v>
      </c>
      <c r="H57" s="1">
        <v>-9.1611916999999998E-3</v>
      </c>
      <c r="I57" s="1">
        <v>1.2732411000000001E-7</v>
      </c>
      <c r="J57" s="1">
        <v>-9.1613214599999999E-3</v>
      </c>
      <c r="K57" s="1">
        <v>-9.1610051599999992E-3</v>
      </c>
    </row>
    <row r="58" spans="1:11" x14ac:dyDescent="0.3">
      <c r="A58" t="s">
        <v>10</v>
      </c>
      <c r="B58" t="s">
        <v>67</v>
      </c>
      <c r="C58">
        <v>56</v>
      </c>
      <c r="D58">
        <v>319</v>
      </c>
      <c r="E58">
        <v>-731520</v>
      </c>
      <c r="F58">
        <v>425.33</v>
      </c>
      <c r="G58">
        <v>289</v>
      </c>
      <c r="H58" s="1">
        <v>-9.1911047499999999E-3</v>
      </c>
      <c r="I58" s="1">
        <v>9.2696055300000003E-7</v>
      </c>
      <c r="J58" s="1">
        <v>-9.1921656300000005E-3</v>
      </c>
      <c r="K58" s="1">
        <v>-9.1898272099999994E-3</v>
      </c>
    </row>
    <row r="59" spans="1:11" x14ac:dyDescent="0.3">
      <c r="A59" t="s">
        <v>10</v>
      </c>
      <c r="B59" t="s">
        <v>68</v>
      </c>
      <c r="C59">
        <v>57</v>
      </c>
      <c r="D59">
        <v>319</v>
      </c>
      <c r="E59">
        <v>-728640</v>
      </c>
      <c r="F59">
        <v>435.34</v>
      </c>
      <c r="G59">
        <v>290</v>
      </c>
      <c r="H59" s="1">
        <v>-9.2452412800000001E-3</v>
      </c>
      <c r="I59" s="1">
        <v>9.0455842799999996E-7</v>
      </c>
      <c r="J59" s="1">
        <v>-9.2465320900000005E-3</v>
      </c>
      <c r="K59" s="1">
        <v>-9.2440937600000005E-3</v>
      </c>
    </row>
    <row r="60" spans="1:11" x14ac:dyDescent="0.3">
      <c r="A60" t="s">
        <v>10</v>
      </c>
      <c r="B60" t="s">
        <v>69</v>
      </c>
      <c r="C60">
        <v>58</v>
      </c>
      <c r="D60">
        <v>319</v>
      </c>
      <c r="E60">
        <v>-725760</v>
      </c>
      <c r="F60">
        <v>445.36</v>
      </c>
      <c r="G60">
        <v>291</v>
      </c>
      <c r="H60" s="1">
        <v>-8.6451843600000005E-3</v>
      </c>
      <c r="I60" s="1">
        <v>3.7040090700000001E-6</v>
      </c>
      <c r="J60" s="1">
        <v>-8.65089338E-3</v>
      </c>
      <c r="K60" s="1">
        <v>-8.6419569000000009E-3</v>
      </c>
    </row>
    <row r="61" spans="1:11" x14ac:dyDescent="0.3">
      <c r="A61" t="s">
        <v>10</v>
      </c>
      <c r="B61" t="s">
        <v>70</v>
      </c>
      <c r="C61">
        <v>59</v>
      </c>
      <c r="D61">
        <v>319</v>
      </c>
      <c r="E61">
        <v>-722880</v>
      </c>
      <c r="F61">
        <v>455.37</v>
      </c>
      <c r="G61">
        <v>292</v>
      </c>
      <c r="H61" s="1">
        <v>-7.8637302200000002E-3</v>
      </c>
      <c r="I61" s="1">
        <v>4.0035995000000004E-6</v>
      </c>
      <c r="J61" s="1">
        <v>-7.8698152500000004E-3</v>
      </c>
      <c r="K61" s="1">
        <v>-7.8600085199999996E-3</v>
      </c>
    </row>
    <row r="62" spans="1:11" x14ac:dyDescent="0.3">
      <c r="A62" t="s">
        <v>10</v>
      </c>
      <c r="B62" t="s">
        <v>71</v>
      </c>
      <c r="C62">
        <v>60</v>
      </c>
      <c r="D62">
        <v>319</v>
      </c>
      <c r="E62">
        <v>-720000</v>
      </c>
      <c r="F62">
        <v>465.38</v>
      </c>
      <c r="G62">
        <v>293</v>
      </c>
      <c r="H62" s="1">
        <v>-7.0740324100000002E-3</v>
      </c>
      <c r="I62" s="1">
        <v>3.5345311600000002E-6</v>
      </c>
      <c r="J62" s="1">
        <v>-7.0787582599999999E-3</v>
      </c>
      <c r="K62" s="1">
        <v>-7.0701101600000003E-3</v>
      </c>
    </row>
    <row r="63" spans="1:11" x14ac:dyDescent="0.3">
      <c r="A63" t="s">
        <v>10</v>
      </c>
      <c r="B63" t="s">
        <v>72</v>
      </c>
      <c r="C63">
        <v>61</v>
      </c>
      <c r="D63">
        <v>319</v>
      </c>
      <c r="E63">
        <v>-717120</v>
      </c>
      <c r="F63">
        <v>475.39</v>
      </c>
      <c r="G63">
        <v>294</v>
      </c>
      <c r="H63" s="1">
        <v>-6.3010206200000002E-3</v>
      </c>
      <c r="I63" s="1">
        <v>3.33957474E-6</v>
      </c>
      <c r="J63" s="1">
        <v>-6.3046388299999997E-3</v>
      </c>
      <c r="K63" s="1">
        <v>-6.2973728799999998E-3</v>
      </c>
    </row>
    <row r="64" spans="1:11" x14ac:dyDescent="0.3">
      <c r="A64" t="s">
        <v>10</v>
      </c>
      <c r="B64" t="s">
        <v>73</v>
      </c>
      <c r="C64">
        <v>62</v>
      </c>
      <c r="D64">
        <v>319</v>
      </c>
      <c r="E64">
        <v>-714240</v>
      </c>
      <c r="F64">
        <v>485.4</v>
      </c>
      <c r="G64">
        <v>295</v>
      </c>
      <c r="H64" s="1">
        <v>-5.6750622699999996E-3</v>
      </c>
      <c r="I64" s="1">
        <v>3.9651438300000003E-6</v>
      </c>
      <c r="J64" s="1">
        <v>-5.6813530999999997E-3</v>
      </c>
      <c r="K64" s="1">
        <v>-5.6707017499999998E-3</v>
      </c>
    </row>
    <row r="65" spans="1:11" x14ac:dyDescent="0.3">
      <c r="A65" t="s">
        <v>10</v>
      </c>
      <c r="B65" t="s">
        <v>74</v>
      </c>
      <c r="C65">
        <v>63</v>
      </c>
      <c r="D65">
        <v>319</v>
      </c>
      <c r="E65" s="2">
        <v>-711360</v>
      </c>
      <c r="F65" s="2">
        <v>495.41</v>
      </c>
      <c r="G65" s="2">
        <v>296</v>
      </c>
      <c r="H65" s="3">
        <v>-5.6104001799999999E-3</v>
      </c>
      <c r="I65" s="1">
        <v>1.0938246600000001E-6</v>
      </c>
      <c r="J65" s="1">
        <v>-5.61174968E-3</v>
      </c>
      <c r="K65" s="1">
        <v>-5.60915788E-3</v>
      </c>
    </row>
    <row r="66" spans="1:11" x14ac:dyDescent="0.3">
      <c r="A66" t="s">
        <v>10</v>
      </c>
      <c r="B66" t="s">
        <v>75</v>
      </c>
      <c r="C66">
        <v>64</v>
      </c>
      <c r="D66">
        <v>319</v>
      </c>
      <c r="E66">
        <v>-708480</v>
      </c>
      <c r="F66">
        <v>505.43</v>
      </c>
      <c r="G66">
        <v>297</v>
      </c>
      <c r="H66" s="1">
        <v>-6.27025364E-3</v>
      </c>
      <c r="I66" s="1">
        <v>2.8284333999999999E-6</v>
      </c>
      <c r="J66" s="1">
        <v>-6.2749719600000003E-3</v>
      </c>
      <c r="K66" s="1">
        <v>-6.2675081400000001E-3</v>
      </c>
    </row>
    <row r="67" spans="1:11" x14ac:dyDescent="0.3">
      <c r="A67" t="s">
        <v>10</v>
      </c>
      <c r="B67" t="s">
        <v>76</v>
      </c>
      <c r="C67">
        <v>65</v>
      </c>
      <c r="D67">
        <v>319</v>
      </c>
      <c r="E67">
        <v>-705600</v>
      </c>
      <c r="F67">
        <v>515.44000000000005</v>
      </c>
      <c r="G67">
        <v>298</v>
      </c>
      <c r="H67" s="1">
        <v>-6.9696452699999998E-3</v>
      </c>
      <c r="I67" s="1">
        <v>2.7191540399999999E-6</v>
      </c>
      <c r="J67" s="1">
        <v>-6.9721847E-3</v>
      </c>
      <c r="K67" s="1">
        <v>-6.9656885199999999E-3</v>
      </c>
    </row>
    <row r="68" spans="1:11" x14ac:dyDescent="0.3">
      <c r="A68" t="s">
        <v>10</v>
      </c>
      <c r="B68" t="s">
        <v>77</v>
      </c>
      <c r="C68">
        <v>66</v>
      </c>
      <c r="D68">
        <v>319</v>
      </c>
      <c r="E68">
        <v>-702720</v>
      </c>
      <c r="F68">
        <v>525.45000000000005</v>
      </c>
      <c r="G68">
        <v>299</v>
      </c>
      <c r="H68" s="1">
        <v>-7.6470491399999998E-3</v>
      </c>
      <c r="I68" s="1">
        <v>8.9141106399999995E-7</v>
      </c>
      <c r="J68" s="1">
        <v>-7.64796405E-3</v>
      </c>
      <c r="K68" s="1">
        <v>-7.6458606699999999E-3</v>
      </c>
    </row>
    <row r="69" spans="1:11" x14ac:dyDescent="0.3">
      <c r="A69" t="s">
        <v>10</v>
      </c>
      <c r="B69" t="s">
        <v>78</v>
      </c>
      <c r="C69">
        <v>67</v>
      </c>
      <c r="D69">
        <v>319</v>
      </c>
      <c r="E69">
        <v>-699840</v>
      </c>
      <c r="F69">
        <v>535.46</v>
      </c>
      <c r="G69">
        <v>300</v>
      </c>
      <c r="H69" s="1">
        <v>-8.2406664699999996E-3</v>
      </c>
      <c r="I69" s="1">
        <v>1.9284675399999998E-6</v>
      </c>
      <c r="J69" s="1">
        <v>-8.2422695100000005E-3</v>
      </c>
      <c r="K69" s="1">
        <v>-8.2379280400000001E-3</v>
      </c>
    </row>
    <row r="70" spans="1:11" x14ac:dyDescent="0.3">
      <c r="A70" t="s">
        <v>10</v>
      </c>
      <c r="B70" t="s">
        <v>79</v>
      </c>
      <c r="C70">
        <v>68</v>
      </c>
      <c r="D70">
        <v>319</v>
      </c>
      <c r="E70">
        <v>-696960</v>
      </c>
      <c r="F70">
        <v>545.47</v>
      </c>
      <c r="G70">
        <v>301</v>
      </c>
      <c r="H70" s="1">
        <v>-8.6731015800000002E-3</v>
      </c>
      <c r="I70" s="1">
        <v>4.9229288799999996E-7</v>
      </c>
      <c r="J70" s="1">
        <v>-8.6737083400000008E-3</v>
      </c>
      <c r="K70" s="1">
        <v>-8.6724474599999997E-3</v>
      </c>
    </row>
    <row r="71" spans="1:11" x14ac:dyDescent="0.3">
      <c r="A71" t="s">
        <v>10</v>
      </c>
      <c r="B71" t="s">
        <v>80</v>
      </c>
      <c r="C71">
        <v>69</v>
      </c>
      <c r="D71">
        <v>319</v>
      </c>
      <c r="E71">
        <v>-694080</v>
      </c>
      <c r="F71">
        <v>555.49</v>
      </c>
      <c r="G71">
        <v>302</v>
      </c>
      <c r="H71" s="1">
        <v>-8.8559427499999999E-3</v>
      </c>
      <c r="I71" s="1">
        <v>1.02334945E-6</v>
      </c>
      <c r="J71" s="1">
        <v>-8.85720519E-3</v>
      </c>
      <c r="K71" s="1">
        <v>-8.8548948400000004E-3</v>
      </c>
    </row>
    <row r="72" spans="1:11" x14ac:dyDescent="0.3">
      <c r="A72" t="s">
        <v>10</v>
      </c>
      <c r="B72" t="s">
        <v>81</v>
      </c>
      <c r="C72">
        <v>70</v>
      </c>
      <c r="D72">
        <v>319</v>
      </c>
      <c r="E72">
        <v>-691200</v>
      </c>
      <c r="F72">
        <v>565.5</v>
      </c>
      <c r="G72">
        <v>303</v>
      </c>
      <c r="H72" s="1">
        <v>-9.0047870499999991E-3</v>
      </c>
      <c r="I72" s="1">
        <v>7.7724890199999999E-7</v>
      </c>
      <c r="J72" s="1">
        <v>-9.0060442600000002E-3</v>
      </c>
      <c r="K72" s="1">
        <v>-9.0039386499999995E-3</v>
      </c>
    </row>
    <row r="73" spans="1:11" x14ac:dyDescent="0.3">
      <c r="A73" t="s">
        <v>10</v>
      </c>
      <c r="B73" t="s">
        <v>82</v>
      </c>
      <c r="C73">
        <v>71</v>
      </c>
      <c r="D73">
        <v>319</v>
      </c>
      <c r="E73">
        <v>-688320</v>
      </c>
      <c r="F73">
        <v>575.51</v>
      </c>
      <c r="G73">
        <v>304</v>
      </c>
      <c r="H73" s="1">
        <v>-9.1554504499999998E-3</v>
      </c>
      <c r="I73" s="1">
        <v>6.1799471699999995E-7</v>
      </c>
      <c r="J73" s="1">
        <v>-9.1561331999999995E-3</v>
      </c>
      <c r="K73" s="1">
        <v>-9.1547694999999998E-3</v>
      </c>
    </row>
    <row r="74" spans="1:11" x14ac:dyDescent="0.3">
      <c r="A74" t="s">
        <v>10</v>
      </c>
      <c r="B74" t="s">
        <v>83</v>
      </c>
      <c r="C74">
        <v>72</v>
      </c>
      <c r="D74">
        <v>319</v>
      </c>
      <c r="E74">
        <v>-685440</v>
      </c>
      <c r="F74">
        <v>585.52</v>
      </c>
      <c r="G74">
        <v>305</v>
      </c>
      <c r="H74" s="1">
        <v>-9.2957892199999996E-3</v>
      </c>
      <c r="I74" s="1">
        <v>9.5745305000000009E-7</v>
      </c>
      <c r="J74" s="1">
        <v>-9.2973250000000004E-3</v>
      </c>
      <c r="K74" s="1">
        <v>-9.2948305299999992E-3</v>
      </c>
    </row>
    <row r="75" spans="1:11" x14ac:dyDescent="0.3">
      <c r="A75" t="s">
        <v>10</v>
      </c>
      <c r="B75" t="s">
        <v>84</v>
      </c>
      <c r="C75">
        <v>73</v>
      </c>
      <c r="D75">
        <v>319</v>
      </c>
      <c r="E75">
        <v>-682560</v>
      </c>
      <c r="F75">
        <v>595.53</v>
      </c>
      <c r="G75">
        <v>306</v>
      </c>
      <c r="H75" s="1">
        <v>-9.3871397199999998E-3</v>
      </c>
      <c r="I75" s="1">
        <v>3.8104396700000002E-7</v>
      </c>
      <c r="J75" s="1">
        <v>-9.3877071900000005E-3</v>
      </c>
      <c r="K75" s="1">
        <v>-9.3866465100000008E-3</v>
      </c>
    </row>
    <row r="76" spans="1:11" x14ac:dyDescent="0.3">
      <c r="A76" t="s">
        <v>10</v>
      </c>
      <c r="B76" t="s">
        <v>85</v>
      </c>
      <c r="C76">
        <v>74</v>
      </c>
      <c r="D76">
        <v>319</v>
      </c>
      <c r="E76">
        <v>-679680</v>
      </c>
      <c r="F76">
        <v>605.54</v>
      </c>
      <c r="G76">
        <v>307</v>
      </c>
      <c r="H76" s="1">
        <v>-7.9396240699999999E-3</v>
      </c>
      <c r="I76" s="1">
        <v>7.1272198800000003E-6</v>
      </c>
      <c r="J76" s="1">
        <v>-7.9512474300000007E-3</v>
      </c>
      <c r="K76" s="1">
        <v>-7.9336487899999992E-3</v>
      </c>
    </row>
    <row r="77" spans="1:11" x14ac:dyDescent="0.3">
      <c r="A77" t="s">
        <v>10</v>
      </c>
      <c r="B77" t="s">
        <v>86</v>
      </c>
      <c r="C77">
        <v>75</v>
      </c>
      <c r="D77">
        <v>319</v>
      </c>
      <c r="E77">
        <v>-676800</v>
      </c>
      <c r="F77">
        <v>615.55999999999995</v>
      </c>
      <c r="G77">
        <v>308</v>
      </c>
      <c r="H77" s="1">
        <v>-5.2325867499999996E-3</v>
      </c>
      <c r="I77" s="1">
        <v>1.48185614E-5</v>
      </c>
      <c r="J77" s="1">
        <v>-5.2518826400000003E-3</v>
      </c>
      <c r="K77" s="1">
        <v>-5.2147030400000001E-3</v>
      </c>
    </row>
    <row r="78" spans="1:11" x14ac:dyDescent="0.3">
      <c r="A78" t="s">
        <v>10</v>
      </c>
      <c r="B78" t="s">
        <v>87</v>
      </c>
      <c r="C78">
        <v>76</v>
      </c>
      <c r="D78">
        <v>319</v>
      </c>
      <c r="E78">
        <v>-673920</v>
      </c>
      <c r="F78">
        <v>625.57000000000005</v>
      </c>
      <c r="G78">
        <v>309</v>
      </c>
      <c r="H78" s="1">
        <v>-2.4332358E-3</v>
      </c>
      <c r="I78" s="1">
        <v>9.3218838100000008E-6</v>
      </c>
      <c r="J78" s="1">
        <v>-2.4492707599999999E-3</v>
      </c>
      <c r="K78" s="1">
        <v>-2.4257627299999998E-3</v>
      </c>
    </row>
    <row r="79" spans="1:11" x14ac:dyDescent="0.3">
      <c r="A79" t="s">
        <v>10</v>
      </c>
      <c r="B79" t="s">
        <v>88</v>
      </c>
      <c r="C79">
        <v>77</v>
      </c>
      <c r="D79">
        <v>319</v>
      </c>
      <c r="E79">
        <v>-671040</v>
      </c>
      <c r="F79">
        <v>635.58000000000004</v>
      </c>
      <c r="G79">
        <v>310</v>
      </c>
      <c r="H79" s="1">
        <v>2.29107308E-4</v>
      </c>
      <c r="I79" s="1">
        <v>1.8281812899999999E-5</v>
      </c>
      <c r="J79" s="1">
        <v>1.99173197E-4</v>
      </c>
      <c r="K79" s="1">
        <v>2.4483108399999998E-4</v>
      </c>
    </row>
    <row r="80" spans="1:11" x14ac:dyDescent="0.3">
      <c r="A80" t="s">
        <v>10</v>
      </c>
      <c r="B80" t="s">
        <v>89</v>
      </c>
      <c r="C80">
        <v>78</v>
      </c>
      <c r="D80">
        <v>319</v>
      </c>
      <c r="E80">
        <v>-668160</v>
      </c>
      <c r="F80">
        <v>645.59</v>
      </c>
      <c r="G80">
        <v>311</v>
      </c>
      <c r="H80" s="1">
        <v>2.4357301799999998E-3</v>
      </c>
      <c r="I80" s="1">
        <v>1.0570352E-5</v>
      </c>
      <c r="J80" s="1">
        <v>2.4209645299999999E-3</v>
      </c>
      <c r="K80" s="1">
        <v>2.44616872E-3</v>
      </c>
    </row>
    <row r="81" spans="1:11" x14ac:dyDescent="0.3">
      <c r="A81" t="s">
        <v>10</v>
      </c>
      <c r="B81" t="s">
        <v>90</v>
      </c>
      <c r="C81">
        <v>79</v>
      </c>
      <c r="D81">
        <v>319</v>
      </c>
      <c r="E81" s="6">
        <v>-665280</v>
      </c>
      <c r="F81" s="6">
        <v>655.6</v>
      </c>
      <c r="G81" s="6">
        <v>312</v>
      </c>
      <c r="H81" s="7">
        <v>3.1711524699999999E-3</v>
      </c>
      <c r="I81" s="1">
        <v>7.2915660699999997E-6</v>
      </c>
      <c r="J81" s="1">
        <v>3.16456528E-3</v>
      </c>
      <c r="K81" s="1">
        <v>3.1828318E-3</v>
      </c>
    </row>
    <row r="82" spans="1:11" x14ac:dyDescent="0.3">
      <c r="A82" t="s">
        <v>10</v>
      </c>
      <c r="B82" t="s">
        <v>91</v>
      </c>
      <c r="C82">
        <v>80</v>
      </c>
      <c r="D82">
        <v>319</v>
      </c>
      <c r="E82">
        <v>-662400</v>
      </c>
      <c r="F82">
        <v>665.62</v>
      </c>
      <c r="G82">
        <v>313</v>
      </c>
      <c r="H82" s="1">
        <v>8.9122850000000005E-4</v>
      </c>
      <c r="I82" s="1">
        <v>9.3147913099999993E-6</v>
      </c>
      <c r="J82" s="1">
        <v>8.8243978499999995E-4</v>
      </c>
      <c r="K82" s="1">
        <v>9.0648807700000002E-4</v>
      </c>
    </row>
    <row r="83" spans="1:11" x14ac:dyDescent="0.3">
      <c r="A83" t="s">
        <v>10</v>
      </c>
      <c r="B83" t="s">
        <v>92</v>
      </c>
      <c r="C83">
        <v>81</v>
      </c>
      <c r="D83">
        <v>319</v>
      </c>
      <c r="E83">
        <v>-659520</v>
      </c>
      <c r="F83">
        <v>675.63</v>
      </c>
      <c r="G83">
        <v>314</v>
      </c>
      <c r="H83" s="1">
        <v>-1.85412095E-3</v>
      </c>
      <c r="I83" s="1">
        <v>1.2283279200000001E-5</v>
      </c>
      <c r="J83" s="1">
        <v>-1.87006315E-3</v>
      </c>
      <c r="K83" s="1">
        <v>-1.8372016100000001E-3</v>
      </c>
    </row>
    <row r="84" spans="1:11" x14ac:dyDescent="0.3">
      <c r="A84" t="s">
        <v>10</v>
      </c>
      <c r="B84" t="s">
        <v>93</v>
      </c>
      <c r="C84">
        <v>82</v>
      </c>
      <c r="D84">
        <v>319</v>
      </c>
      <c r="E84">
        <v>-656640</v>
      </c>
      <c r="F84">
        <v>685.64</v>
      </c>
      <c r="G84">
        <v>315</v>
      </c>
      <c r="H84" s="1">
        <v>-4.57964876E-3</v>
      </c>
      <c r="I84" s="1">
        <v>8.6868631399999995E-6</v>
      </c>
      <c r="J84" s="1">
        <v>-4.5883365699999996E-3</v>
      </c>
      <c r="K84" s="1">
        <v>-4.5674780299999997E-3</v>
      </c>
    </row>
    <row r="85" spans="1:11" x14ac:dyDescent="0.3">
      <c r="A85" t="s">
        <v>10</v>
      </c>
      <c r="B85" t="s">
        <v>94</v>
      </c>
      <c r="C85">
        <v>83</v>
      </c>
      <c r="D85">
        <v>319</v>
      </c>
      <c r="E85">
        <v>-653760</v>
      </c>
      <c r="F85">
        <v>695.65</v>
      </c>
      <c r="G85">
        <v>316</v>
      </c>
      <c r="H85" s="1">
        <v>-7.0447903699999998E-3</v>
      </c>
      <c r="I85" s="1">
        <v>8.1134094399999996E-6</v>
      </c>
      <c r="J85" s="1">
        <v>-7.0514738400000001E-3</v>
      </c>
      <c r="K85" s="1">
        <v>-7.0312299099999998E-3</v>
      </c>
    </row>
    <row r="86" spans="1:11" x14ac:dyDescent="0.3">
      <c r="A86" t="s">
        <v>10</v>
      </c>
      <c r="B86" t="s">
        <v>95</v>
      </c>
      <c r="C86">
        <v>84</v>
      </c>
      <c r="D86">
        <v>319</v>
      </c>
      <c r="E86">
        <v>-650880</v>
      </c>
      <c r="F86">
        <v>705.66</v>
      </c>
      <c r="G86">
        <v>317</v>
      </c>
      <c r="H86" s="1">
        <v>-8.8523844100000006E-3</v>
      </c>
      <c r="I86" s="1">
        <v>4.6240473299999996E-6</v>
      </c>
      <c r="J86" s="1">
        <v>-8.8563046900000005E-3</v>
      </c>
      <c r="K86" s="1">
        <v>-8.8448275899999998E-3</v>
      </c>
    </row>
    <row r="87" spans="1:11" x14ac:dyDescent="0.3">
      <c r="A87" t="s">
        <v>10</v>
      </c>
      <c r="B87" t="s">
        <v>96</v>
      </c>
      <c r="C87">
        <v>85</v>
      </c>
      <c r="D87">
        <v>319</v>
      </c>
      <c r="E87">
        <v>-648000</v>
      </c>
      <c r="F87">
        <v>715.67</v>
      </c>
      <c r="G87">
        <v>318</v>
      </c>
      <c r="H87" s="1">
        <v>-9.44443677E-3</v>
      </c>
      <c r="I87" s="1">
        <v>7.6893034300000002E-7</v>
      </c>
      <c r="J87" s="1">
        <v>-9.4452171000000001E-3</v>
      </c>
      <c r="K87" s="1">
        <v>-9.4435605300000006E-3</v>
      </c>
    </row>
    <row r="88" spans="1:11" x14ac:dyDescent="0.3">
      <c r="A88" t="s">
        <v>10</v>
      </c>
      <c r="B88" t="s">
        <v>97</v>
      </c>
      <c r="C88">
        <v>86</v>
      </c>
      <c r="D88">
        <v>319</v>
      </c>
      <c r="E88">
        <v>-645120</v>
      </c>
      <c r="F88">
        <v>725.69</v>
      </c>
      <c r="G88">
        <v>319</v>
      </c>
      <c r="H88" s="1">
        <v>-9.44774099E-3</v>
      </c>
      <c r="I88" s="1">
        <v>5.8980293800000002E-7</v>
      </c>
      <c r="J88" s="1">
        <v>-9.4486930600000008E-3</v>
      </c>
      <c r="K88" s="1">
        <v>-9.4472900299999996E-3</v>
      </c>
    </row>
    <row r="89" spans="1:11" x14ac:dyDescent="0.3">
      <c r="A89" t="s">
        <v>10</v>
      </c>
      <c r="B89" t="s">
        <v>98</v>
      </c>
      <c r="C89">
        <v>87</v>
      </c>
      <c r="D89">
        <v>319</v>
      </c>
      <c r="E89">
        <v>-642240</v>
      </c>
      <c r="F89">
        <v>735.7</v>
      </c>
      <c r="G89">
        <v>320</v>
      </c>
      <c r="H89" s="1">
        <v>-9.4492420999999997E-3</v>
      </c>
      <c r="I89" s="1">
        <v>3.34092351E-7</v>
      </c>
      <c r="J89" s="1">
        <v>-9.4496585399999992E-3</v>
      </c>
      <c r="K89" s="1">
        <v>-9.4488187700000007E-3</v>
      </c>
    </row>
    <row r="90" spans="1:11" x14ac:dyDescent="0.3">
      <c r="A90" t="s">
        <v>10</v>
      </c>
      <c r="B90" t="s">
        <v>99</v>
      </c>
      <c r="C90">
        <v>88</v>
      </c>
      <c r="D90">
        <v>319</v>
      </c>
      <c r="E90">
        <v>-639360</v>
      </c>
      <c r="F90">
        <v>745.71</v>
      </c>
      <c r="G90">
        <v>321</v>
      </c>
      <c r="H90" s="1">
        <v>-9.4492783299999997E-3</v>
      </c>
      <c r="I90" s="1">
        <v>2.8856258900000001E-7</v>
      </c>
      <c r="J90" s="1">
        <v>-9.4496516600000007E-3</v>
      </c>
      <c r="K90" s="1">
        <v>-9.4489116599999999E-3</v>
      </c>
    </row>
    <row r="91" spans="1:11" x14ac:dyDescent="0.3">
      <c r="A91" t="s">
        <v>10</v>
      </c>
      <c r="B91" t="s">
        <v>100</v>
      </c>
      <c r="C91">
        <v>89</v>
      </c>
      <c r="D91">
        <v>319</v>
      </c>
      <c r="E91">
        <v>-636480</v>
      </c>
      <c r="F91">
        <v>755.72</v>
      </c>
      <c r="G91">
        <v>322</v>
      </c>
      <c r="H91" s="1">
        <v>-9.4486925700000002E-3</v>
      </c>
      <c r="I91" s="1">
        <v>3.3141509100000002E-7</v>
      </c>
      <c r="J91" s="1">
        <v>-9.4491699099999993E-3</v>
      </c>
      <c r="K91" s="1">
        <v>-9.4482671899999999E-3</v>
      </c>
    </row>
    <row r="92" spans="1:11" x14ac:dyDescent="0.3">
      <c r="A92" t="s">
        <v>10</v>
      </c>
      <c r="B92" t="s">
        <v>101</v>
      </c>
      <c r="C92">
        <v>90</v>
      </c>
      <c r="D92">
        <v>319</v>
      </c>
      <c r="E92">
        <v>-633600</v>
      </c>
      <c r="F92">
        <v>765.73</v>
      </c>
      <c r="G92">
        <v>323</v>
      </c>
      <c r="H92" s="1">
        <v>-9.4482007400000009E-3</v>
      </c>
      <c r="I92" s="1">
        <v>5.4206067400000003E-7</v>
      </c>
      <c r="J92" s="1">
        <v>-9.4487210299999992E-3</v>
      </c>
      <c r="K92" s="1">
        <v>-9.4473135499999993E-3</v>
      </c>
    </row>
    <row r="93" spans="1:11" x14ac:dyDescent="0.3">
      <c r="A93" t="s">
        <v>10</v>
      </c>
      <c r="B93" t="s">
        <v>102</v>
      </c>
      <c r="C93">
        <v>91</v>
      </c>
      <c r="D93">
        <v>319</v>
      </c>
      <c r="E93">
        <v>-630720</v>
      </c>
      <c r="F93">
        <v>775.75</v>
      </c>
      <c r="G93">
        <v>324</v>
      </c>
      <c r="H93" s="1">
        <v>-9.4477503700000007E-3</v>
      </c>
      <c r="I93" s="1">
        <v>4.5818104600000003E-7</v>
      </c>
      <c r="J93" s="1">
        <v>-9.44837439E-3</v>
      </c>
      <c r="K93" s="1">
        <v>-9.4471947199999996E-3</v>
      </c>
    </row>
    <row r="94" spans="1:11" x14ac:dyDescent="0.3">
      <c r="A94" t="s">
        <v>10</v>
      </c>
      <c r="B94" t="s">
        <v>103</v>
      </c>
      <c r="C94">
        <v>92</v>
      </c>
      <c r="D94">
        <v>319</v>
      </c>
      <c r="E94">
        <v>-627840</v>
      </c>
      <c r="F94">
        <v>785.76</v>
      </c>
      <c r="G94">
        <v>325</v>
      </c>
      <c r="H94" s="1">
        <v>-9.4465581099999994E-3</v>
      </c>
      <c r="I94" s="1">
        <v>5.7550453899999999E-7</v>
      </c>
      <c r="J94" s="1">
        <v>-9.4473365000000004E-3</v>
      </c>
      <c r="K94" s="1">
        <v>-9.4458100899999994E-3</v>
      </c>
    </row>
    <row r="95" spans="1:11" x14ac:dyDescent="0.3">
      <c r="A95" t="s">
        <v>10</v>
      </c>
      <c r="B95" t="s">
        <v>104</v>
      </c>
      <c r="C95">
        <v>93</v>
      </c>
      <c r="D95">
        <v>319</v>
      </c>
      <c r="E95">
        <v>-624960</v>
      </c>
      <c r="F95">
        <v>795.77</v>
      </c>
      <c r="G95">
        <v>326</v>
      </c>
      <c r="H95" s="1">
        <v>-9.4452901500000006E-3</v>
      </c>
      <c r="I95" s="1">
        <v>6.1358931900000005E-7</v>
      </c>
      <c r="J95" s="1">
        <v>-9.4462104799999998E-3</v>
      </c>
      <c r="K95" s="1">
        <v>-9.4446005899999994E-3</v>
      </c>
    </row>
    <row r="96" spans="1:11" x14ac:dyDescent="0.3">
      <c r="A96" t="s">
        <v>10</v>
      </c>
      <c r="B96" t="s">
        <v>105</v>
      </c>
      <c r="C96">
        <v>94</v>
      </c>
      <c r="D96">
        <v>319</v>
      </c>
      <c r="E96">
        <v>-622080</v>
      </c>
      <c r="F96">
        <v>805.78</v>
      </c>
      <c r="G96">
        <v>327</v>
      </c>
      <c r="H96" s="1">
        <v>-9.4447558800000008E-3</v>
      </c>
      <c r="I96" s="1">
        <v>6.5135823900000005E-7</v>
      </c>
      <c r="J96" s="1">
        <v>-9.4456100500000008E-3</v>
      </c>
      <c r="K96" s="1">
        <v>-9.4438628100000001E-3</v>
      </c>
    </row>
    <row r="97" spans="1:11" x14ac:dyDescent="0.3">
      <c r="A97" t="s">
        <v>10</v>
      </c>
      <c r="B97" t="s">
        <v>106</v>
      </c>
      <c r="C97">
        <v>95</v>
      </c>
      <c r="D97">
        <v>319</v>
      </c>
      <c r="E97">
        <v>-619200</v>
      </c>
      <c r="F97">
        <v>815.79</v>
      </c>
      <c r="G97">
        <v>328</v>
      </c>
      <c r="H97" s="1">
        <v>-9.4242378600000003E-3</v>
      </c>
      <c r="I97" s="1">
        <v>4.8512906099999999E-7</v>
      </c>
      <c r="J97" s="1">
        <v>-9.4250335899999996E-3</v>
      </c>
      <c r="K97" s="1">
        <v>-9.4238190700000005E-3</v>
      </c>
    </row>
    <row r="98" spans="1:11" x14ac:dyDescent="0.3">
      <c r="A98" t="s">
        <v>10</v>
      </c>
      <c r="B98" t="s">
        <v>107</v>
      </c>
      <c r="C98">
        <v>96</v>
      </c>
      <c r="D98">
        <v>319</v>
      </c>
      <c r="E98">
        <v>-616320</v>
      </c>
      <c r="F98">
        <v>825.8</v>
      </c>
      <c r="G98">
        <v>329</v>
      </c>
      <c r="H98" s="1">
        <v>-9.3587379400000004E-3</v>
      </c>
      <c r="I98" s="1">
        <v>1.0689560699999999E-6</v>
      </c>
      <c r="J98" s="1">
        <v>-9.3605438899999997E-3</v>
      </c>
      <c r="K98" s="1">
        <v>-9.3578030100000004E-3</v>
      </c>
    </row>
    <row r="99" spans="1:11" x14ac:dyDescent="0.3">
      <c r="A99" t="s">
        <v>10</v>
      </c>
      <c r="B99" t="s">
        <v>108</v>
      </c>
      <c r="C99">
        <v>97</v>
      </c>
      <c r="D99">
        <v>319</v>
      </c>
      <c r="E99">
        <v>-613440</v>
      </c>
      <c r="F99">
        <v>835.82</v>
      </c>
      <c r="G99">
        <v>330</v>
      </c>
      <c r="H99" s="1">
        <v>-9.29141736E-3</v>
      </c>
      <c r="I99" s="1">
        <v>9.0152034399999997E-7</v>
      </c>
      <c r="J99" s="1">
        <v>-9.2927413099999998E-3</v>
      </c>
      <c r="K99" s="1">
        <v>-9.2907170099999995E-3</v>
      </c>
    </row>
    <row r="100" spans="1:11" x14ac:dyDescent="0.3">
      <c r="A100" t="s">
        <v>10</v>
      </c>
      <c r="B100" t="s">
        <v>109</v>
      </c>
      <c r="C100">
        <v>98</v>
      </c>
      <c r="D100">
        <v>319</v>
      </c>
      <c r="E100">
        <v>-610560</v>
      </c>
      <c r="F100">
        <v>845.83</v>
      </c>
      <c r="G100">
        <v>331</v>
      </c>
      <c r="H100" s="1">
        <v>-9.2246229999999995E-3</v>
      </c>
      <c r="I100" s="1">
        <v>4.8398259400000001E-7</v>
      </c>
      <c r="J100" s="1">
        <v>-9.22543428E-3</v>
      </c>
      <c r="K100" s="1">
        <v>-9.2241287400000004E-3</v>
      </c>
    </row>
    <row r="101" spans="1:11" x14ac:dyDescent="0.3">
      <c r="A101" t="s">
        <v>10</v>
      </c>
      <c r="B101" t="s">
        <v>110</v>
      </c>
      <c r="C101">
        <v>99</v>
      </c>
      <c r="D101">
        <v>319</v>
      </c>
      <c r="E101">
        <v>-607680</v>
      </c>
      <c r="F101">
        <v>855.84</v>
      </c>
      <c r="G101">
        <v>332</v>
      </c>
      <c r="H101" s="1">
        <v>-9.1670975800000002E-3</v>
      </c>
      <c r="I101" s="1">
        <v>8.6461666899999996E-7</v>
      </c>
      <c r="J101" s="1">
        <v>-9.1679964799999993E-3</v>
      </c>
      <c r="K101" s="1">
        <v>-9.1659770499999994E-3</v>
      </c>
    </row>
    <row r="102" spans="1:11" x14ac:dyDescent="0.3">
      <c r="A102" t="s">
        <v>10</v>
      </c>
      <c r="B102" t="s">
        <v>111</v>
      </c>
      <c r="C102">
        <v>100</v>
      </c>
      <c r="D102">
        <v>319</v>
      </c>
      <c r="E102">
        <v>-604800</v>
      </c>
      <c r="F102">
        <v>865.85</v>
      </c>
      <c r="G102">
        <v>333</v>
      </c>
      <c r="H102" s="1">
        <v>-9.1298621999999999E-3</v>
      </c>
      <c r="I102" s="1">
        <v>4.7882953000000005E-7</v>
      </c>
      <c r="J102" s="1">
        <v>-9.1304540799999993E-3</v>
      </c>
      <c r="K102" s="1">
        <v>-9.1292487099999993E-3</v>
      </c>
    </row>
    <row r="103" spans="1:11" x14ac:dyDescent="0.3">
      <c r="A103" t="s">
        <v>10</v>
      </c>
      <c r="B103" t="s">
        <v>112</v>
      </c>
      <c r="C103">
        <v>101</v>
      </c>
      <c r="D103">
        <v>319</v>
      </c>
      <c r="E103">
        <v>-601920</v>
      </c>
      <c r="F103">
        <v>875.86</v>
      </c>
      <c r="G103">
        <v>334</v>
      </c>
      <c r="H103" s="1">
        <v>-9.1797096699999994E-3</v>
      </c>
      <c r="I103" s="1">
        <v>8.2324843399999995E-7</v>
      </c>
      <c r="J103" s="1">
        <v>-9.1805068799999997E-3</v>
      </c>
      <c r="K103" s="1">
        <v>-9.1788082300000001E-3</v>
      </c>
    </row>
    <row r="104" spans="1:11" x14ac:dyDescent="0.3">
      <c r="A104" t="s">
        <v>10</v>
      </c>
      <c r="B104" t="s">
        <v>113</v>
      </c>
      <c r="C104">
        <v>102</v>
      </c>
      <c r="D104">
        <v>319</v>
      </c>
      <c r="E104">
        <v>-599040</v>
      </c>
      <c r="F104">
        <v>885.88</v>
      </c>
      <c r="G104">
        <v>335</v>
      </c>
      <c r="H104" s="1">
        <v>-9.2446950499999996E-3</v>
      </c>
      <c r="I104" s="1">
        <v>6.6855701299999996E-7</v>
      </c>
      <c r="J104" s="1">
        <v>-9.2454666500000008E-3</v>
      </c>
      <c r="K104" s="1">
        <v>-9.2436448800000005E-3</v>
      </c>
    </row>
    <row r="105" spans="1:11" x14ac:dyDescent="0.3">
      <c r="A105" t="s">
        <v>10</v>
      </c>
      <c r="B105" t="s">
        <v>114</v>
      </c>
      <c r="C105">
        <v>103</v>
      </c>
      <c r="D105">
        <v>319</v>
      </c>
      <c r="E105">
        <v>-596160</v>
      </c>
      <c r="F105">
        <v>895.89</v>
      </c>
      <c r="G105">
        <v>336</v>
      </c>
      <c r="H105" s="1">
        <v>-9.3105223499999994E-3</v>
      </c>
      <c r="I105" s="1">
        <v>5.2997620499999998E-7</v>
      </c>
      <c r="J105" s="1">
        <v>-9.3111031000000007E-3</v>
      </c>
      <c r="K105" s="1">
        <v>-9.3096978400000006E-3</v>
      </c>
    </row>
    <row r="106" spans="1:11" x14ac:dyDescent="0.3">
      <c r="A106" t="s">
        <v>10</v>
      </c>
      <c r="B106" t="s">
        <v>115</v>
      </c>
      <c r="C106">
        <v>104</v>
      </c>
      <c r="D106">
        <v>319</v>
      </c>
      <c r="E106">
        <v>-593280</v>
      </c>
      <c r="F106">
        <v>905.9</v>
      </c>
      <c r="G106">
        <v>337</v>
      </c>
      <c r="H106" s="1">
        <v>-9.3721000300000003E-3</v>
      </c>
      <c r="I106" s="1">
        <v>2.4777849099999999E-7</v>
      </c>
      <c r="J106" s="1">
        <v>-9.3723865999999992E-3</v>
      </c>
      <c r="K106" s="1">
        <v>-9.3717352E-3</v>
      </c>
    </row>
    <row r="107" spans="1:11" x14ac:dyDescent="0.3">
      <c r="A107" t="s">
        <v>10</v>
      </c>
      <c r="B107" t="s">
        <v>116</v>
      </c>
      <c r="C107">
        <v>105</v>
      </c>
      <c r="D107">
        <v>319</v>
      </c>
      <c r="E107">
        <v>-590400</v>
      </c>
      <c r="F107">
        <v>915.91</v>
      </c>
      <c r="G107">
        <v>338</v>
      </c>
      <c r="H107" s="1">
        <v>-9.4203774299999998E-3</v>
      </c>
      <c r="I107" s="1">
        <v>3.4323478400000003E-7</v>
      </c>
      <c r="J107" s="1">
        <v>-9.42071274E-3</v>
      </c>
      <c r="K107" s="1">
        <v>-9.4198123999999998E-3</v>
      </c>
    </row>
    <row r="108" spans="1:11" x14ac:dyDescent="0.3">
      <c r="A108" t="s">
        <v>10</v>
      </c>
      <c r="B108" t="s">
        <v>117</v>
      </c>
      <c r="C108">
        <v>106</v>
      </c>
      <c r="D108">
        <v>319</v>
      </c>
      <c r="E108">
        <v>-587520</v>
      </c>
      <c r="F108">
        <v>925.92</v>
      </c>
      <c r="G108">
        <v>339</v>
      </c>
      <c r="H108" s="1">
        <v>-9.4404093400000007E-3</v>
      </c>
      <c r="I108" s="1">
        <v>6.55207182E-7</v>
      </c>
      <c r="J108" s="1">
        <v>-9.4414179099999995E-3</v>
      </c>
      <c r="K108" s="1">
        <v>-9.4397633099999999E-3</v>
      </c>
    </row>
    <row r="109" spans="1:11" x14ac:dyDescent="0.3">
      <c r="A109" t="s">
        <v>10</v>
      </c>
      <c r="B109" t="s">
        <v>118</v>
      </c>
      <c r="C109">
        <v>107</v>
      </c>
      <c r="D109">
        <v>319</v>
      </c>
      <c r="E109">
        <v>-584640</v>
      </c>
      <c r="F109">
        <v>935.93</v>
      </c>
      <c r="G109">
        <v>340</v>
      </c>
      <c r="H109" s="1">
        <v>-9.4407792000000008E-3</v>
      </c>
      <c r="I109" s="1">
        <v>3.07212493E-7</v>
      </c>
      <c r="J109" s="1">
        <v>-9.4412501300000003E-3</v>
      </c>
      <c r="K109" s="1">
        <v>-9.4404308900000004E-3</v>
      </c>
    </row>
    <row r="110" spans="1:11" x14ac:dyDescent="0.3">
      <c r="A110" t="s">
        <v>10</v>
      </c>
      <c r="B110" t="s">
        <v>119</v>
      </c>
      <c r="C110">
        <v>108</v>
      </c>
      <c r="D110">
        <v>319</v>
      </c>
      <c r="E110">
        <v>-581760</v>
      </c>
      <c r="F110">
        <v>945.95</v>
      </c>
      <c r="G110">
        <v>341</v>
      </c>
      <c r="H110" s="1">
        <v>-9.4412637499999997E-3</v>
      </c>
      <c r="I110" s="1">
        <v>5.2137301100000003E-7</v>
      </c>
      <c r="J110" s="1">
        <v>-9.4418948100000004E-3</v>
      </c>
      <c r="K110" s="1">
        <v>-9.4407106299999998E-3</v>
      </c>
    </row>
    <row r="111" spans="1:11" x14ac:dyDescent="0.3">
      <c r="A111" t="s">
        <v>10</v>
      </c>
      <c r="B111" t="s">
        <v>120</v>
      </c>
      <c r="C111">
        <v>109</v>
      </c>
      <c r="D111">
        <v>319</v>
      </c>
      <c r="E111">
        <v>-578880</v>
      </c>
      <c r="F111">
        <v>955.96</v>
      </c>
      <c r="G111">
        <v>342</v>
      </c>
      <c r="H111" s="1">
        <v>-9.4419947800000008E-3</v>
      </c>
      <c r="I111" s="1">
        <v>9.0487677899999995E-7</v>
      </c>
      <c r="J111" s="1">
        <v>-9.4427090800000002E-3</v>
      </c>
      <c r="K111" s="1">
        <v>-9.4404290299999992E-3</v>
      </c>
    </row>
    <row r="112" spans="1:11" x14ac:dyDescent="0.3">
      <c r="A112" t="s">
        <v>10</v>
      </c>
      <c r="B112" t="s">
        <v>121</v>
      </c>
      <c r="C112">
        <v>110</v>
      </c>
      <c r="D112">
        <v>319</v>
      </c>
      <c r="E112">
        <v>-576000</v>
      </c>
      <c r="F112">
        <v>965.97</v>
      </c>
      <c r="G112">
        <v>343</v>
      </c>
      <c r="H112" s="1">
        <v>-9.4411613099999996E-3</v>
      </c>
      <c r="I112" s="1">
        <v>3.2222971799999998E-7</v>
      </c>
      <c r="J112" s="1">
        <v>-9.4414061299999998E-3</v>
      </c>
      <c r="K112" s="1">
        <v>-9.4406266900000004E-3</v>
      </c>
    </row>
    <row r="113" spans="1:11" x14ac:dyDescent="0.3">
      <c r="A113" t="s">
        <v>10</v>
      </c>
      <c r="B113" t="s">
        <v>122</v>
      </c>
      <c r="C113">
        <v>111</v>
      </c>
      <c r="D113">
        <v>319</v>
      </c>
      <c r="E113">
        <v>-573120</v>
      </c>
      <c r="F113">
        <v>975.98</v>
      </c>
      <c r="G113">
        <v>344</v>
      </c>
      <c r="H113" s="1">
        <v>-9.4411501299999992E-3</v>
      </c>
      <c r="I113" s="1">
        <v>5.7663430600000005E-7</v>
      </c>
      <c r="J113" s="1">
        <v>-9.44199932E-3</v>
      </c>
      <c r="K113" s="1">
        <v>-9.4405893199999997E-3</v>
      </c>
    </row>
    <row r="114" spans="1:11" x14ac:dyDescent="0.3">
      <c r="A114" t="s">
        <v>10</v>
      </c>
      <c r="B114" t="s">
        <v>123</v>
      </c>
      <c r="C114">
        <v>112</v>
      </c>
      <c r="D114">
        <v>319</v>
      </c>
      <c r="E114">
        <v>-570240</v>
      </c>
      <c r="F114">
        <v>985.99</v>
      </c>
      <c r="G114">
        <v>345</v>
      </c>
      <c r="H114" s="1">
        <v>-9.4408206200000001E-3</v>
      </c>
      <c r="I114" s="1">
        <v>4.4254425400000002E-7</v>
      </c>
      <c r="J114" s="1">
        <v>-9.4413198000000004E-3</v>
      </c>
      <c r="K114" s="1">
        <v>-9.4401705699999998E-3</v>
      </c>
    </row>
    <row r="115" spans="1:11" x14ac:dyDescent="0.3">
      <c r="A115" t="s">
        <v>10</v>
      </c>
      <c r="B115" t="s">
        <v>124</v>
      </c>
      <c r="C115">
        <v>113</v>
      </c>
      <c r="D115">
        <v>319</v>
      </c>
      <c r="E115">
        <v>-567360</v>
      </c>
      <c r="F115">
        <v>996.01</v>
      </c>
      <c r="G115">
        <v>346</v>
      </c>
      <c r="H115" s="1">
        <v>-9.4409704999999997E-3</v>
      </c>
      <c r="I115" s="1">
        <v>3.3477223200000002E-7</v>
      </c>
      <c r="J115" s="1">
        <v>-9.4412641299999999E-3</v>
      </c>
      <c r="K115" s="1">
        <v>-9.4404032800000006E-3</v>
      </c>
    </row>
    <row r="116" spans="1:11" x14ac:dyDescent="0.3">
      <c r="A116" t="s">
        <v>10</v>
      </c>
      <c r="B116" t="s">
        <v>125</v>
      </c>
      <c r="C116">
        <v>114</v>
      </c>
      <c r="D116">
        <v>319</v>
      </c>
      <c r="E116">
        <v>-564480</v>
      </c>
      <c r="F116">
        <v>1006.02</v>
      </c>
      <c r="G116">
        <v>347</v>
      </c>
      <c r="H116" s="1">
        <v>-9.4401929900000004E-3</v>
      </c>
      <c r="I116" s="1">
        <v>5.2645964700000001E-7</v>
      </c>
      <c r="J116" s="1">
        <v>-9.4407918899999995E-3</v>
      </c>
      <c r="K116" s="1">
        <v>-9.4395005100000005E-3</v>
      </c>
    </row>
    <row r="117" spans="1:11" x14ac:dyDescent="0.3">
      <c r="A117" t="s">
        <v>10</v>
      </c>
      <c r="B117" t="s">
        <v>126</v>
      </c>
      <c r="C117">
        <v>115</v>
      </c>
      <c r="D117">
        <v>319</v>
      </c>
      <c r="E117">
        <v>-561600</v>
      </c>
      <c r="F117">
        <v>1016.03</v>
      </c>
      <c r="G117">
        <v>348</v>
      </c>
      <c r="H117" s="1">
        <v>-9.4387300100000002E-3</v>
      </c>
      <c r="I117" s="1">
        <v>4.9161727399999996E-7</v>
      </c>
      <c r="J117" s="1">
        <v>-9.4392913199999994E-3</v>
      </c>
      <c r="K117" s="1">
        <v>-9.4380162799999993E-3</v>
      </c>
    </row>
    <row r="118" spans="1:11" x14ac:dyDescent="0.3">
      <c r="A118" t="s">
        <v>10</v>
      </c>
      <c r="B118" t="s">
        <v>127</v>
      </c>
      <c r="C118">
        <v>116</v>
      </c>
      <c r="D118">
        <v>319</v>
      </c>
      <c r="E118">
        <v>-558720</v>
      </c>
      <c r="F118">
        <v>1026.04</v>
      </c>
      <c r="G118">
        <v>349</v>
      </c>
      <c r="H118" s="1">
        <v>-9.4370715500000004E-3</v>
      </c>
      <c r="I118" s="1">
        <v>7.5847593199999996E-7</v>
      </c>
      <c r="J118" s="1">
        <v>-9.4383047099999996E-3</v>
      </c>
      <c r="K118" s="1">
        <v>-9.4362317699999993E-3</v>
      </c>
    </row>
    <row r="119" spans="1:11" x14ac:dyDescent="0.3">
      <c r="A119" t="s">
        <v>10</v>
      </c>
      <c r="B119" t="s">
        <v>128</v>
      </c>
      <c r="C119">
        <v>117</v>
      </c>
      <c r="D119">
        <v>319</v>
      </c>
      <c r="E119">
        <v>-555840</v>
      </c>
      <c r="F119">
        <v>1036.05</v>
      </c>
      <c r="G119">
        <v>350</v>
      </c>
      <c r="H119" s="1">
        <v>-9.4339422500000006E-3</v>
      </c>
      <c r="I119" s="1">
        <v>5.3060604999999998E-7</v>
      </c>
      <c r="J119" s="1">
        <v>-9.4346193499999995E-3</v>
      </c>
      <c r="K119" s="1">
        <v>-9.4332652699999995E-3</v>
      </c>
    </row>
    <row r="120" spans="1:11" x14ac:dyDescent="0.3">
      <c r="A120" t="s">
        <v>10</v>
      </c>
      <c r="B120" t="s">
        <v>129</v>
      </c>
      <c r="C120">
        <v>118</v>
      </c>
      <c r="D120">
        <v>319</v>
      </c>
      <c r="E120">
        <v>-552960</v>
      </c>
      <c r="F120">
        <v>1046.06</v>
      </c>
      <c r="G120">
        <v>351</v>
      </c>
      <c r="H120" s="1">
        <v>-9.4299627800000004E-3</v>
      </c>
      <c r="I120" s="1">
        <v>3.8832744599999998E-7</v>
      </c>
      <c r="J120" s="1">
        <v>-9.4302475899999995E-3</v>
      </c>
      <c r="K120" s="1">
        <v>-9.4293098699999994E-3</v>
      </c>
    </row>
    <row r="121" spans="1:11" x14ac:dyDescent="0.3">
      <c r="A121" t="s">
        <v>10</v>
      </c>
      <c r="B121" t="s">
        <v>130</v>
      </c>
      <c r="C121">
        <v>119</v>
      </c>
      <c r="D121">
        <v>319</v>
      </c>
      <c r="E121">
        <v>-550080</v>
      </c>
      <c r="F121">
        <v>1056.08</v>
      </c>
      <c r="G121">
        <v>352</v>
      </c>
      <c r="H121" s="1">
        <v>-9.4263978900000003E-3</v>
      </c>
      <c r="I121" s="1">
        <v>2.4896602799999998E-7</v>
      </c>
      <c r="J121" s="1">
        <v>-9.4267528099999994E-3</v>
      </c>
      <c r="K121" s="1">
        <v>-9.4261922800000005E-3</v>
      </c>
    </row>
    <row r="122" spans="1:11" x14ac:dyDescent="0.3">
      <c r="A122" t="s">
        <v>10</v>
      </c>
      <c r="B122" t="s">
        <v>131</v>
      </c>
      <c r="C122">
        <v>120</v>
      </c>
      <c r="D122">
        <v>319</v>
      </c>
      <c r="E122">
        <v>-547200</v>
      </c>
      <c r="F122">
        <v>1066.0899999999999</v>
      </c>
      <c r="G122">
        <v>353</v>
      </c>
      <c r="H122" s="1">
        <v>-9.4211662499999998E-3</v>
      </c>
      <c r="I122" s="1">
        <v>4.5668460899999997E-7</v>
      </c>
      <c r="J122" s="1">
        <v>-9.4215877600000008E-3</v>
      </c>
      <c r="K122" s="1">
        <v>-9.4204919199999994E-3</v>
      </c>
    </row>
    <row r="123" spans="1:11" x14ac:dyDescent="0.3">
      <c r="A123" t="s">
        <v>10</v>
      </c>
      <c r="B123" t="s">
        <v>132</v>
      </c>
      <c r="C123">
        <v>121</v>
      </c>
      <c r="D123">
        <v>319</v>
      </c>
      <c r="E123">
        <v>-544320</v>
      </c>
      <c r="F123">
        <v>1076.0999999999999</v>
      </c>
      <c r="G123">
        <v>354</v>
      </c>
      <c r="H123" s="1">
        <v>-9.4163636500000005E-3</v>
      </c>
      <c r="I123" s="1">
        <v>7.0506055199999998E-7</v>
      </c>
      <c r="J123" s="1">
        <v>-9.4171556699999999E-3</v>
      </c>
      <c r="K123" s="1">
        <v>-9.4153733900000005E-3</v>
      </c>
    </row>
    <row r="124" spans="1:11" x14ac:dyDescent="0.3">
      <c r="A124" t="s">
        <v>10</v>
      </c>
      <c r="B124" t="s">
        <v>133</v>
      </c>
      <c r="C124">
        <v>122</v>
      </c>
      <c r="D124">
        <v>319</v>
      </c>
      <c r="E124">
        <v>-541440</v>
      </c>
      <c r="F124">
        <v>1086.1099999999999</v>
      </c>
      <c r="G124">
        <v>355</v>
      </c>
      <c r="H124" s="1">
        <v>-9.4098048199999992E-3</v>
      </c>
      <c r="I124" s="1">
        <v>5.9860569499999999E-7</v>
      </c>
      <c r="J124" s="1">
        <v>-9.4105292900000005E-3</v>
      </c>
      <c r="K124" s="1">
        <v>-9.4089053299999999E-3</v>
      </c>
    </row>
    <row r="125" spans="1:11" x14ac:dyDescent="0.3">
      <c r="A125" t="s">
        <v>10</v>
      </c>
      <c r="B125" t="s">
        <v>134</v>
      </c>
      <c r="C125">
        <v>123</v>
      </c>
      <c r="D125">
        <v>319</v>
      </c>
      <c r="E125">
        <v>-538560</v>
      </c>
      <c r="F125">
        <v>1096.1199999999999</v>
      </c>
      <c r="G125">
        <v>356</v>
      </c>
      <c r="H125" s="1">
        <v>-9.4031110299999995E-3</v>
      </c>
      <c r="I125" s="1">
        <v>3.8160386999999999E-7</v>
      </c>
      <c r="J125" s="1">
        <v>-9.4034398599999996E-3</v>
      </c>
      <c r="K125" s="1">
        <v>-9.4024651399999999E-3</v>
      </c>
    </row>
    <row r="126" spans="1:11" x14ac:dyDescent="0.3">
      <c r="A126" t="s">
        <v>10</v>
      </c>
      <c r="B126" t="s">
        <v>135</v>
      </c>
      <c r="C126">
        <v>124</v>
      </c>
      <c r="D126">
        <v>319</v>
      </c>
      <c r="E126">
        <v>-535680</v>
      </c>
      <c r="F126">
        <v>1106.1400000000001</v>
      </c>
      <c r="G126">
        <v>357</v>
      </c>
      <c r="H126" s="1">
        <v>-9.3954425099999992E-3</v>
      </c>
      <c r="I126" s="1">
        <v>5.4038889299999999E-7</v>
      </c>
      <c r="J126" s="1">
        <v>-9.3960995300000003E-3</v>
      </c>
      <c r="K126" s="1">
        <v>-9.3950060200000008E-3</v>
      </c>
    </row>
    <row r="127" spans="1:11" x14ac:dyDescent="0.3">
      <c r="A127" t="s">
        <v>10</v>
      </c>
      <c r="B127" t="s">
        <v>136</v>
      </c>
      <c r="C127">
        <v>125</v>
      </c>
      <c r="D127">
        <v>319</v>
      </c>
      <c r="E127">
        <v>-532800</v>
      </c>
      <c r="F127">
        <v>1116.1500000000001</v>
      </c>
      <c r="G127">
        <v>358</v>
      </c>
      <c r="H127" s="1">
        <v>-9.3862676700000001E-3</v>
      </c>
      <c r="I127" s="1">
        <v>3.5899811400000001E-7</v>
      </c>
      <c r="J127" s="1">
        <v>-9.3866674399999996E-3</v>
      </c>
      <c r="K127" s="1">
        <v>-9.3857578500000007E-3</v>
      </c>
    </row>
    <row r="128" spans="1:11" x14ac:dyDescent="0.3">
      <c r="A128" t="s">
        <v>10</v>
      </c>
      <c r="B128" t="s">
        <v>137</v>
      </c>
      <c r="C128">
        <v>126</v>
      </c>
      <c r="D128">
        <v>319</v>
      </c>
      <c r="E128">
        <v>-529920</v>
      </c>
      <c r="F128">
        <v>1126.1600000000001</v>
      </c>
      <c r="G128">
        <v>359</v>
      </c>
      <c r="H128" s="1">
        <v>-8.8761886199999994E-3</v>
      </c>
      <c r="I128" s="1">
        <v>2.9082956600000001E-6</v>
      </c>
      <c r="J128" s="1">
        <v>-8.8808436299999995E-3</v>
      </c>
      <c r="K128" s="1">
        <v>-8.87323787E-3</v>
      </c>
    </row>
    <row r="129" spans="1:11" x14ac:dyDescent="0.3">
      <c r="A129" t="s">
        <v>10</v>
      </c>
      <c r="B129" t="s">
        <v>138</v>
      </c>
      <c r="C129">
        <v>127</v>
      </c>
      <c r="D129">
        <v>319</v>
      </c>
      <c r="E129">
        <v>-527040</v>
      </c>
      <c r="F129">
        <v>1136.17</v>
      </c>
      <c r="G129">
        <v>360</v>
      </c>
      <c r="H129" s="1">
        <v>-7.1281317399999999E-3</v>
      </c>
      <c r="I129" s="1">
        <v>7.6808951599999998E-6</v>
      </c>
      <c r="J129" s="1">
        <v>-7.1403534600000002E-3</v>
      </c>
      <c r="K129" s="1">
        <v>-7.1211517499999996E-3</v>
      </c>
    </row>
    <row r="130" spans="1:11" x14ac:dyDescent="0.3">
      <c r="A130" t="s">
        <v>10</v>
      </c>
      <c r="B130" t="s">
        <v>139</v>
      </c>
      <c r="C130">
        <v>128</v>
      </c>
      <c r="D130">
        <v>319</v>
      </c>
      <c r="E130">
        <v>-524160</v>
      </c>
      <c r="F130">
        <v>1146.18</v>
      </c>
      <c r="G130">
        <v>361</v>
      </c>
      <c r="H130" s="1">
        <v>-5.0419928800000003E-3</v>
      </c>
      <c r="I130" s="1">
        <v>1.0179984E-5</v>
      </c>
      <c r="J130" s="1">
        <v>-5.0577248700000004E-3</v>
      </c>
      <c r="K130" s="1">
        <v>-5.03295576E-3</v>
      </c>
    </row>
    <row r="131" spans="1:11" x14ac:dyDescent="0.3">
      <c r="A131" t="s">
        <v>10</v>
      </c>
      <c r="B131" t="s">
        <v>140</v>
      </c>
      <c r="C131">
        <v>129</v>
      </c>
      <c r="D131">
        <v>319</v>
      </c>
      <c r="E131">
        <v>-521280</v>
      </c>
      <c r="F131">
        <v>1156.19</v>
      </c>
      <c r="G131">
        <v>362</v>
      </c>
      <c r="H131" s="1">
        <v>-2.98128125E-3</v>
      </c>
      <c r="I131" s="1">
        <v>7.2782281700000004E-6</v>
      </c>
      <c r="J131" s="1">
        <v>-2.99265802E-3</v>
      </c>
      <c r="K131" s="1">
        <v>-2.9750570000000001E-3</v>
      </c>
    </row>
    <row r="132" spans="1:11" x14ac:dyDescent="0.3">
      <c r="A132" t="s">
        <v>10</v>
      </c>
      <c r="B132" t="s">
        <v>141</v>
      </c>
      <c r="C132">
        <v>130</v>
      </c>
      <c r="D132">
        <v>319</v>
      </c>
      <c r="E132">
        <v>-518400</v>
      </c>
      <c r="F132">
        <v>1166.21</v>
      </c>
      <c r="G132">
        <v>363</v>
      </c>
      <c r="H132" s="1">
        <v>-1.13206945E-3</v>
      </c>
      <c r="I132" s="1">
        <v>6.8963181000000004E-6</v>
      </c>
      <c r="J132" s="1">
        <v>-1.1421996699999999E-3</v>
      </c>
      <c r="K132" s="1">
        <v>-1.1270646999999999E-3</v>
      </c>
    </row>
    <row r="133" spans="1:11" x14ac:dyDescent="0.3">
      <c r="A133" t="s">
        <v>10</v>
      </c>
      <c r="B133" t="s">
        <v>142</v>
      </c>
      <c r="C133">
        <v>131</v>
      </c>
      <c r="D133">
        <v>319</v>
      </c>
      <c r="E133" s="6">
        <v>-515520</v>
      </c>
      <c r="F133" s="6">
        <v>1176.22</v>
      </c>
      <c r="G133" s="6">
        <v>364</v>
      </c>
      <c r="H133" s="7">
        <v>9.6628003100000004E-5</v>
      </c>
      <c r="I133" s="1">
        <v>4.5456906900000003E-6</v>
      </c>
      <c r="J133" s="1">
        <v>9.24484908E-5</v>
      </c>
      <c r="K133" s="1">
        <v>1.0367438399999999E-4</v>
      </c>
    </row>
    <row r="134" spans="1:11" x14ac:dyDescent="0.3">
      <c r="A134" t="s">
        <v>10</v>
      </c>
      <c r="B134" t="s">
        <v>143</v>
      </c>
      <c r="C134">
        <v>132</v>
      </c>
      <c r="D134">
        <v>319</v>
      </c>
      <c r="E134">
        <v>-512640</v>
      </c>
      <c r="F134">
        <v>1186.23</v>
      </c>
      <c r="G134">
        <v>365</v>
      </c>
      <c r="H134" s="1">
        <v>-9.24446487E-4</v>
      </c>
      <c r="I134" s="1">
        <v>3.24725003E-6</v>
      </c>
      <c r="J134" s="1">
        <v>-9.2669092099999999E-4</v>
      </c>
      <c r="K134" s="1">
        <v>-9.1874762100000004E-4</v>
      </c>
    </row>
    <row r="135" spans="1:11" x14ac:dyDescent="0.3">
      <c r="A135" t="s">
        <v>10</v>
      </c>
      <c r="B135" t="s">
        <v>144</v>
      </c>
      <c r="C135">
        <v>133</v>
      </c>
      <c r="D135">
        <v>319</v>
      </c>
      <c r="E135">
        <v>-509760</v>
      </c>
      <c r="F135">
        <v>1196.24</v>
      </c>
      <c r="G135">
        <v>366</v>
      </c>
      <c r="H135" s="1">
        <v>-2.83127723E-3</v>
      </c>
      <c r="I135" s="1">
        <v>6.6886481199999999E-6</v>
      </c>
      <c r="J135" s="1">
        <v>-2.8396820700000002E-3</v>
      </c>
      <c r="K135" s="1">
        <v>-2.8214202500000001E-3</v>
      </c>
    </row>
    <row r="136" spans="1:11" x14ac:dyDescent="0.3">
      <c r="A136" t="s">
        <v>10</v>
      </c>
      <c r="B136" t="s">
        <v>145</v>
      </c>
      <c r="C136">
        <v>134</v>
      </c>
      <c r="D136">
        <v>319</v>
      </c>
      <c r="E136">
        <v>-506880</v>
      </c>
      <c r="F136">
        <v>1206.25</v>
      </c>
      <c r="G136">
        <v>367</v>
      </c>
      <c r="H136" s="1">
        <v>-4.8785265299999998E-3</v>
      </c>
      <c r="I136" s="1">
        <v>6.7973657300000003E-6</v>
      </c>
      <c r="J136" s="1">
        <v>-4.8849727300000001E-3</v>
      </c>
      <c r="K136" s="1">
        <v>-4.8679766500000004E-3</v>
      </c>
    </row>
    <row r="137" spans="1:11" x14ac:dyDescent="0.3">
      <c r="A137" t="s">
        <v>10</v>
      </c>
      <c r="B137" t="s">
        <v>146</v>
      </c>
      <c r="C137">
        <v>135</v>
      </c>
      <c r="D137">
        <v>319</v>
      </c>
      <c r="E137">
        <v>-504000</v>
      </c>
      <c r="F137">
        <v>1216.27</v>
      </c>
      <c r="G137">
        <v>368</v>
      </c>
      <c r="H137" s="1">
        <v>-6.8092393100000004E-3</v>
      </c>
      <c r="I137" s="1">
        <v>5.9436343899999998E-6</v>
      </c>
      <c r="J137" s="1">
        <v>-6.8149227499999998E-3</v>
      </c>
      <c r="K137" s="1">
        <v>-6.8013772E-3</v>
      </c>
    </row>
    <row r="138" spans="1:11" x14ac:dyDescent="0.3">
      <c r="A138" t="s">
        <v>10</v>
      </c>
      <c r="B138" t="s">
        <v>147</v>
      </c>
      <c r="C138">
        <v>136</v>
      </c>
      <c r="D138">
        <v>319</v>
      </c>
      <c r="E138">
        <v>-501120</v>
      </c>
      <c r="F138">
        <v>1226.28</v>
      </c>
      <c r="G138">
        <v>369</v>
      </c>
      <c r="H138" s="1">
        <v>-8.3505871400000008E-3</v>
      </c>
      <c r="I138" s="1">
        <v>4.4389918099999999E-6</v>
      </c>
      <c r="J138" s="1">
        <v>-8.3552391300000008E-3</v>
      </c>
      <c r="K138" s="1">
        <v>-8.3439431899999996E-3</v>
      </c>
    </row>
    <row r="139" spans="1:11" x14ac:dyDescent="0.3">
      <c r="A139" t="s">
        <v>10</v>
      </c>
      <c r="B139" t="s">
        <v>148</v>
      </c>
      <c r="C139">
        <v>137</v>
      </c>
      <c r="D139">
        <v>319</v>
      </c>
      <c r="E139">
        <v>-498240</v>
      </c>
      <c r="F139">
        <v>1236.29</v>
      </c>
      <c r="G139">
        <v>370</v>
      </c>
      <c r="H139" s="1">
        <v>-9.1227826299999995E-3</v>
      </c>
      <c r="I139" s="1">
        <v>1.69887072E-6</v>
      </c>
      <c r="J139" s="1">
        <v>-9.1246908100000006E-3</v>
      </c>
      <c r="K139" s="1">
        <v>-9.1200657699999996E-3</v>
      </c>
    </row>
    <row r="140" spans="1:11" x14ac:dyDescent="0.3">
      <c r="A140" t="s">
        <v>10</v>
      </c>
      <c r="B140" t="s">
        <v>149</v>
      </c>
      <c r="C140">
        <v>138</v>
      </c>
      <c r="D140">
        <v>319</v>
      </c>
      <c r="E140">
        <v>-495360</v>
      </c>
      <c r="F140">
        <v>1246.3</v>
      </c>
      <c r="G140">
        <v>371</v>
      </c>
      <c r="H140" s="1">
        <v>-9.2392370600000006E-3</v>
      </c>
      <c r="I140" s="1">
        <v>7.7034921299999996E-7</v>
      </c>
      <c r="J140" s="1">
        <v>-9.2401757299999995E-3</v>
      </c>
      <c r="K140" s="1">
        <v>-9.2382351800000002E-3</v>
      </c>
    </row>
    <row r="141" spans="1:11" x14ac:dyDescent="0.3">
      <c r="A141" t="s">
        <v>10</v>
      </c>
      <c r="B141" t="s">
        <v>150</v>
      </c>
      <c r="C141">
        <v>139</v>
      </c>
      <c r="D141">
        <v>319</v>
      </c>
      <c r="E141">
        <v>-492480</v>
      </c>
      <c r="F141">
        <v>1256.31</v>
      </c>
      <c r="G141">
        <v>372</v>
      </c>
      <c r="H141" s="1">
        <v>-9.2298859700000006E-3</v>
      </c>
      <c r="I141" s="1">
        <v>4.8337841100000004E-7</v>
      </c>
      <c r="J141" s="1">
        <v>-9.2305970000000001E-3</v>
      </c>
      <c r="K141" s="1">
        <v>-9.2294032199999997E-3</v>
      </c>
    </row>
    <row r="142" spans="1:11" x14ac:dyDescent="0.3">
      <c r="A142" t="s">
        <v>10</v>
      </c>
      <c r="B142" t="s">
        <v>151</v>
      </c>
      <c r="C142">
        <v>140</v>
      </c>
      <c r="D142">
        <v>319</v>
      </c>
      <c r="E142">
        <v>-489600</v>
      </c>
      <c r="F142">
        <v>1266.32</v>
      </c>
      <c r="G142">
        <v>373</v>
      </c>
      <c r="H142" s="1">
        <v>-9.2190708199999995E-3</v>
      </c>
      <c r="I142" s="1">
        <v>4.8297119299999998E-7</v>
      </c>
      <c r="J142" s="1">
        <v>-9.2198641899999996E-3</v>
      </c>
      <c r="K142" s="1">
        <v>-9.2185799899999997E-3</v>
      </c>
    </row>
    <row r="143" spans="1:11" x14ac:dyDescent="0.3">
      <c r="A143" t="s">
        <v>10</v>
      </c>
      <c r="B143" t="s">
        <v>152</v>
      </c>
      <c r="C143">
        <v>141</v>
      </c>
      <c r="D143">
        <v>319</v>
      </c>
      <c r="E143">
        <v>-486720</v>
      </c>
      <c r="F143">
        <v>1276.3399999999999</v>
      </c>
      <c r="G143">
        <v>374</v>
      </c>
      <c r="H143" s="1">
        <v>-9.2087024699999999E-3</v>
      </c>
      <c r="I143" s="1">
        <v>2.7460341000000002E-7</v>
      </c>
      <c r="J143" s="1">
        <v>-9.2089826000000003E-3</v>
      </c>
      <c r="K143" s="1">
        <v>-9.2084173699999994E-3</v>
      </c>
    </row>
    <row r="144" spans="1:11" x14ac:dyDescent="0.3">
      <c r="A144" t="s">
        <v>10</v>
      </c>
      <c r="B144" t="s">
        <v>153</v>
      </c>
      <c r="C144">
        <v>142</v>
      </c>
      <c r="D144">
        <v>319</v>
      </c>
      <c r="E144">
        <v>-483840</v>
      </c>
      <c r="F144">
        <v>1286.3499999999999</v>
      </c>
      <c r="G144">
        <v>375</v>
      </c>
      <c r="H144" s="1">
        <v>-9.1975992500000006E-3</v>
      </c>
      <c r="I144" s="1">
        <v>1.0288336599999999E-6</v>
      </c>
      <c r="J144" s="1">
        <v>-9.1994130700000006E-3</v>
      </c>
      <c r="K144" s="1">
        <v>-9.1968981799999995E-3</v>
      </c>
    </row>
    <row r="145" spans="1:11" x14ac:dyDescent="0.3">
      <c r="A145" t="s">
        <v>10</v>
      </c>
      <c r="B145" t="s">
        <v>154</v>
      </c>
      <c r="C145">
        <v>143</v>
      </c>
      <c r="D145">
        <v>319</v>
      </c>
      <c r="E145">
        <v>-480960</v>
      </c>
      <c r="F145">
        <v>1296.3599999999999</v>
      </c>
      <c r="G145">
        <v>376</v>
      </c>
      <c r="H145" s="1">
        <v>-9.1870068900000001E-3</v>
      </c>
      <c r="I145" s="1">
        <v>9.4979669299999996E-7</v>
      </c>
      <c r="J145" s="1">
        <v>-9.1885150500000002E-3</v>
      </c>
      <c r="K145" s="1">
        <v>-9.1859464600000003E-3</v>
      </c>
    </row>
    <row r="146" spans="1:11" x14ac:dyDescent="0.3">
      <c r="A146" t="s">
        <v>10</v>
      </c>
      <c r="B146" t="s">
        <v>155</v>
      </c>
      <c r="C146">
        <v>144</v>
      </c>
      <c r="D146">
        <v>319</v>
      </c>
      <c r="E146">
        <v>-478080</v>
      </c>
      <c r="F146">
        <v>1306.3699999999999</v>
      </c>
      <c r="G146">
        <v>377</v>
      </c>
      <c r="H146" s="1">
        <v>-9.1766222700000004E-3</v>
      </c>
      <c r="I146" s="1">
        <v>4.0255109E-7</v>
      </c>
      <c r="J146" s="1">
        <v>-9.1769262399999992E-3</v>
      </c>
      <c r="K146" s="1">
        <v>-9.1761233900000006E-3</v>
      </c>
    </row>
    <row r="147" spans="1:11" x14ac:dyDescent="0.3">
      <c r="A147" t="s">
        <v>10</v>
      </c>
      <c r="B147" t="s">
        <v>156</v>
      </c>
      <c r="C147">
        <v>145</v>
      </c>
      <c r="D147">
        <v>319</v>
      </c>
      <c r="E147">
        <v>-475200</v>
      </c>
      <c r="F147">
        <v>1316.38</v>
      </c>
      <c r="G147">
        <v>378</v>
      </c>
      <c r="H147" s="1">
        <v>-9.1664890399999997E-3</v>
      </c>
      <c r="I147" s="1">
        <v>4.8509471800000003E-7</v>
      </c>
      <c r="J147" s="1">
        <v>-9.1672779399999994E-3</v>
      </c>
      <c r="K147" s="1">
        <v>-9.1660188599999998E-3</v>
      </c>
    </row>
    <row r="148" spans="1:11" x14ac:dyDescent="0.3">
      <c r="A148" t="s">
        <v>10</v>
      </c>
      <c r="B148" t="s">
        <v>157</v>
      </c>
      <c r="C148">
        <v>146</v>
      </c>
      <c r="D148">
        <v>319</v>
      </c>
      <c r="E148">
        <v>-472320</v>
      </c>
      <c r="F148">
        <v>1326.4</v>
      </c>
      <c r="G148">
        <v>379</v>
      </c>
      <c r="H148" s="1">
        <v>-9.1564360299999994E-3</v>
      </c>
      <c r="I148" s="1">
        <v>5.8565775500000003E-7</v>
      </c>
      <c r="J148" s="1">
        <v>-9.1570986700000006E-3</v>
      </c>
      <c r="K148" s="1">
        <v>-9.1557281999999993E-3</v>
      </c>
    </row>
    <row r="149" spans="1:11" x14ac:dyDescent="0.3">
      <c r="A149" t="s">
        <v>10</v>
      </c>
      <c r="B149" t="s">
        <v>158</v>
      </c>
      <c r="C149">
        <v>147</v>
      </c>
      <c r="D149">
        <v>319</v>
      </c>
      <c r="E149">
        <v>-469440</v>
      </c>
      <c r="F149">
        <v>1336.41</v>
      </c>
      <c r="G149">
        <v>380</v>
      </c>
      <c r="H149" s="1">
        <v>-9.1471108999999998E-3</v>
      </c>
      <c r="I149" s="1">
        <v>6.1486316900000005E-7</v>
      </c>
      <c r="J149" s="1">
        <v>-9.1479318599999998E-3</v>
      </c>
      <c r="K149" s="1">
        <v>-9.1464475199999999E-3</v>
      </c>
    </row>
    <row r="150" spans="1:11" x14ac:dyDescent="0.3">
      <c r="A150" t="s">
        <v>10</v>
      </c>
      <c r="B150" t="s">
        <v>159</v>
      </c>
      <c r="C150">
        <v>148</v>
      </c>
      <c r="D150">
        <v>319</v>
      </c>
      <c r="E150">
        <v>-466560</v>
      </c>
      <c r="F150">
        <v>1346.42</v>
      </c>
      <c r="G150">
        <v>381</v>
      </c>
      <c r="H150" s="1">
        <v>-9.1382985399999991E-3</v>
      </c>
      <c r="I150" s="1">
        <v>8.6609530599999997E-7</v>
      </c>
      <c r="J150" s="1">
        <v>-9.1392720299999994E-3</v>
      </c>
      <c r="K150" s="1">
        <v>-9.1370571000000001E-3</v>
      </c>
    </row>
    <row r="151" spans="1:11" x14ac:dyDescent="0.3">
      <c r="A151" t="s">
        <v>10</v>
      </c>
      <c r="B151" t="s">
        <v>160</v>
      </c>
      <c r="C151">
        <v>149</v>
      </c>
      <c r="D151">
        <v>319</v>
      </c>
      <c r="E151">
        <v>-463680</v>
      </c>
      <c r="F151">
        <v>1356.43</v>
      </c>
      <c r="G151">
        <v>382</v>
      </c>
      <c r="H151" s="1">
        <v>-9.1297674000000006E-3</v>
      </c>
      <c r="I151" s="1">
        <v>8.0113544799999999E-7</v>
      </c>
      <c r="J151" s="1">
        <v>-9.1305637099999993E-3</v>
      </c>
      <c r="K151" s="1">
        <v>-9.1284997200000006E-3</v>
      </c>
    </row>
    <row r="152" spans="1:11" x14ac:dyDescent="0.3">
      <c r="A152" t="s">
        <v>10</v>
      </c>
      <c r="B152" t="s">
        <v>161</v>
      </c>
      <c r="C152">
        <v>150</v>
      </c>
      <c r="D152">
        <v>319</v>
      </c>
      <c r="E152">
        <v>-460800</v>
      </c>
      <c r="F152">
        <v>1366.44</v>
      </c>
      <c r="G152">
        <v>383</v>
      </c>
      <c r="H152" s="1">
        <v>-9.1208823200000008E-3</v>
      </c>
      <c r="I152" s="1">
        <v>1.12698337E-6</v>
      </c>
      <c r="J152" s="1">
        <v>-9.1221456899999998E-3</v>
      </c>
      <c r="K152" s="1">
        <v>-9.1196561300000006E-3</v>
      </c>
    </row>
    <row r="153" spans="1:11" x14ac:dyDescent="0.3">
      <c r="A153" t="s">
        <v>10</v>
      </c>
      <c r="B153" t="s">
        <v>162</v>
      </c>
      <c r="C153">
        <v>151</v>
      </c>
      <c r="D153">
        <v>319</v>
      </c>
      <c r="E153">
        <v>-457920</v>
      </c>
      <c r="F153">
        <v>1376.45</v>
      </c>
      <c r="G153">
        <v>384</v>
      </c>
      <c r="H153" s="1">
        <v>-9.1139470400000006E-3</v>
      </c>
      <c r="I153" s="1">
        <v>4.9930742799999998E-7</v>
      </c>
      <c r="J153" s="1">
        <v>-9.1147002699999997E-3</v>
      </c>
      <c r="K153" s="1">
        <v>-9.1135372400000005E-3</v>
      </c>
    </row>
    <row r="154" spans="1:11" x14ac:dyDescent="0.3">
      <c r="A154" t="s">
        <v>10</v>
      </c>
      <c r="B154" t="s">
        <v>163</v>
      </c>
      <c r="C154">
        <v>152</v>
      </c>
      <c r="D154">
        <v>319</v>
      </c>
      <c r="E154">
        <v>-455040</v>
      </c>
      <c r="F154">
        <v>1386.47</v>
      </c>
      <c r="G154">
        <v>385</v>
      </c>
      <c r="H154" s="1">
        <v>-9.1060077300000007E-3</v>
      </c>
      <c r="I154" s="1">
        <v>8.8047744800000001E-7</v>
      </c>
      <c r="J154" s="1">
        <v>-9.1071482100000007E-3</v>
      </c>
      <c r="K154" s="1">
        <v>-9.1047424400000007E-3</v>
      </c>
    </row>
    <row r="155" spans="1:11" x14ac:dyDescent="0.3">
      <c r="A155" t="s">
        <v>10</v>
      </c>
      <c r="B155" t="s">
        <v>164</v>
      </c>
      <c r="C155">
        <v>153</v>
      </c>
      <c r="D155">
        <v>319</v>
      </c>
      <c r="E155">
        <v>-452160</v>
      </c>
      <c r="F155">
        <v>1396.48</v>
      </c>
      <c r="G155">
        <v>386</v>
      </c>
      <c r="H155" s="1">
        <v>-9.1003366799999996E-3</v>
      </c>
      <c r="I155" s="1">
        <v>6.33198007E-7</v>
      </c>
      <c r="J155" s="1">
        <v>-9.1012709700000003E-3</v>
      </c>
      <c r="K155" s="1">
        <v>-9.0995422399999994E-3</v>
      </c>
    </row>
    <row r="156" spans="1:11" x14ac:dyDescent="0.3">
      <c r="A156" t="s">
        <v>10</v>
      </c>
      <c r="B156" t="s">
        <v>165</v>
      </c>
      <c r="C156">
        <v>154</v>
      </c>
      <c r="D156">
        <v>319</v>
      </c>
      <c r="E156">
        <v>-449280</v>
      </c>
      <c r="F156">
        <v>1406.49</v>
      </c>
      <c r="G156">
        <v>387</v>
      </c>
      <c r="H156" s="1">
        <v>-9.0951943900000002E-3</v>
      </c>
      <c r="I156" s="1">
        <v>5.0097927999999996E-7</v>
      </c>
      <c r="J156" s="1">
        <v>-9.0959337399999993E-3</v>
      </c>
      <c r="K156" s="1">
        <v>-9.0946796800000004E-3</v>
      </c>
    </row>
    <row r="157" spans="1:11" x14ac:dyDescent="0.3">
      <c r="A157" t="s">
        <v>10</v>
      </c>
      <c r="B157" t="s">
        <v>166</v>
      </c>
      <c r="C157">
        <v>155</v>
      </c>
      <c r="D157">
        <v>319</v>
      </c>
      <c r="E157">
        <v>-446400</v>
      </c>
      <c r="F157">
        <v>1416.5</v>
      </c>
      <c r="G157">
        <v>388</v>
      </c>
      <c r="H157" s="1">
        <v>-9.0902586700000003E-3</v>
      </c>
      <c r="I157" s="1">
        <v>2.1718144E-7</v>
      </c>
      <c r="J157" s="1">
        <v>-9.0906338800000007E-3</v>
      </c>
      <c r="K157" s="1">
        <v>-9.0901195699999993E-3</v>
      </c>
    </row>
    <row r="158" spans="1:11" x14ac:dyDescent="0.3">
      <c r="A158" t="s">
        <v>10</v>
      </c>
      <c r="B158" t="s">
        <v>167</v>
      </c>
      <c r="C158">
        <v>156</v>
      </c>
      <c r="D158">
        <v>319</v>
      </c>
      <c r="E158">
        <v>-443520</v>
      </c>
      <c r="F158">
        <v>1426.51</v>
      </c>
      <c r="G158">
        <v>389</v>
      </c>
      <c r="H158" s="1">
        <v>-9.0876058099999997E-3</v>
      </c>
      <c r="I158" s="1">
        <v>6.4934513800000002E-7</v>
      </c>
      <c r="J158" s="1">
        <v>-9.0881557500000001E-3</v>
      </c>
      <c r="K158" s="1">
        <v>-9.0865598100000004E-3</v>
      </c>
    </row>
    <row r="159" spans="1:11" x14ac:dyDescent="0.3">
      <c r="A159" t="s">
        <v>10</v>
      </c>
      <c r="B159" t="s">
        <v>168</v>
      </c>
      <c r="C159">
        <v>157</v>
      </c>
      <c r="D159">
        <v>319</v>
      </c>
      <c r="E159">
        <v>-440640</v>
      </c>
      <c r="F159">
        <v>1436.53</v>
      </c>
      <c r="G159">
        <v>390</v>
      </c>
      <c r="H159" s="1">
        <v>-9.0867050600000002E-3</v>
      </c>
      <c r="I159" s="1">
        <v>7.0172967399999995E-7</v>
      </c>
      <c r="J159" s="1">
        <v>-9.0874650100000003E-3</v>
      </c>
      <c r="K159" s="1">
        <v>-9.0859502300000006E-3</v>
      </c>
    </row>
    <row r="160" spans="1:11" x14ac:dyDescent="0.3">
      <c r="A160" t="s">
        <v>10</v>
      </c>
      <c r="B160" t="s">
        <v>169</v>
      </c>
      <c r="C160">
        <v>158</v>
      </c>
      <c r="D160">
        <v>319</v>
      </c>
      <c r="E160">
        <v>-437760</v>
      </c>
      <c r="F160">
        <v>1446.54</v>
      </c>
      <c r="G160">
        <v>391</v>
      </c>
      <c r="H160" s="1">
        <v>-9.08801859E-3</v>
      </c>
      <c r="I160" s="1">
        <v>6.1623364399999999E-7</v>
      </c>
      <c r="J160" s="1">
        <v>-9.0887957299999999E-3</v>
      </c>
      <c r="K160" s="1">
        <v>-9.0872903500000008E-3</v>
      </c>
    </row>
    <row r="161" spans="1:11" x14ac:dyDescent="0.3">
      <c r="A161" t="s">
        <v>10</v>
      </c>
      <c r="B161" t="s">
        <v>170</v>
      </c>
      <c r="C161">
        <v>159</v>
      </c>
      <c r="D161">
        <v>319</v>
      </c>
      <c r="E161">
        <v>-434880</v>
      </c>
      <c r="F161">
        <v>1456.55</v>
      </c>
      <c r="G161">
        <v>392</v>
      </c>
      <c r="H161" s="1">
        <v>-9.0912158399999998E-3</v>
      </c>
      <c r="I161" s="1">
        <v>4.1487390499999999E-7</v>
      </c>
      <c r="J161" s="1">
        <v>-9.09179232E-3</v>
      </c>
      <c r="K161" s="1">
        <v>-9.0908058600000004E-3</v>
      </c>
    </row>
    <row r="162" spans="1:11" x14ac:dyDescent="0.3">
      <c r="A162" t="s">
        <v>10</v>
      </c>
      <c r="B162" t="s">
        <v>171</v>
      </c>
      <c r="C162">
        <v>160</v>
      </c>
      <c r="D162">
        <v>319</v>
      </c>
      <c r="E162">
        <v>-432000</v>
      </c>
      <c r="F162">
        <v>1466.56</v>
      </c>
      <c r="G162">
        <v>393</v>
      </c>
      <c r="H162" s="1">
        <v>-9.0933094600000007E-3</v>
      </c>
      <c r="I162" s="1">
        <v>7.0580253299999996E-7</v>
      </c>
      <c r="J162" s="1">
        <v>-9.0944077399999993E-3</v>
      </c>
      <c r="K162" s="1">
        <v>-9.0925324200000004E-3</v>
      </c>
    </row>
    <row r="163" spans="1:11" x14ac:dyDescent="0.3">
      <c r="A163" t="s">
        <v>10</v>
      </c>
      <c r="B163" t="s">
        <v>172</v>
      </c>
      <c r="C163">
        <v>161</v>
      </c>
      <c r="D163">
        <v>319</v>
      </c>
      <c r="E163">
        <v>-429120</v>
      </c>
      <c r="F163">
        <v>1476.57</v>
      </c>
      <c r="G163">
        <v>394</v>
      </c>
      <c r="H163" s="1">
        <v>-9.0958784500000008E-3</v>
      </c>
      <c r="I163" s="1">
        <v>7.5738219000000003E-7</v>
      </c>
      <c r="J163" s="1">
        <v>-9.0966481500000008E-3</v>
      </c>
      <c r="K163" s="1">
        <v>-9.0947891600000001E-3</v>
      </c>
    </row>
    <row r="164" spans="1:11" x14ac:dyDescent="0.3">
      <c r="A164" t="s">
        <v>10</v>
      </c>
      <c r="B164" t="s">
        <v>173</v>
      </c>
      <c r="C164">
        <v>162</v>
      </c>
      <c r="D164">
        <v>319</v>
      </c>
      <c r="E164">
        <v>-426240</v>
      </c>
      <c r="F164">
        <v>1486.58</v>
      </c>
      <c r="G164">
        <v>395</v>
      </c>
      <c r="H164" s="1">
        <v>-9.0990436899999992E-3</v>
      </c>
      <c r="I164" s="1">
        <v>5.2959371699999995E-7</v>
      </c>
      <c r="J164" s="1">
        <v>-9.0997891700000007E-3</v>
      </c>
      <c r="K164" s="1">
        <v>-9.0983583799999993E-3</v>
      </c>
    </row>
    <row r="165" spans="1:11" x14ac:dyDescent="0.3">
      <c r="A165" t="s">
        <v>10</v>
      </c>
      <c r="B165" t="s">
        <v>174</v>
      </c>
      <c r="C165">
        <v>163</v>
      </c>
      <c r="D165">
        <v>319</v>
      </c>
      <c r="E165">
        <v>-423360</v>
      </c>
      <c r="F165">
        <v>1496.6</v>
      </c>
      <c r="G165">
        <v>396</v>
      </c>
      <c r="H165" s="1">
        <v>-9.1002845999999995E-3</v>
      </c>
      <c r="I165" s="1">
        <v>7.40497856E-7</v>
      </c>
      <c r="J165" s="1">
        <v>-9.1013989599999998E-3</v>
      </c>
      <c r="K165" s="1">
        <v>-9.0996423099999994E-3</v>
      </c>
    </row>
    <row r="166" spans="1:11" x14ac:dyDescent="0.3">
      <c r="A166" t="s">
        <v>10</v>
      </c>
      <c r="B166" t="s">
        <v>175</v>
      </c>
      <c r="C166">
        <v>164</v>
      </c>
      <c r="D166">
        <v>319</v>
      </c>
      <c r="E166">
        <v>-420480</v>
      </c>
      <c r="F166">
        <v>1506.61</v>
      </c>
      <c r="G166">
        <v>397</v>
      </c>
      <c r="H166" s="1">
        <v>-9.1049997700000003E-3</v>
      </c>
      <c r="I166" s="1">
        <v>1.66228583E-7</v>
      </c>
      <c r="J166" s="1">
        <v>-9.1052518999999998E-3</v>
      </c>
      <c r="K166" s="1">
        <v>-9.1048472700000008E-3</v>
      </c>
    </row>
    <row r="167" spans="1:11" x14ac:dyDescent="0.3">
      <c r="A167" t="s">
        <v>10</v>
      </c>
      <c r="B167" t="s">
        <v>176</v>
      </c>
      <c r="C167">
        <v>165</v>
      </c>
      <c r="D167">
        <v>319</v>
      </c>
      <c r="E167">
        <v>-417600</v>
      </c>
      <c r="F167">
        <v>1516.62</v>
      </c>
      <c r="G167">
        <v>398</v>
      </c>
      <c r="H167" s="1">
        <v>-9.1072334500000001E-3</v>
      </c>
      <c r="I167" s="1">
        <v>4.48129583E-7</v>
      </c>
      <c r="J167" s="1">
        <v>-9.1076858399999992E-3</v>
      </c>
      <c r="K167" s="1">
        <v>-9.1065154200000008E-3</v>
      </c>
    </row>
    <row r="168" spans="1:11" x14ac:dyDescent="0.3">
      <c r="A168" t="s">
        <v>10</v>
      </c>
      <c r="B168" t="s">
        <v>177</v>
      </c>
      <c r="C168">
        <v>166</v>
      </c>
      <c r="D168">
        <v>319</v>
      </c>
      <c r="E168">
        <v>-414720</v>
      </c>
      <c r="F168">
        <v>1526.63</v>
      </c>
      <c r="G168">
        <v>399</v>
      </c>
      <c r="H168" s="1">
        <v>-8.2033565399999998E-3</v>
      </c>
      <c r="I168" s="1">
        <v>4.4864161799999998E-6</v>
      </c>
      <c r="J168" s="1">
        <v>-8.2098964900000002E-3</v>
      </c>
      <c r="K168" s="1">
        <v>-8.1986521000000003E-3</v>
      </c>
    </row>
    <row r="169" spans="1:11" x14ac:dyDescent="0.3">
      <c r="A169" t="s">
        <v>10</v>
      </c>
      <c r="B169" t="s">
        <v>178</v>
      </c>
      <c r="C169">
        <v>167</v>
      </c>
      <c r="D169">
        <v>319</v>
      </c>
      <c r="E169">
        <v>-411840</v>
      </c>
      <c r="F169">
        <v>1536.64</v>
      </c>
      <c r="G169">
        <v>400</v>
      </c>
      <c r="H169" s="1">
        <v>-6.6425725099999999E-3</v>
      </c>
      <c r="I169" s="1">
        <v>5.89278985E-6</v>
      </c>
      <c r="J169" s="1">
        <v>-6.6511372700000003E-3</v>
      </c>
      <c r="K169" s="1">
        <v>-6.6361420200000002E-3</v>
      </c>
    </row>
    <row r="170" spans="1:11" x14ac:dyDescent="0.3">
      <c r="A170" t="s">
        <v>10</v>
      </c>
      <c r="B170" t="s">
        <v>179</v>
      </c>
      <c r="C170">
        <v>168</v>
      </c>
      <c r="D170">
        <v>319</v>
      </c>
      <c r="E170">
        <v>-408960</v>
      </c>
      <c r="F170">
        <v>1546.66</v>
      </c>
      <c r="G170">
        <v>401</v>
      </c>
      <c r="H170" s="1">
        <v>-5.0540294599999997E-3</v>
      </c>
      <c r="I170" s="1">
        <v>6.4212693999999998E-6</v>
      </c>
      <c r="J170" s="1">
        <v>-5.0643955599999997E-3</v>
      </c>
      <c r="K170" s="1">
        <v>-5.0481207100000003E-3</v>
      </c>
    </row>
    <row r="171" spans="1:11" x14ac:dyDescent="0.3">
      <c r="A171" t="s">
        <v>10</v>
      </c>
      <c r="B171" t="s">
        <v>180</v>
      </c>
      <c r="C171">
        <v>169</v>
      </c>
      <c r="D171">
        <v>319</v>
      </c>
      <c r="E171">
        <v>-406080</v>
      </c>
      <c r="F171">
        <v>1556.67</v>
      </c>
      <c r="G171">
        <v>402</v>
      </c>
      <c r="H171" s="1">
        <v>-3.49893303E-3</v>
      </c>
      <c r="I171" s="1">
        <v>8.02625384E-6</v>
      </c>
      <c r="J171" s="1">
        <v>-3.5112269500000002E-3</v>
      </c>
      <c r="K171" s="1">
        <v>-3.4891400500000002E-3</v>
      </c>
    </row>
    <row r="172" spans="1:11" x14ac:dyDescent="0.3">
      <c r="A172" t="s">
        <v>10</v>
      </c>
      <c r="B172" t="s">
        <v>181</v>
      </c>
      <c r="C172">
        <v>170</v>
      </c>
      <c r="D172">
        <v>319</v>
      </c>
      <c r="E172">
        <v>-403200</v>
      </c>
      <c r="F172">
        <v>1566.68</v>
      </c>
      <c r="G172">
        <v>403</v>
      </c>
      <c r="H172" s="1">
        <v>-2.1480410300000002E-3</v>
      </c>
      <c r="I172" s="1">
        <v>5.4132535200000003E-6</v>
      </c>
      <c r="J172" s="1">
        <v>-2.1564039000000002E-3</v>
      </c>
      <c r="K172" s="1">
        <v>-2.1432002900000002E-3</v>
      </c>
    </row>
    <row r="173" spans="1:11" x14ac:dyDescent="0.3">
      <c r="A173" t="s">
        <v>10</v>
      </c>
      <c r="B173" t="s">
        <v>182</v>
      </c>
      <c r="C173">
        <v>171</v>
      </c>
      <c r="D173">
        <v>319</v>
      </c>
      <c r="E173" s="6">
        <v>-400320</v>
      </c>
      <c r="F173" s="6">
        <v>1576.69</v>
      </c>
      <c r="G173" s="6">
        <v>404</v>
      </c>
      <c r="H173" s="7">
        <v>-1.842766E-3</v>
      </c>
      <c r="I173" s="1">
        <v>1.1963430299999999E-6</v>
      </c>
      <c r="J173" s="1">
        <v>-1.84416766E-3</v>
      </c>
      <c r="K173" s="1">
        <v>-1.8413384900000001E-3</v>
      </c>
    </row>
    <row r="174" spans="1:11" x14ac:dyDescent="0.3">
      <c r="A174" t="s">
        <v>10</v>
      </c>
      <c r="B174" t="s">
        <v>183</v>
      </c>
      <c r="C174">
        <v>172</v>
      </c>
      <c r="D174">
        <v>319</v>
      </c>
      <c r="E174">
        <v>-397440</v>
      </c>
      <c r="F174">
        <v>1586.7</v>
      </c>
      <c r="G174">
        <v>405</v>
      </c>
      <c r="H174" s="1">
        <v>-3.2217195999999998E-3</v>
      </c>
      <c r="I174" s="1">
        <v>3.2279892000000001E-6</v>
      </c>
      <c r="J174" s="1">
        <v>-3.2250326400000001E-3</v>
      </c>
      <c r="K174" s="1">
        <v>-3.2180109300000001E-3</v>
      </c>
    </row>
    <row r="175" spans="1:11" x14ac:dyDescent="0.3">
      <c r="A175" t="s">
        <v>10</v>
      </c>
      <c r="B175" t="s">
        <v>184</v>
      </c>
      <c r="C175">
        <v>173</v>
      </c>
      <c r="D175">
        <v>319</v>
      </c>
      <c r="E175">
        <v>-394560</v>
      </c>
      <c r="F175">
        <v>1596.71</v>
      </c>
      <c r="G175">
        <v>406</v>
      </c>
      <c r="H175" s="1">
        <v>-4.7248679300000004E-3</v>
      </c>
      <c r="I175" s="1">
        <v>9.2727718900000007E-6</v>
      </c>
      <c r="J175" s="1">
        <v>-4.7359404500000001E-3</v>
      </c>
      <c r="K175" s="1">
        <v>-4.7109870599999996E-3</v>
      </c>
    </row>
    <row r="176" spans="1:11" x14ac:dyDescent="0.3">
      <c r="A176" t="s">
        <v>10</v>
      </c>
      <c r="B176" t="s">
        <v>185</v>
      </c>
      <c r="C176">
        <v>174</v>
      </c>
      <c r="D176">
        <v>319</v>
      </c>
      <c r="E176">
        <v>-391680</v>
      </c>
      <c r="F176">
        <v>1606.73</v>
      </c>
      <c r="G176">
        <v>407</v>
      </c>
      <c r="H176" s="1">
        <v>-6.2480339399999998E-3</v>
      </c>
      <c r="I176" s="1">
        <v>6.3134722399999999E-6</v>
      </c>
      <c r="J176" s="1">
        <v>-6.2540812799999996E-3</v>
      </c>
      <c r="K176" s="1">
        <v>-6.2382138500000003E-3</v>
      </c>
    </row>
    <row r="177" spans="1:11" x14ac:dyDescent="0.3">
      <c r="A177" t="s">
        <v>10</v>
      </c>
      <c r="B177" t="s">
        <v>186</v>
      </c>
      <c r="C177">
        <v>175</v>
      </c>
      <c r="D177">
        <v>319</v>
      </c>
      <c r="E177">
        <v>-388800</v>
      </c>
      <c r="F177">
        <v>1616.74</v>
      </c>
      <c r="G177">
        <v>408</v>
      </c>
      <c r="H177" s="1">
        <v>-7.6907851899999996E-3</v>
      </c>
      <c r="I177" s="1">
        <v>4.6353451400000002E-6</v>
      </c>
      <c r="J177" s="1">
        <v>-7.6954878000000003E-3</v>
      </c>
      <c r="K177" s="1">
        <v>-7.6839871200000001E-3</v>
      </c>
    </row>
    <row r="178" spans="1:11" x14ac:dyDescent="0.3">
      <c r="A178" t="s">
        <v>10</v>
      </c>
      <c r="B178" t="s">
        <v>187</v>
      </c>
      <c r="C178">
        <v>176</v>
      </c>
      <c r="D178">
        <v>319</v>
      </c>
      <c r="E178">
        <v>-385920</v>
      </c>
      <c r="F178">
        <v>1626.75</v>
      </c>
      <c r="G178">
        <v>409</v>
      </c>
      <c r="H178" s="1">
        <v>-8.7443574199999995E-3</v>
      </c>
      <c r="I178" s="1">
        <v>2.8175234800000002E-6</v>
      </c>
      <c r="J178" s="1">
        <v>-8.7470717199999992E-3</v>
      </c>
      <c r="K178" s="1">
        <v>-8.7399149900000001E-3</v>
      </c>
    </row>
    <row r="179" spans="1:11" x14ac:dyDescent="0.3">
      <c r="A179" t="s">
        <v>10</v>
      </c>
      <c r="B179" t="s">
        <v>188</v>
      </c>
      <c r="C179">
        <v>177</v>
      </c>
      <c r="D179">
        <v>319</v>
      </c>
      <c r="E179">
        <v>-383040</v>
      </c>
      <c r="F179">
        <v>1636.76</v>
      </c>
      <c r="G179">
        <v>410</v>
      </c>
      <c r="H179" s="1">
        <v>-9.0051026099999994E-3</v>
      </c>
      <c r="I179" s="1">
        <v>4.3247154700000001E-7</v>
      </c>
      <c r="J179" s="1">
        <v>-9.0054603099999995E-3</v>
      </c>
      <c r="K179" s="1">
        <v>-9.0044160100000003E-3</v>
      </c>
    </row>
    <row r="180" spans="1:11" x14ac:dyDescent="0.3">
      <c r="A180" t="s">
        <v>10</v>
      </c>
      <c r="B180" t="s">
        <v>189</v>
      </c>
      <c r="C180">
        <v>178</v>
      </c>
      <c r="D180">
        <v>319</v>
      </c>
      <c r="E180">
        <v>-380160</v>
      </c>
      <c r="F180">
        <v>1646.77</v>
      </c>
      <c r="G180">
        <v>411</v>
      </c>
      <c r="H180" s="1">
        <v>-9.1167352700000006E-3</v>
      </c>
      <c r="I180" s="1">
        <v>3.2169631700000001E-7</v>
      </c>
      <c r="J180" s="1">
        <v>-9.1172992599999995E-3</v>
      </c>
      <c r="K180" s="1">
        <v>-9.1165315000000004E-3</v>
      </c>
    </row>
    <row r="181" spans="1:11" x14ac:dyDescent="0.3">
      <c r="A181" t="s">
        <v>10</v>
      </c>
      <c r="B181" t="s">
        <v>190</v>
      </c>
      <c r="C181">
        <v>179</v>
      </c>
      <c r="D181">
        <v>319</v>
      </c>
      <c r="E181">
        <v>-377280</v>
      </c>
      <c r="F181">
        <v>1656.79</v>
      </c>
      <c r="G181">
        <v>412</v>
      </c>
      <c r="H181" s="1">
        <v>-9.1969523700000007E-3</v>
      </c>
      <c r="I181" s="1">
        <v>5.0613343599999996E-7</v>
      </c>
      <c r="J181" s="1">
        <v>-9.1977658600000001E-3</v>
      </c>
      <c r="K181" s="1">
        <v>-9.1964558199999994E-3</v>
      </c>
    </row>
    <row r="182" spans="1:11" x14ac:dyDescent="0.3">
      <c r="A182" t="s">
        <v>10</v>
      </c>
      <c r="B182" t="s">
        <v>191</v>
      </c>
      <c r="C182">
        <v>180</v>
      </c>
      <c r="D182">
        <v>319</v>
      </c>
      <c r="E182">
        <v>-374400</v>
      </c>
      <c r="F182">
        <v>1666.8</v>
      </c>
      <c r="G182">
        <v>413</v>
      </c>
      <c r="H182" s="1">
        <v>-9.2227357300000007E-3</v>
      </c>
      <c r="I182" s="1">
        <v>4.9222814699999996E-7</v>
      </c>
      <c r="J182" s="1">
        <v>-9.2234493699999993E-3</v>
      </c>
      <c r="K182" s="1">
        <v>-9.22218151E-3</v>
      </c>
    </row>
    <row r="183" spans="1:11" x14ac:dyDescent="0.3">
      <c r="A183" t="s">
        <v>10</v>
      </c>
      <c r="B183" t="s">
        <v>192</v>
      </c>
      <c r="C183">
        <v>181</v>
      </c>
      <c r="D183">
        <v>319</v>
      </c>
      <c r="E183">
        <v>-371520</v>
      </c>
      <c r="F183">
        <v>1676.81</v>
      </c>
      <c r="G183">
        <v>414</v>
      </c>
      <c r="H183" s="1">
        <v>-9.2329747899999991E-3</v>
      </c>
      <c r="I183" s="1">
        <v>3.54814863E-7</v>
      </c>
      <c r="J183" s="1">
        <v>-9.2334542399999994E-3</v>
      </c>
      <c r="K183" s="1">
        <v>-9.2326001099999992E-3</v>
      </c>
    </row>
    <row r="184" spans="1:11" x14ac:dyDescent="0.3">
      <c r="A184" t="s">
        <v>10</v>
      </c>
      <c r="B184" t="s">
        <v>193</v>
      </c>
      <c r="C184">
        <v>182</v>
      </c>
      <c r="D184">
        <v>319</v>
      </c>
      <c r="E184">
        <v>-368640</v>
      </c>
      <c r="F184">
        <v>1686.82</v>
      </c>
      <c r="G184">
        <v>415</v>
      </c>
      <c r="H184" s="1">
        <v>-9.2413101200000004E-3</v>
      </c>
      <c r="I184" s="1">
        <v>5.3588823800000003E-7</v>
      </c>
      <c r="J184" s="1">
        <v>-9.2421045099999998E-3</v>
      </c>
      <c r="K184" s="1">
        <v>-9.2408363399999992E-3</v>
      </c>
    </row>
    <row r="185" spans="1:11" x14ac:dyDescent="0.3">
      <c r="A185" t="s">
        <v>10</v>
      </c>
      <c r="B185" t="s">
        <v>194</v>
      </c>
      <c r="C185">
        <v>183</v>
      </c>
      <c r="D185">
        <v>319</v>
      </c>
      <c r="E185">
        <v>-365760</v>
      </c>
      <c r="F185">
        <v>1696.83</v>
      </c>
      <c r="G185">
        <v>416</v>
      </c>
      <c r="H185" s="1">
        <v>-9.2501666100000008E-3</v>
      </c>
      <c r="I185" s="1">
        <v>2.4816671300000002E-7</v>
      </c>
      <c r="J185" s="1">
        <v>-9.2504104099999998E-3</v>
      </c>
      <c r="K185" s="1">
        <v>-9.2497939000000008E-3</v>
      </c>
    </row>
    <row r="186" spans="1:11" x14ac:dyDescent="0.3">
      <c r="A186" t="s">
        <v>10</v>
      </c>
      <c r="B186" t="s">
        <v>195</v>
      </c>
      <c r="C186">
        <v>184</v>
      </c>
      <c r="D186">
        <v>319</v>
      </c>
      <c r="E186">
        <v>-362880</v>
      </c>
      <c r="F186">
        <v>1706.84</v>
      </c>
      <c r="G186">
        <v>417</v>
      </c>
      <c r="H186" s="1">
        <v>-9.2592764400000003E-3</v>
      </c>
      <c r="I186" s="1">
        <v>2.0903911400000001E-7</v>
      </c>
      <c r="J186" s="1">
        <v>-9.2595472899999996E-3</v>
      </c>
      <c r="K186" s="1">
        <v>-9.2589957599999995E-3</v>
      </c>
    </row>
    <row r="187" spans="1:11" x14ac:dyDescent="0.3">
      <c r="A187" t="s">
        <v>10</v>
      </c>
      <c r="B187" t="s">
        <v>196</v>
      </c>
      <c r="C187">
        <v>185</v>
      </c>
      <c r="D187">
        <v>319</v>
      </c>
      <c r="E187">
        <v>-360000</v>
      </c>
      <c r="F187">
        <v>1716.86</v>
      </c>
      <c r="G187">
        <v>418</v>
      </c>
      <c r="H187" s="1">
        <v>-9.2682609700000008E-3</v>
      </c>
      <c r="I187" s="1">
        <v>6.5180995699999996E-7</v>
      </c>
      <c r="J187" s="1">
        <v>-9.2690328799999999E-3</v>
      </c>
      <c r="K187" s="1">
        <v>-9.2672786599999994E-3</v>
      </c>
    </row>
    <row r="188" spans="1:11" x14ac:dyDescent="0.3">
      <c r="A188" t="s">
        <v>10</v>
      </c>
      <c r="B188" t="s">
        <v>197</v>
      </c>
      <c r="C188">
        <v>186</v>
      </c>
      <c r="D188">
        <v>319</v>
      </c>
      <c r="E188">
        <v>-357120</v>
      </c>
      <c r="F188">
        <v>1726.87</v>
      </c>
      <c r="G188">
        <v>419</v>
      </c>
      <c r="H188" s="1">
        <v>-9.2763357400000006E-3</v>
      </c>
      <c r="I188" s="1">
        <v>2.6327282200000002E-7</v>
      </c>
      <c r="J188" s="1">
        <v>-9.2767645100000004E-3</v>
      </c>
      <c r="K188" s="1">
        <v>-9.2761175000000001E-3</v>
      </c>
    </row>
    <row r="189" spans="1:11" x14ac:dyDescent="0.3">
      <c r="A189" t="s">
        <v>10</v>
      </c>
      <c r="B189" t="s">
        <v>198</v>
      </c>
      <c r="C189">
        <v>187</v>
      </c>
      <c r="D189">
        <v>319</v>
      </c>
      <c r="E189">
        <v>-354240</v>
      </c>
      <c r="F189">
        <v>1736.88</v>
      </c>
      <c r="G189">
        <v>420</v>
      </c>
      <c r="H189" s="1">
        <v>-9.2848605200000003E-3</v>
      </c>
      <c r="I189" s="1">
        <v>4.4227335800000001E-7</v>
      </c>
      <c r="J189" s="1">
        <v>-9.28544951E-3</v>
      </c>
      <c r="K189" s="1">
        <v>-9.2842467299999992E-3</v>
      </c>
    </row>
    <row r="190" spans="1:11" x14ac:dyDescent="0.3">
      <c r="A190" t="s">
        <v>10</v>
      </c>
      <c r="B190" t="s">
        <v>199</v>
      </c>
      <c r="C190">
        <v>188</v>
      </c>
      <c r="D190">
        <v>319</v>
      </c>
      <c r="E190">
        <v>-351360</v>
      </c>
      <c r="F190">
        <v>1746.89</v>
      </c>
      <c r="G190">
        <v>421</v>
      </c>
      <c r="H190" s="1">
        <v>-9.2931359000000009E-3</v>
      </c>
      <c r="I190" s="1">
        <v>4.5220732399999998E-7</v>
      </c>
      <c r="J190" s="1">
        <v>-9.2935300500000002E-3</v>
      </c>
      <c r="K190" s="1">
        <v>-9.2924109000000008E-3</v>
      </c>
    </row>
    <row r="191" spans="1:11" x14ac:dyDescent="0.3">
      <c r="A191" t="s">
        <v>10</v>
      </c>
      <c r="B191" t="s">
        <v>200</v>
      </c>
      <c r="C191">
        <v>189</v>
      </c>
      <c r="D191">
        <v>319</v>
      </c>
      <c r="E191">
        <v>-348480</v>
      </c>
      <c r="F191">
        <v>1756.9</v>
      </c>
      <c r="G191">
        <v>422</v>
      </c>
      <c r="H191" s="1">
        <v>-9.3011357199999992E-3</v>
      </c>
      <c r="I191" s="1">
        <v>4.0357336000000002E-7</v>
      </c>
      <c r="J191" s="1">
        <v>-9.30158939E-3</v>
      </c>
      <c r="K191" s="1">
        <v>-9.3007124199999992E-3</v>
      </c>
    </row>
    <row r="192" spans="1:11" x14ac:dyDescent="0.3">
      <c r="A192" t="s">
        <v>10</v>
      </c>
      <c r="B192" t="s">
        <v>201</v>
      </c>
      <c r="C192">
        <v>190</v>
      </c>
      <c r="D192">
        <v>319</v>
      </c>
      <c r="E192">
        <v>-345600</v>
      </c>
      <c r="F192">
        <v>1766.92</v>
      </c>
      <c r="G192">
        <v>423</v>
      </c>
      <c r="H192" s="1">
        <v>-9.30866474E-3</v>
      </c>
      <c r="I192" s="1">
        <v>4.32370394E-7</v>
      </c>
      <c r="J192" s="1">
        <v>-9.30902313E-3</v>
      </c>
      <c r="K192" s="1">
        <v>-9.3080785899999994E-3</v>
      </c>
    </row>
    <row r="193" spans="1:11" x14ac:dyDescent="0.3">
      <c r="A193" t="s">
        <v>10</v>
      </c>
      <c r="B193" t="s">
        <v>202</v>
      </c>
      <c r="C193">
        <v>191</v>
      </c>
      <c r="D193">
        <v>319</v>
      </c>
      <c r="E193">
        <v>-342720</v>
      </c>
      <c r="F193">
        <v>1776.93</v>
      </c>
      <c r="G193">
        <v>424</v>
      </c>
      <c r="H193" s="1">
        <v>-9.3160676799999998E-3</v>
      </c>
      <c r="I193" s="1">
        <v>6.0800737800000002E-7</v>
      </c>
      <c r="J193" s="1">
        <v>-9.3167335099999995E-3</v>
      </c>
      <c r="K193" s="1">
        <v>-9.3152562599999999E-3</v>
      </c>
    </row>
    <row r="194" spans="1:11" x14ac:dyDescent="0.3">
      <c r="A194" t="s">
        <v>10</v>
      </c>
      <c r="B194" t="s">
        <v>203</v>
      </c>
      <c r="C194">
        <v>192</v>
      </c>
      <c r="D194">
        <v>319</v>
      </c>
      <c r="E194">
        <v>-339840</v>
      </c>
      <c r="F194">
        <v>1786.94</v>
      </c>
      <c r="G194">
        <v>425</v>
      </c>
      <c r="H194" s="1">
        <v>-9.3224342099999993E-3</v>
      </c>
      <c r="I194" s="1">
        <v>2.4231194300000001E-7</v>
      </c>
      <c r="J194" s="1">
        <v>-9.3227477799999996E-3</v>
      </c>
      <c r="K194" s="1">
        <v>-9.3221753699999996E-3</v>
      </c>
    </row>
    <row r="195" spans="1:11" x14ac:dyDescent="0.3">
      <c r="A195" t="s">
        <v>10</v>
      </c>
      <c r="B195" t="s">
        <v>204</v>
      </c>
      <c r="C195">
        <v>193</v>
      </c>
      <c r="D195">
        <v>319</v>
      </c>
      <c r="E195">
        <v>-336960</v>
      </c>
      <c r="F195">
        <v>1796.95</v>
      </c>
      <c r="G195">
        <v>426</v>
      </c>
      <c r="H195" s="1">
        <v>-9.3287119199999997E-3</v>
      </c>
      <c r="I195" s="1">
        <v>3.26801901E-7</v>
      </c>
      <c r="J195" s="1">
        <v>-9.3292460300000001E-3</v>
      </c>
      <c r="K195" s="1">
        <v>-9.3284295299999997E-3</v>
      </c>
    </row>
    <row r="196" spans="1:11" x14ac:dyDescent="0.3">
      <c r="A196" t="s">
        <v>10</v>
      </c>
      <c r="B196" t="s">
        <v>205</v>
      </c>
      <c r="C196">
        <v>194</v>
      </c>
      <c r="D196">
        <v>319</v>
      </c>
      <c r="E196">
        <v>-334080</v>
      </c>
      <c r="F196">
        <v>1806.96</v>
      </c>
      <c r="G196">
        <v>427</v>
      </c>
      <c r="H196" s="1">
        <v>-9.3347239300000003E-3</v>
      </c>
      <c r="I196" s="1">
        <v>7.2310914200000003E-7</v>
      </c>
      <c r="J196" s="1">
        <v>-9.3359001200000007E-3</v>
      </c>
      <c r="K196" s="1">
        <v>-9.3342297500000008E-3</v>
      </c>
    </row>
    <row r="197" spans="1:11" x14ac:dyDescent="0.3">
      <c r="A197" t="s">
        <v>10</v>
      </c>
      <c r="B197" t="s">
        <v>206</v>
      </c>
      <c r="C197">
        <v>195</v>
      </c>
      <c r="D197">
        <v>319</v>
      </c>
      <c r="E197">
        <v>-331200</v>
      </c>
      <c r="F197">
        <v>1816.97</v>
      </c>
      <c r="G197">
        <v>428</v>
      </c>
      <c r="H197" s="1">
        <v>-9.3394064700000005E-3</v>
      </c>
      <c r="I197" s="1">
        <v>7.8439269800000004E-7</v>
      </c>
      <c r="J197" s="1">
        <v>-9.3400183899999996E-3</v>
      </c>
      <c r="K197" s="1">
        <v>-9.3381431199999997E-3</v>
      </c>
    </row>
    <row r="198" spans="1:11" x14ac:dyDescent="0.3">
      <c r="A198" t="s">
        <v>10</v>
      </c>
      <c r="B198" t="s">
        <v>207</v>
      </c>
      <c r="C198">
        <v>196</v>
      </c>
      <c r="D198">
        <v>319</v>
      </c>
      <c r="E198">
        <v>-328320</v>
      </c>
      <c r="F198">
        <v>1826.99</v>
      </c>
      <c r="G198">
        <v>429</v>
      </c>
      <c r="H198" s="1">
        <v>-9.3308081899999996E-3</v>
      </c>
      <c r="I198" s="1">
        <v>4.0854149099999999E-7</v>
      </c>
      <c r="J198" s="1">
        <v>-9.3313632100000005E-3</v>
      </c>
      <c r="K198" s="1">
        <v>-9.3302930700000005E-3</v>
      </c>
    </row>
    <row r="199" spans="1:11" x14ac:dyDescent="0.3">
      <c r="A199" t="s">
        <v>10</v>
      </c>
      <c r="B199" t="s">
        <v>208</v>
      </c>
      <c r="C199">
        <v>197</v>
      </c>
      <c r="D199">
        <v>319</v>
      </c>
      <c r="E199">
        <v>-325440</v>
      </c>
      <c r="F199">
        <v>1837</v>
      </c>
      <c r="G199">
        <v>430</v>
      </c>
      <c r="H199" s="1">
        <v>-8.3445021199999997E-3</v>
      </c>
      <c r="I199" s="1">
        <v>4.5016456600000003E-6</v>
      </c>
      <c r="J199" s="1">
        <v>-8.3513979199999998E-3</v>
      </c>
      <c r="K199" s="1">
        <v>-8.3409302200000007E-3</v>
      </c>
    </row>
    <row r="200" spans="1:11" x14ac:dyDescent="0.3">
      <c r="A200" t="s">
        <v>10</v>
      </c>
      <c r="B200" t="s">
        <v>209</v>
      </c>
      <c r="C200">
        <v>198</v>
      </c>
      <c r="D200">
        <v>319</v>
      </c>
      <c r="E200" s="8">
        <v>-322560</v>
      </c>
      <c r="F200" s="8">
        <v>1847.01</v>
      </c>
      <c r="G200" s="8">
        <v>431</v>
      </c>
      <c r="H200" s="1">
        <v>-5.47784767E-3</v>
      </c>
      <c r="I200" s="1">
        <v>1.0911011399999999E-5</v>
      </c>
      <c r="J200" s="1">
        <v>-5.4955040399999999E-3</v>
      </c>
      <c r="K200" s="1">
        <v>-5.4685802699999996E-3</v>
      </c>
    </row>
    <row r="201" spans="1:11" x14ac:dyDescent="0.3">
      <c r="A201" t="s">
        <v>10</v>
      </c>
      <c r="B201" t="s">
        <v>210</v>
      </c>
      <c r="C201">
        <v>199</v>
      </c>
      <c r="D201">
        <v>319</v>
      </c>
      <c r="E201">
        <v>-319680</v>
      </c>
      <c r="F201">
        <v>1857.02</v>
      </c>
      <c r="G201">
        <v>432</v>
      </c>
      <c r="H201" s="1">
        <v>-2.5020570899999999E-3</v>
      </c>
      <c r="I201" s="1">
        <v>1.0223138600000001E-5</v>
      </c>
      <c r="J201" s="1">
        <v>-2.51796252E-3</v>
      </c>
      <c r="K201" s="1">
        <v>-2.4935328E-3</v>
      </c>
    </row>
    <row r="202" spans="1:11" x14ac:dyDescent="0.3">
      <c r="A202" t="s">
        <v>10</v>
      </c>
      <c r="B202" t="s">
        <v>211</v>
      </c>
      <c r="C202">
        <v>200</v>
      </c>
      <c r="D202">
        <v>319</v>
      </c>
      <c r="E202">
        <v>-316800</v>
      </c>
      <c r="F202">
        <v>1867.03</v>
      </c>
      <c r="G202">
        <v>433</v>
      </c>
      <c r="H202" s="1">
        <v>3.4345050300000002E-4</v>
      </c>
      <c r="I202" s="1">
        <v>9.48991373E-6</v>
      </c>
      <c r="J202" s="1">
        <v>3.3264039599999998E-4</v>
      </c>
      <c r="K202" s="1">
        <v>3.5401996999999999E-4</v>
      </c>
    </row>
    <row r="203" spans="1:11" x14ac:dyDescent="0.3">
      <c r="A203" t="s">
        <v>10</v>
      </c>
      <c r="B203" t="s">
        <v>212</v>
      </c>
      <c r="C203">
        <v>201</v>
      </c>
      <c r="D203">
        <v>319</v>
      </c>
      <c r="E203">
        <v>-313920</v>
      </c>
      <c r="F203">
        <v>1877.05</v>
      </c>
      <c r="G203">
        <v>434</v>
      </c>
      <c r="H203" s="1">
        <v>2.7563884800000001E-3</v>
      </c>
      <c r="I203" s="1">
        <v>9.9481929500000008E-6</v>
      </c>
      <c r="J203" s="1">
        <v>2.7441567900000001E-3</v>
      </c>
      <c r="K203" s="1">
        <v>2.7680281499999999E-3</v>
      </c>
    </row>
    <row r="204" spans="1:11" x14ac:dyDescent="0.3">
      <c r="A204" t="s">
        <v>10</v>
      </c>
      <c r="B204" t="s">
        <v>213</v>
      </c>
      <c r="C204">
        <v>202</v>
      </c>
      <c r="D204">
        <v>319</v>
      </c>
      <c r="E204" s="2">
        <v>-311040</v>
      </c>
      <c r="F204" s="2">
        <v>1887.06</v>
      </c>
      <c r="G204" s="2">
        <v>435</v>
      </c>
      <c r="H204" s="3">
        <v>3.8374216099999999E-3</v>
      </c>
      <c r="I204" s="1">
        <v>8.5435718100000007E-6</v>
      </c>
      <c r="J204" s="1">
        <v>3.8271575499999998E-3</v>
      </c>
      <c r="K204" s="1">
        <v>3.84773872E-3</v>
      </c>
    </row>
    <row r="205" spans="1:11" x14ac:dyDescent="0.3">
      <c r="A205" t="s">
        <v>10</v>
      </c>
      <c r="B205" t="s">
        <v>214</v>
      </c>
      <c r="C205">
        <v>203</v>
      </c>
      <c r="D205">
        <v>319</v>
      </c>
      <c r="E205">
        <v>-308160</v>
      </c>
      <c r="F205">
        <v>1897.07</v>
      </c>
      <c r="G205">
        <v>436</v>
      </c>
      <c r="H205" s="1">
        <v>1.3688384599999999E-3</v>
      </c>
      <c r="I205" s="1">
        <v>8.5884001300000001E-6</v>
      </c>
      <c r="J205" s="1">
        <v>1.3581244300000001E-3</v>
      </c>
      <c r="K205" s="1">
        <v>1.37949687E-3</v>
      </c>
    </row>
    <row r="206" spans="1:11" x14ac:dyDescent="0.3">
      <c r="A206" t="s">
        <v>10</v>
      </c>
      <c r="B206" t="s">
        <v>215</v>
      </c>
      <c r="C206">
        <v>204</v>
      </c>
      <c r="D206">
        <v>319</v>
      </c>
      <c r="E206">
        <v>-305280</v>
      </c>
      <c r="F206">
        <v>1907.08</v>
      </c>
      <c r="G206">
        <v>437</v>
      </c>
      <c r="H206" s="1">
        <v>-1.5704580299999999E-3</v>
      </c>
      <c r="I206" s="1">
        <v>8.1488432800000001E-6</v>
      </c>
      <c r="J206" s="1">
        <v>-1.5768911699999999E-3</v>
      </c>
      <c r="K206" s="1">
        <v>-1.5566796400000001E-3</v>
      </c>
    </row>
    <row r="207" spans="1:11" x14ac:dyDescent="0.3">
      <c r="A207" t="s">
        <v>10</v>
      </c>
      <c r="B207" t="s">
        <v>216</v>
      </c>
      <c r="C207">
        <v>205</v>
      </c>
      <c r="D207">
        <v>319</v>
      </c>
      <c r="E207">
        <v>-302400</v>
      </c>
      <c r="F207">
        <v>1917.09</v>
      </c>
      <c r="G207">
        <v>438</v>
      </c>
      <c r="H207" s="1">
        <v>-4.4591497800000003E-3</v>
      </c>
      <c r="I207" s="1">
        <v>1.25301964E-5</v>
      </c>
      <c r="J207" s="1">
        <v>-4.4723282899999999E-3</v>
      </c>
      <c r="K207" s="1">
        <v>-4.4393972200000003E-3</v>
      </c>
    </row>
    <row r="208" spans="1:11" x14ac:dyDescent="0.3">
      <c r="A208" t="s">
        <v>10</v>
      </c>
      <c r="B208" t="s">
        <v>217</v>
      </c>
      <c r="C208">
        <v>206</v>
      </c>
      <c r="D208">
        <v>319</v>
      </c>
      <c r="E208">
        <v>-299520</v>
      </c>
      <c r="F208">
        <v>1927.1</v>
      </c>
      <c r="G208">
        <v>439</v>
      </c>
      <c r="H208" s="1">
        <v>-7.0346285199999999E-3</v>
      </c>
      <c r="I208" s="1">
        <v>8.8259850499999996E-6</v>
      </c>
      <c r="J208" s="1">
        <v>-7.0433374300000002E-3</v>
      </c>
      <c r="K208" s="1">
        <v>-7.0205763799999999E-3</v>
      </c>
    </row>
    <row r="209" spans="1:11" x14ac:dyDescent="0.3">
      <c r="A209" t="s">
        <v>10</v>
      </c>
      <c r="B209" t="s">
        <v>218</v>
      </c>
      <c r="C209">
        <v>207</v>
      </c>
      <c r="D209">
        <v>319</v>
      </c>
      <c r="E209">
        <v>-296640</v>
      </c>
      <c r="F209">
        <v>1937.12</v>
      </c>
      <c r="G209">
        <v>440</v>
      </c>
      <c r="H209" s="1">
        <v>-8.9030282399999994E-3</v>
      </c>
      <c r="I209" s="1">
        <v>5.69735274E-6</v>
      </c>
      <c r="J209" s="1">
        <v>-8.9076395199999998E-3</v>
      </c>
      <c r="K209" s="1">
        <v>-8.8944428800000006E-3</v>
      </c>
    </row>
    <row r="210" spans="1:11" x14ac:dyDescent="0.3">
      <c r="A210" t="s">
        <v>10</v>
      </c>
      <c r="B210" t="s">
        <v>219</v>
      </c>
      <c r="C210">
        <v>208</v>
      </c>
      <c r="D210">
        <v>319</v>
      </c>
      <c r="E210" s="8">
        <v>-293760</v>
      </c>
      <c r="F210" s="8">
        <v>1947.13</v>
      </c>
      <c r="G210" s="8">
        <v>441</v>
      </c>
      <c r="H210" s="1">
        <v>-9.4046481300000002E-3</v>
      </c>
      <c r="I210" s="1">
        <v>1.1204281999999999E-6</v>
      </c>
      <c r="J210" s="1">
        <v>-9.4055319700000004E-3</v>
      </c>
      <c r="K210" s="1">
        <v>-9.4026931399999996E-3</v>
      </c>
    </row>
    <row r="211" spans="1:11" x14ac:dyDescent="0.3">
      <c r="A211" t="s">
        <v>10</v>
      </c>
      <c r="B211" t="s">
        <v>220</v>
      </c>
      <c r="C211">
        <v>209</v>
      </c>
      <c r="D211">
        <v>319</v>
      </c>
      <c r="E211">
        <v>-290880</v>
      </c>
      <c r="F211">
        <v>1957.14</v>
      </c>
      <c r="G211">
        <v>442</v>
      </c>
      <c r="H211" s="1">
        <v>-9.4096693700000001E-3</v>
      </c>
      <c r="I211" s="1">
        <v>4.4014342600000001E-7</v>
      </c>
      <c r="J211" s="1">
        <v>-9.4102642699999996E-3</v>
      </c>
      <c r="K211" s="1">
        <v>-9.4091820299999993E-3</v>
      </c>
    </row>
    <row r="212" spans="1:11" x14ac:dyDescent="0.3">
      <c r="A212" t="s">
        <v>10</v>
      </c>
      <c r="B212" t="s">
        <v>221</v>
      </c>
      <c r="C212">
        <v>210</v>
      </c>
      <c r="D212">
        <v>319</v>
      </c>
      <c r="E212">
        <v>-288000</v>
      </c>
      <c r="F212">
        <v>1967.15</v>
      </c>
      <c r="G212">
        <v>443</v>
      </c>
      <c r="H212" s="1">
        <v>-9.4144045800000006E-3</v>
      </c>
      <c r="I212" s="1">
        <v>4.8347235199999998E-7</v>
      </c>
      <c r="J212" s="1">
        <v>-9.4151524700000003E-3</v>
      </c>
      <c r="K212" s="1">
        <v>-9.4139076099999993E-3</v>
      </c>
    </row>
    <row r="213" spans="1:11" x14ac:dyDescent="0.3">
      <c r="A213" t="s">
        <v>10</v>
      </c>
      <c r="B213" t="s">
        <v>222</v>
      </c>
      <c r="C213">
        <v>211</v>
      </c>
      <c r="D213">
        <v>319</v>
      </c>
      <c r="E213">
        <v>-285120</v>
      </c>
      <c r="F213">
        <v>1977.16</v>
      </c>
      <c r="G213">
        <v>444</v>
      </c>
      <c r="H213" s="1">
        <v>-9.4171481399999996E-3</v>
      </c>
      <c r="I213" s="1">
        <v>6.9008619099999995E-7</v>
      </c>
      <c r="J213" s="1">
        <v>-9.4181978E-3</v>
      </c>
      <c r="K213" s="1">
        <v>-9.4163086300000001E-3</v>
      </c>
    </row>
    <row r="214" spans="1:11" x14ac:dyDescent="0.3">
      <c r="A214" t="s">
        <v>10</v>
      </c>
      <c r="B214" t="s">
        <v>223</v>
      </c>
      <c r="C214">
        <v>212</v>
      </c>
      <c r="D214">
        <v>319</v>
      </c>
      <c r="E214">
        <v>-282240</v>
      </c>
      <c r="F214">
        <v>1987.18</v>
      </c>
      <c r="G214">
        <v>445</v>
      </c>
      <c r="H214" s="1">
        <v>-9.4211047400000001E-3</v>
      </c>
      <c r="I214" s="1">
        <v>8.0068596600000004E-7</v>
      </c>
      <c r="J214" s="1">
        <v>-9.4221530400000007E-3</v>
      </c>
      <c r="K214" s="1">
        <v>-9.4201731999999996E-3</v>
      </c>
    </row>
    <row r="215" spans="1:11" x14ac:dyDescent="0.3">
      <c r="A215" t="s">
        <v>10</v>
      </c>
      <c r="B215" t="s">
        <v>224</v>
      </c>
      <c r="C215">
        <v>213</v>
      </c>
      <c r="D215">
        <v>319</v>
      </c>
      <c r="E215">
        <v>-279360</v>
      </c>
      <c r="F215">
        <v>1997.19</v>
      </c>
      <c r="G215">
        <v>446</v>
      </c>
      <c r="H215" s="1">
        <v>-9.4236254900000004E-3</v>
      </c>
      <c r="I215" s="1">
        <v>6.0634159400000003E-7</v>
      </c>
      <c r="J215" s="1">
        <v>-9.4242750800000007E-3</v>
      </c>
      <c r="K215" s="1">
        <v>-9.4229604399999993E-3</v>
      </c>
    </row>
    <row r="216" spans="1:11" x14ac:dyDescent="0.3">
      <c r="A216" t="s">
        <v>10</v>
      </c>
      <c r="B216" t="s">
        <v>225</v>
      </c>
      <c r="C216">
        <v>214</v>
      </c>
      <c r="D216">
        <v>319</v>
      </c>
      <c r="E216">
        <v>-276480</v>
      </c>
      <c r="F216">
        <v>2007.2</v>
      </c>
      <c r="G216">
        <v>447</v>
      </c>
      <c r="H216" s="1">
        <v>-9.4261791500000001E-3</v>
      </c>
      <c r="I216" s="1">
        <v>9.54508163E-7</v>
      </c>
      <c r="J216" s="1">
        <v>-9.4274926999999998E-3</v>
      </c>
      <c r="K216" s="1">
        <v>-9.4251428100000003E-3</v>
      </c>
    </row>
    <row r="217" spans="1:11" x14ac:dyDescent="0.3">
      <c r="A217" t="s">
        <v>10</v>
      </c>
      <c r="B217" t="s">
        <v>226</v>
      </c>
      <c r="C217">
        <v>215</v>
      </c>
      <c r="D217">
        <v>319</v>
      </c>
      <c r="E217">
        <v>-273600</v>
      </c>
      <c r="F217">
        <v>2017.21</v>
      </c>
      <c r="G217">
        <v>448</v>
      </c>
      <c r="H217" s="1">
        <v>-9.4297417099999999E-3</v>
      </c>
      <c r="I217" s="1">
        <v>5.2370402300000005E-7</v>
      </c>
      <c r="J217" s="1">
        <v>-9.43037314E-3</v>
      </c>
      <c r="K217" s="1">
        <v>-9.4291865400000004E-3</v>
      </c>
    </row>
    <row r="218" spans="1:11" x14ac:dyDescent="0.3">
      <c r="A218" t="s">
        <v>10</v>
      </c>
      <c r="B218" t="s">
        <v>227</v>
      </c>
      <c r="C218">
        <v>216</v>
      </c>
      <c r="D218">
        <v>319</v>
      </c>
      <c r="E218">
        <v>-270720</v>
      </c>
      <c r="F218">
        <v>2027.22</v>
      </c>
      <c r="G218">
        <v>449</v>
      </c>
      <c r="H218" s="1">
        <v>-9.4319342299999994E-3</v>
      </c>
      <c r="I218" s="1">
        <v>3.5586985200000002E-7</v>
      </c>
      <c r="J218" s="1">
        <v>-9.4325136899999999E-3</v>
      </c>
      <c r="K218" s="1">
        <v>-9.4316248700000004E-3</v>
      </c>
    </row>
    <row r="219" spans="1:11" x14ac:dyDescent="0.3">
      <c r="A219" t="s">
        <v>10</v>
      </c>
      <c r="B219" t="s">
        <v>228</v>
      </c>
      <c r="C219">
        <v>217</v>
      </c>
      <c r="D219">
        <v>319</v>
      </c>
      <c r="E219">
        <v>-267840</v>
      </c>
      <c r="F219">
        <v>2037.23</v>
      </c>
      <c r="G219">
        <v>450</v>
      </c>
      <c r="H219" s="1">
        <v>-9.4343178300000004E-3</v>
      </c>
      <c r="I219" s="1">
        <v>2.03601912E-7</v>
      </c>
      <c r="J219" s="1">
        <v>-9.4345264600000003E-3</v>
      </c>
      <c r="K219" s="1">
        <v>-9.4340934500000001E-3</v>
      </c>
    </row>
    <row r="220" spans="1:11" x14ac:dyDescent="0.3">
      <c r="A220" t="s">
        <v>10</v>
      </c>
      <c r="B220" t="s">
        <v>229</v>
      </c>
      <c r="C220">
        <v>218</v>
      </c>
      <c r="D220">
        <v>319</v>
      </c>
      <c r="E220">
        <v>-264960</v>
      </c>
      <c r="F220">
        <v>2047.25</v>
      </c>
      <c r="G220">
        <v>451</v>
      </c>
      <c r="H220" s="1">
        <v>-9.4370597999999997E-3</v>
      </c>
      <c r="I220" s="1">
        <v>2.5923271599999998E-7</v>
      </c>
      <c r="J220" s="1">
        <v>-9.4373180399999999E-3</v>
      </c>
      <c r="K220" s="1">
        <v>-9.4367713200000005E-3</v>
      </c>
    </row>
    <row r="221" spans="1:11" x14ac:dyDescent="0.3">
      <c r="A221" t="s">
        <v>10</v>
      </c>
      <c r="B221" t="s">
        <v>230</v>
      </c>
      <c r="C221">
        <v>219</v>
      </c>
      <c r="D221">
        <v>319</v>
      </c>
      <c r="E221">
        <v>-262080</v>
      </c>
      <c r="F221">
        <v>2057.2600000000002</v>
      </c>
      <c r="G221">
        <v>452</v>
      </c>
      <c r="H221" s="1">
        <v>-9.4388137199999996E-3</v>
      </c>
      <c r="I221" s="1">
        <v>2.3564024100000001E-7</v>
      </c>
      <c r="J221" s="1">
        <v>-9.4390212399999996E-3</v>
      </c>
      <c r="K221" s="1">
        <v>-9.4384349699999995E-3</v>
      </c>
    </row>
    <row r="222" spans="1:11" x14ac:dyDescent="0.3">
      <c r="A222" t="s">
        <v>10</v>
      </c>
      <c r="B222" t="s">
        <v>231</v>
      </c>
      <c r="C222">
        <v>220</v>
      </c>
      <c r="D222">
        <v>319</v>
      </c>
      <c r="E222">
        <v>-259200</v>
      </c>
      <c r="F222">
        <v>2067.27</v>
      </c>
      <c r="G222">
        <v>453</v>
      </c>
      <c r="H222" s="1">
        <v>-9.4422724500000006E-3</v>
      </c>
      <c r="I222" s="1">
        <v>6.5060712899999999E-7</v>
      </c>
      <c r="J222" s="1">
        <v>-9.4430044900000003E-3</v>
      </c>
      <c r="K222" s="1">
        <v>-9.4413361899999999E-3</v>
      </c>
    </row>
    <row r="223" spans="1:11" x14ac:dyDescent="0.3">
      <c r="A223" t="s">
        <v>10</v>
      </c>
      <c r="B223" t="s">
        <v>232</v>
      </c>
      <c r="C223">
        <v>221</v>
      </c>
      <c r="D223">
        <v>319</v>
      </c>
      <c r="E223">
        <v>-256320</v>
      </c>
      <c r="F223">
        <v>2077.2800000000002</v>
      </c>
      <c r="G223">
        <v>454</v>
      </c>
      <c r="H223" s="1">
        <v>-9.4444390200000006E-3</v>
      </c>
      <c r="I223" s="1">
        <v>7.1507079699999999E-7</v>
      </c>
      <c r="J223" s="1">
        <v>-9.44542422E-3</v>
      </c>
      <c r="K223" s="1">
        <v>-9.4435070299999993E-3</v>
      </c>
    </row>
    <row r="224" spans="1:11" x14ac:dyDescent="0.3">
      <c r="A224" t="s">
        <v>10</v>
      </c>
      <c r="B224" t="s">
        <v>233</v>
      </c>
      <c r="C224">
        <v>222</v>
      </c>
      <c r="D224">
        <v>319</v>
      </c>
      <c r="E224">
        <v>-253440</v>
      </c>
      <c r="F224">
        <v>2087.29</v>
      </c>
      <c r="G224">
        <v>455</v>
      </c>
      <c r="H224" s="1">
        <v>-9.4466178100000003E-3</v>
      </c>
      <c r="I224" s="1">
        <v>5.3733809700000005E-7</v>
      </c>
      <c r="J224" s="1">
        <v>-9.4471993699999993E-3</v>
      </c>
      <c r="K224" s="1">
        <v>-9.4460290500000006E-3</v>
      </c>
    </row>
    <row r="225" spans="1:11" x14ac:dyDescent="0.3">
      <c r="A225" t="s">
        <v>10</v>
      </c>
      <c r="B225" t="s">
        <v>234</v>
      </c>
      <c r="C225">
        <v>223</v>
      </c>
      <c r="D225">
        <v>319</v>
      </c>
      <c r="E225">
        <v>-250560</v>
      </c>
      <c r="F225">
        <v>2097.31</v>
      </c>
      <c r="G225">
        <v>456</v>
      </c>
      <c r="H225" s="1">
        <v>-9.4486427800000005E-3</v>
      </c>
      <c r="I225" s="1">
        <v>2.7693421400000002E-7</v>
      </c>
      <c r="J225" s="1">
        <v>-9.4490186100000002E-3</v>
      </c>
      <c r="K225" s="1">
        <v>-9.4482788700000001E-3</v>
      </c>
    </row>
    <row r="226" spans="1:11" x14ac:dyDescent="0.3">
      <c r="A226" t="s">
        <v>10</v>
      </c>
      <c r="B226" t="s">
        <v>235</v>
      </c>
      <c r="C226">
        <v>224</v>
      </c>
      <c r="D226">
        <v>319</v>
      </c>
      <c r="E226">
        <v>-247680</v>
      </c>
      <c r="F226">
        <v>2107.3200000000002</v>
      </c>
      <c r="G226">
        <v>457</v>
      </c>
      <c r="H226" s="1">
        <v>-9.4505701700000003E-3</v>
      </c>
      <c r="I226" s="1">
        <v>4.9240744200000004E-7</v>
      </c>
      <c r="J226" s="1">
        <v>-9.45102435E-3</v>
      </c>
      <c r="K226" s="1">
        <v>-9.4497773199999999E-3</v>
      </c>
    </row>
    <row r="227" spans="1:11" x14ac:dyDescent="0.3">
      <c r="A227" t="s">
        <v>10</v>
      </c>
      <c r="B227" t="s">
        <v>236</v>
      </c>
      <c r="C227">
        <v>225</v>
      </c>
      <c r="D227">
        <v>319</v>
      </c>
      <c r="E227">
        <v>-244800</v>
      </c>
      <c r="F227">
        <v>2117.33</v>
      </c>
      <c r="G227">
        <v>458</v>
      </c>
      <c r="H227" s="1">
        <v>-9.4534501100000008E-3</v>
      </c>
      <c r="I227" s="1">
        <v>3.7397464999999999E-7</v>
      </c>
      <c r="J227" s="1">
        <v>-9.4541026100000009E-3</v>
      </c>
      <c r="K227" s="1">
        <v>-9.4531765299999994E-3</v>
      </c>
    </row>
    <row r="228" spans="1:11" x14ac:dyDescent="0.3">
      <c r="A228" t="s">
        <v>10</v>
      </c>
      <c r="B228" t="s">
        <v>237</v>
      </c>
      <c r="C228">
        <v>226</v>
      </c>
      <c r="D228">
        <v>319</v>
      </c>
      <c r="E228">
        <v>-241920</v>
      </c>
      <c r="F228">
        <v>2127.34</v>
      </c>
      <c r="G228">
        <v>459</v>
      </c>
      <c r="H228" s="1">
        <v>-9.4548869800000004E-3</v>
      </c>
      <c r="I228" s="1">
        <v>5.6084768000000005E-7</v>
      </c>
      <c r="J228" s="1">
        <v>-9.4554191100000001E-3</v>
      </c>
      <c r="K228" s="1">
        <v>-9.4541606600000005E-3</v>
      </c>
    </row>
    <row r="229" spans="1:11" x14ac:dyDescent="0.3">
      <c r="A229" t="s">
        <v>10</v>
      </c>
      <c r="B229" t="s">
        <v>238</v>
      </c>
      <c r="C229">
        <v>227</v>
      </c>
      <c r="D229">
        <v>319</v>
      </c>
      <c r="E229">
        <v>-239040</v>
      </c>
      <c r="F229">
        <v>2137.35</v>
      </c>
      <c r="G229">
        <v>460</v>
      </c>
      <c r="H229" s="1">
        <v>-9.4559154000000006E-3</v>
      </c>
      <c r="I229" s="1">
        <v>2.6370636999999998E-7</v>
      </c>
      <c r="J229" s="1">
        <v>-9.4561824699999995E-3</v>
      </c>
      <c r="K229" s="1">
        <v>-9.4555288999999994E-3</v>
      </c>
    </row>
    <row r="230" spans="1:11" x14ac:dyDescent="0.3">
      <c r="A230" t="s">
        <v>10</v>
      </c>
      <c r="B230" t="s">
        <v>239</v>
      </c>
      <c r="C230">
        <v>228</v>
      </c>
      <c r="D230">
        <v>319</v>
      </c>
      <c r="E230">
        <v>-236160</v>
      </c>
      <c r="F230">
        <v>2147.36</v>
      </c>
      <c r="G230">
        <v>461</v>
      </c>
      <c r="H230" s="1">
        <v>-9.4569628500000003E-3</v>
      </c>
      <c r="I230" s="1">
        <v>7.0853550800000003E-7</v>
      </c>
      <c r="J230" s="1">
        <v>-9.4580276099999992E-3</v>
      </c>
      <c r="K230" s="1">
        <v>-9.4562219099999997E-3</v>
      </c>
    </row>
    <row r="231" spans="1:11" x14ac:dyDescent="0.3">
      <c r="A231" t="s">
        <v>10</v>
      </c>
      <c r="B231" t="s">
        <v>240</v>
      </c>
      <c r="C231">
        <v>229</v>
      </c>
      <c r="D231">
        <v>319</v>
      </c>
      <c r="E231">
        <v>-233280</v>
      </c>
      <c r="F231">
        <v>2157.38</v>
      </c>
      <c r="G231">
        <v>462</v>
      </c>
      <c r="H231" s="1">
        <v>-9.4591107499999993E-3</v>
      </c>
      <c r="I231" s="1">
        <v>3.9187777800000003E-7</v>
      </c>
      <c r="J231" s="1">
        <v>-9.4596280399999993E-3</v>
      </c>
      <c r="K231" s="1">
        <v>-9.4585300900000002E-3</v>
      </c>
    </row>
    <row r="232" spans="1:11" x14ac:dyDescent="0.3">
      <c r="A232" t="s">
        <v>10</v>
      </c>
      <c r="B232" t="s">
        <v>241</v>
      </c>
      <c r="C232">
        <v>230</v>
      </c>
      <c r="D232">
        <v>319</v>
      </c>
      <c r="E232">
        <v>-230400</v>
      </c>
      <c r="F232">
        <v>2167.39</v>
      </c>
      <c r="G232">
        <v>463</v>
      </c>
      <c r="H232" s="1">
        <v>-9.4617212299999993E-3</v>
      </c>
      <c r="I232" s="1">
        <v>6.5069314499999999E-7</v>
      </c>
      <c r="J232" s="1">
        <v>-9.4627666299999993E-3</v>
      </c>
      <c r="K232" s="1">
        <v>-9.4610638499999997E-3</v>
      </c>
    </row>
    <row r="233" spans="1:11" x14ac:dyDescent="0.3">
      <c r="A233" t="s">
        <v>10</v>
      </c>
      <c r="B233" t="s">
        <v>242</v>
      </c>
      <c r="C233">
        <v>231</v>
      </c>
      <c r="D233">
        <v>319</v>
      </c>
      <c r="E233">
        <v>-227520</v>
      </c>
      <c r="F233">
        <v>2177.4</v>
      </c>
      <c r="G233">
        <v>464</v>
      </c>
      <c r="H233" s="1">
        <v>-9.4635914600000003E-3</v>
      </c>
      <c r="I233" s="1">
        <v>3.6347894500000001E-7</v>
      </c>
      <c r="J233" s="1">
        <v>-9.4638673700000002E-3</v>
      </c>
      <c r="K233" s="1">
        <v>-9.4630042500000004E-3</v>
      </c>
    </row>
    <row r="234" spans="1:11" x14ac:dyDescent="0.3">
      <c r="A234" t="s">
        <v>10</v>
      </c>
      <c r="B234" t="s">
        <v>243</v>
      </c>
      <c r="C234">
        <v>232</v>
      </c>
      <c r="D234">
        <v>319</v>
      </c>
      <c r="E234">
        <v>-224640</v>
      </c>
      <c r="F234">
        <v>2187.41</v>
      </c>
      <c r="G234">
        <v>465</v>
      </c>
      <c r="H234" s="1">
        <v>-9.4650385799999997E-3</v>
      </c>
      <c r="I234" s="1">
        <v>4.7125820700000001E-7</v>
      </c>
      <c r="J234" s="1">
        <v>-9.4656214800000003E-3</v>
      </c>
      <c r="K234" s="1">
        <v>-9.4645420899999999E-3</v>
      </c>
    </row>
    <row r="235" spans="1:11" x14ac:dyDescent="0.3">
      <c r="A235" t="s">
        <v>10</v>
      </c>
      <c r="B235" t="s">
        <v>244</v>
      </c>
      <c r="C235">
        <v>233</v>
      </c>
      <c r="D235">
        <v>319</v>
      </c>
      <c r="E235">
        <v>-221760</v>
      </c>
      <c r="F235">
        <v>2197.42</v>
      </c>
      <c r="G235">
        <v>466</v>
      </c>
      <c r="H235" s="1">
        <v>-9.4656709600000003E-3</v>
      </c>
      <c r="I235" s="1">
        <v>7.8298687399999999E-7</v>
      </c>
      <c r="J235" s="1">
        <v>-9.4667848800000006E-3</v>
      </c>
      <c r="K235" s="1">
        <v>-9.4648260200000008E-3</v>
      </c>
    </row>
    <row r="236" spans="1:11" x14ac:dyDescent="0.3">
      <c r="A236" t="s">
        <v>10</v>
      </c>
      <c r="B236" t="s">
        <v>245</v>
      </c>
      <c r="C236">
        <v>234</v>
      </c>
      <c r="D236">
        <v>319</v>
      </c>
      <c r="E236">
        <v>-218880</v>
      </c>
      <c r="F236">
        <v>2207.44</v>
      </c>
      <c r="G236">
        <v>467</v>
      </c>
      <c r="H236" s="1">
        <v>-9.4673009599999993E-3</v>
      </c>
      <c r="I236" s="1">
        <v>4.5466549399999999E-7</v>
      </c>
      <c r="J236" s="1">
        <v>-9.46785518E-3</v>
      </c>
      <c r="K236" s="1">
        <v>-9.4666779300000004E-3</v>
      </c>
    </row>
    <row r="237" spans="1:11" x14ac:dyDescent="0.3">
      <c r="A237" t="s">
        <v>10</v>
      </c>
      <c r="B237" t="s">
        <v>246</v>
      </c>
      <c r="C237">
        <v>235</v>
      </c>
      <c r="D237">
        <v>319</v>
      </c>
      <c r="E237">
        <v>-216000</v>
      </c>
      <c r="F237">
        <v>2217.4499999999998</v>
      </c>
      <c r="G237">
        <v>468</v>
      </c>
      <c r="H237" s="1">
        <v>-9.4687871600000004E-3</v>
      </c>
      <c r="I237" s="1">
        <v>7.9980812399999998E-7</v>
      </c>
      <c r="J237" s="1">
        <v>-9.4698956500000007E-3</v>
      </c>
      <c r="K237" s="1">
        <v>-9.4679110000000007E-3</v>
      </c>
    </row>
    <row r="238" spans="1:11" x14ac:dyDescent="0.3">
      <c r="A238" t="s">
        <v>10</v>
      </c>
      <c r="B238" t="s">
        <v>247</v>
      </c>
      <c r="C238">
        <v>236</v>
      </c>
      <c r="D238">
        <v>319</v>
      </c>
      <c r="E238">
        <v>-213120</v>
      </c>
      <c r="F238">
        <v>2227.46</v>
      </c>
      <c r="G238">
        <v>469</v>
      </c>
      <c r="H238" s="1">
        <v>-9.4691479499999995E-3</v>
      </c>
      <c r="I238" s="1">
        <v>4.7439556700000003E-7</v>
      </c>
      <c r="J238" s="1">
        <v>-9.4698842800000002E-3</v>
      </c>
      <c r="K238" s="1">
        <v>-9.4686089700000003E-3</v>
      </c>
    </row>
    <row r="239" spans="1:11" x14ac:dyDescent="0.3">
      <c r="A239" t="s">
        <v>10</v>
      </c>
      <c r="B239" t="s">
        <v>248</v>
      </c>
      <c r="C239">
        <v>237</v>
      </c>
      <c r="D239">
        <v>319</v>
      </c>
      <c r="E239">
        <v>-210240</v>
      </c>
      <c r="F239">
        <v>2237.4699999999998</v>
      </c>
      <c r="G239">
        <v>470</v>
      </c>
      <c r="H239" s="1">
        <v>-9.47045587E-3</v>
      </c>
      <c r="I239" s="1">
        <v>1.5968014500000001E-7</v>
      </c>
      <c r="J239" s="1">
        <v>-9.4706750399999994E-3</v>
      </c>
      <c r="K239" s="1">
        <v>-9.4702306000000007E-3</v>
      </c>
    </row>
    <row r="240" spans="1:11" x14ac:dyDescent="0.3">
      <c r="A240" t="s">
        <v>10</v>
      </c>
      <c r="B240" t="s">
        <v>249</v>
      </c>
      <c r="C240">
        <v>238</v>
      </c>
      <c r="D240">
        <v>319</v>
      </c>
      <c r="E240">
        <v>-207360</v>
      </c>
      <c r="F240">
        <v>2247.48</v>
      </c>
      <c r="G240">
        <v>471</v>
      </c>
      <c r="H240" s="1">
        <v>-9.4713809500000003E-3</v>
      </c>
      <c r="I240" s="1">
        <v>7.4230200200000003E-7</v>
      </c>
      <c r="J240" s="1">
        <v>-9.4720918200000004E-3</v>
      </c>
      <c r="K240" s="1">
        <v>-9.4705400700000001E-3</v>
      </c>
    </row>
    <row r="241" spans="1:11" x14ac:dyDescent="0.3">
      <c r="A241" t="s">
        <v>10</v>
      </c>
      <c r="B241" t="s">
        <v>250</v>
      </c>
      <c r="C241">
        <v>239</v>
      </c>
      <c r="D241">
        <v>319</v>
      </c>
      <c r="E241">
        <v>-204480</v>
      </c>
      <c r="F241">
        <v>2257.4899999999998</v>
      </c>
      <c r="G241">
        <v>472</v>
      </c>
      <c r="H241" s="1">
        <v>-9.4734381999999999E-3</v>
      </c>
      <c r="I241" s="1">
        <v>7.4279747300000005E-7</v>
      </c>
      <c r="J241" s="1">
        <v>-9.4745373400000003E-3</v>
      </c>
      <c r="K241" s="1">
        <v>-9.4725015600000007E-3</v>
      </c>
    </row>
    <row r="242" spans="1:11" x14ac:dyDescent="0.3">
      <c r="A242" t="s">
        <v>10</v>
      </c>
      <c r="B242" t="s">
        <v>251</v>
      </c>
      <c r="C242">
        <v>240</v>
      </c>
      <c r="D242">
        <v>319</v>
      </c>
      <c r="E242">
        <v>-201600</v>
      </c>
      <c r="F242">
        <v>2267.5100000000002</v>
      </c>
      <c r="G242">
        <v>473</v>
      </c>
      <c r="H242" s="1">
        <v>-9.4739254199999994E-3</v>
      </c>
      <c r="I242" s="1">
        <v>4.3667207400000001E-7</v>
      </c>
      <c r="J242" s="1">
        <v>-9.4744628999999993E-3</v>
      </c>
      <c r="K242" s="1">
        <v>-9.4735206400000001E-3</v>
      </c>
    </row>
    <row r="243" spans="1:11" x14ac:dyDescent="0.3">
      <c r="A243" t="s">
        <v>10</v>
      </c>
      <c r="B243" t="s">
        <v>252</v>
      </c>
      <c r="C243">
        <v>241</v>
      </c>
      <c r="D243">
        <v>319</v>
      </c>
      <c r="E243">
        <v>-198720</v>
      </c>
      <c r="F243">
        <v>2277.52</v>
      </c>
      <c r="G243">
        <v>474</v>
      </c>
      <c r="H243" s="1">
        <v>-9.4743172000000004E-3</v>
      </c>
      <c r="I243" s="1">
        <v>5.7670044899999996E-7</v>
      </c>
      <c r="J243" s="1">
        <v>-9.4748535300000006E-3</v>
      </c>
      <c r="K243" s="1">
        <v>-9.4735392000000005E-3</v>
      </c>
    </row>
    <row r="244" spans="1:11" x14ac:dyDescent="0.3">
      <c r="A244" t="s">
        <v>10</v>
      </c>
      <c r="B244" t="s">
        <v>253</v>
      </c>
      <c r="C244">
        <v>242</v>
      </c>
      <c r="D244">
        <v>319</v>
      </c>
      <c r="E244">
        <v>-195840</v>
      </c>
      <c r="F244">
        <v>2287.5300000000002</v>
      </c>
      <c r="G244">
        <v>475</v>
      </c>
      <c r="H244" s="1">
        <v>-9.4753781800000006E-3</v>
      </c>
      <c r="I244" s="1">
        <v>6.6417773500000005E-7</v>
      </c>
      <c r="J244" s="1">
        <v>-9.4760567200000007E-3</v>
      </c>
      <c r="K244" s="1">
        <v>-9.4743559500000008E-3</v>
      </c>
    </row>
    <row r="245" spans="1:11" x14ac:dyDescent="0.3">
      <c r="A245" t="s">
        <v>10</v>
      </c>
      <c r="B245" t="s">
        <v>254</v>
      </c>
      <c r="C245">
        <v>243</v>
      </c>
      <c r="D245">
        <v>319</v>
      </c>
      <c r="E245">
        <v>-192960</v>
      </c>
      <c r="F245">
        <v>2297.54</v>
      </c>
      <c r="G245">
        <v>476</v>
      </c>
      <c r="H245" s="1">
        <v>-9.4763558099999999E-3</v>
      </c>
      <c r="I245" s="1">
        <v>5.1623169800000003E-7</v>
      </c>
      <c r="J245" s="1">
        <v>-9.4770152100000001E-3</v>
      </c>
      <c r="K245" s="1">
        <v>-9.4756450100000004E-3</v>
      </c>
    </row>
    <row r="246" spans="1:11" x14ac:dyDescent="0.3">
      <c r="A246" t="s">
        <v>10</v>
      </c>
      <c r="B246" t="s">
        <v>255</v>
      </c>
      <c r="C246">
        <v>244</v>
      </c>
      <c r="D246">
        <v>319</v>
      </c>
      <c r="E246">
        <v>-190080</v>
      </c>
      <c r="F246">
        <v>2307.5500000000002</v>
      </c>
      <c r="G246">
        <v>477</v>
      </c>
      <c r="H246" s="1">
        <v>-9.4771710799999992E-3</v>
      </c>
      <c r="I246" s="1">
        <v>4.8640681100000005E-7</v>
      </c>
      <c r="J246" s="1">
        <v>-9.4777154599999993E-3</v>
      </c>
      <c r="K246" s="1">
        <v>-9.4763845899999994E-3</v>
      </c>
    </row>
    <row r="247" spans="1:11" x14ac:dyDescent="0.3">
      <c r="A247" t="s">
        <v>10</v>
      </c>
      <c r="B247" t="s">
        <v>256</v>
      </c>
      <c r="C247">
        <v>245</v>
      </c>
      <c r="D247">
        <v>319</v>
      </c>
      <c r="E247">
        <v>-187200</v>
      </c>
      <c r="F247">
        <v>2317.5700000000002</v>
      </c>
      <c r="G247">
        <v>478</v>
      </c>
      <c r="H247" s="1">
        <v>-9.4778364700000006E-3</v>
      </c>
      <c r="I247" s="1">
        <v>4.0514571400000002E-7</v>
      </c>
      <c r="J247" s="1">
        <v>-9.4784507E-3</v>
      </c>
      <c r="K247" s="1">
        <v>-9.4773246300000006E-3</v>
      </c>
    </row>
    <row r="248" spans="1:11" x14ac:dyDescent="0.3">
      <c r="A248" t="s">
        <v>10</v>
      </c>
      <c r="B248" t="s">
        <v>257</v>
      </c>
      <c r="C248">
        <v>246</v>
      </c>
      <c r="D248">
        <v>319</v>
      </c>
      <c r="E248">
        <v>-184320</v>
      </c>
      <c r="F248">
        <v>2327.58</v>
      </c>
      <c r="G248">
        <v>479</v>
      </c>
      <c r="H248" s="1">
        <v>-9.4786903700000008E-3</v>
      </c>
      <c r="I248" s="1">
        <v>8.2302675100000005E-7</v>
      </c>
      <c r="J248" s="1">
        <v>-9.4792695799999997E-3</v>
      </c>
      <c r="K248" s="1">
        <v>-9.4772597099999998E-3</v>
      </c>
    </row>
    <row r="249" spans="1:11" x14ac:dyDescent="0.3">
      <c r="A249" t="s">
        <v>10</v>
      </c>
      <c r="B249" t="s">
        <v>258</v>
      </c>
      <c r="C249">
        <v>247</v>
      </c>
      <c r="D249">
        <v>319</v>
      </c>
      <c r="E249">
        <v>-181440</v>
      </c>
      <c r="F249">
        <v>2337.59</v>
      </c>
      <c r="G249">
        <v>480</v>
      </c>
      <c r="H249" s="1">
        <v>-9.4787614899999994E-3</v>
      </c>
      <c r="I249" s="1">
        <v>5.2239824699999996E-7</v>
      </c>
      <c r="J249" s="1">
        <v>-9.4796510600000002E-3</v>
      </c>
      <c r="K249" s="1">
        <v>-9.4783202399999992E-3</v>
      </c>
    </row>
    <row r="250" spans="1:11" x14ac:dyDescent="0.3">
      <c r="A250" t="s">
        <v>10</v>
      </c>
      <c r="B250" t="s">
        <v>259</v>
      </c>
      <c r="C250">
        <v>248</v>
      </c>
      <c r="D250">
        <v>319</v>
      </c>
      <c r="E250">
        <v>-178560</v>
      </c>
      <c r="F250">
        <v>2347.6</v>
      </c>
      <c r="G250">
        <v>481</v>
      </c>
      <c r="H250" s="1">
        <v>-9.4789174399999999E-3</v>
      </c>
      <c r="I250" s="1">
        <v>6.0960852599999996E-7</v>
      </c>
      <c r="J250" s="1">
        <v>-9.4799304899999999E-3</v>
      </c>
      <c r="K250" s="1">
        <v>-9.4784577300000006E-3</v>
      </c>
    </row>
    <row r="251" spans="1:11" x14ac:dyDescent="0.3">
      <c r="A251" t="s">
        <v>10</v>
      </c>
      <c r="B251" t="s">
        <v>260</v>
      </c>
      <c r="C251">
        <v>249</v>
      </c>
      <c r="D251">
        <v>319</v>
      </c>
      <c r="E251">
        <v>-175680</v>
      </c>
      <c r="F251">
        <v>2357.61</v>
      </c>
      <c r="G251">
        <v>482</v>
      </c>
      <c r="H251" s="1">
        <v>-9.4802176000000002E-3</v>
      </c>
      <c r="I251" s="1">
        <v>8.3506524199999997E-7</v>
      </c>
      <c r="J251" s="1">
        <v>-9.4813380699999995E-3</v>
      </c>
      <c r="K251" s="1">
        <v>-9.4793766800000002E-3</v>
      </c>
    </row>
    <row r="252" spans="1:11" x14ac:dyDescent="0.3">
      <c r="A252" t="s">
        <v>10</v>
      </c>
      <c r="B252" t="s">
        <v>261</v>
      </c>
      <c r="C252">
        <v>250</v>
      </c>
      <c r="D252">
        <v>319</v>
      </c>
      <c r="E252">
        <v>-172800</v>
      </c>
      <c r="F252">
        <v>2367.62</v>
      </c>
      <c r="G252">
        <v>483</v>
      </c>
      <c r="H252" s="1">
        <v>-9.4820462099999992E-3</v>
      </c>
      <c r="I252" s="1">
        <v>4.4881540899999999E-7</v>
      </c>
      <c r="J252" s="1">
        <v>-9.48268962E-3</v>
      </c>
      <c r="K252" s="1">
        <v>-9.4814311199999998E-3</v>
      </c>
    </row>
    <row r="253" spans="1:11" x14ac:dyDescent="0.3">
      <c r="A253" t="s">
        <v>10</v>
      </c>
      <c r="B253" t="s">
        <v>262</v>
      </c>
      <c r="C253">
        <v>251</v>
      </c>
      <c r="D253">
        <v>319</v>
      </c>
      <c r="E253">
        <v>-169920</v>
      </c>
      <c r="F253">
        <v>2377.64</v>
      </c>
      <c r="G253">
        <v>484</v>
      </c>
      <c r="H253" s="1">
        <v>-9.4825142700000007E-3</v>
      </c>
      <c r="I253" s="1">
        <v>4.08204185E-7</v>
      </c>
      <c r="J253" s="1">
        <v>-9.4830524899999994E-3</v>
      </c>
      <c r="K253" s="1">
        <v>-9.48192424E-3</v>
      </c>
    </row>
    <row r="254" spans="1:11" x14ac:dyDescent="0.3">
      <c r="A254" t="s">
        <v>10</v>
      </c>
      <c r="B254" t="s">
        <v>263</v>
      </c>
      <c r="C254">
        <v>252</v>
      </c>
      <c r="D254">
        <v>319</v>
      </c>
      <c r="E254">
        <v>-167040</v>
      </c>
      <c r="F254">
        <v>2387.65</v>
      </c>
      <c r="G254">
        <v>485</v>
      </c>
      <c r="H254" s="1">
        <v>-9.4825953499999994E-3</v>
      </c>
      <c r="I254" s="1">
        <v>9.6069430699999996E-7</v>
      </c>
      <c r="J254" s="1">
        <v>-9.4839369599999997E-3</v>
      </c>
      <c r="K254" s="1">
        <v>-9.4814683800000001E-3</v>
      </c>
    </row>
    <row r="255" spans="1:11" x14ac:dyDescent="0.3">
      <c r="A255" t="s">
        <v>10</v>
      </c>
      <c r="B255" t="s">
        <v>264</v>
      </c>
      <c r="C255">
        <v>253</v>
      </c>
      <c r="D255">
        <v>319</v>
      </c>
      <c r="E255">
        <v>-164160</v>
      </c>
      <c r="F255">
        <v>2397.66</v>
      </c>
      <c r="G255">
        <v>486</v>
      </c>
      <c r="H255" s="1">
        <v>-9.4823743400000004E-3</v>
      </c>
      <c r="I255" s="1">
        <v>3.4502293600000001E-7</v>
      </c>
      <c r="J255" s="1">
        <v>-9.4828923999999998E-3</v>
      </c>
      <c r="K255" s="1">
        <v>-9.4820406999999995E-3</v>
      </c>
    </row>
    <row r="256" spans="1:11" x14ac:dyDescent="0.3">
      <c r="A256" t="s">
        <v>10</v>
      </c>
      <c r="B256" t="s">
        <v>265</v>
      </c>
      <c r="C256">
        <v>254</v>
      </c>
      <c r="D256">
        <v>319</v>
      </c>
      <c r="E256">
        <v>-161280</v>
      </c>
      <c r="F256">
        <v>2407.67</v>
      </c>
      <c r="G256">
        <v>487</v>
      </c>
      <c r="H256" s="1">
        <v>-9.4778643500000002E-3</v>
      </c>
      <c r="I256" s="1">
        <v>3.3461125800000001E-7</v>
      </c>
      <c r="J256" s="1">
        <v>-9.4781550900000008E-3</v>
      </c>
      <c r="K256" s="1">
        <v>-9.4773152800000007E-3</v>
      </c>
    </row>
    <row r="257" spans="1:11" x14ac:dyDescent="0.3">
      <c r="A257" t="s">
        <v>10</v>
      </c>
      <c r="B257" t="s">
        <v>266</v>
      </c>
      <c r="C257">
        <v>255</v>
      </c>
      <c r="D257">
        <v>319</v>
      </c>
      <c r="E257">
        <v>-158400</v>
      </c>
      <c r="F257">
        <v>2417.6799999999998</v>
      </c>
      <c r="G257">
        <v>488</v>
      </c>
      <c r="H257" s="1">
        <v>-9.4744093299999992E-3</v>
      </c>
      <c r="I257" s="1">
        <v>7.6162302100000001E-7</v>
      </c>
      <c r="J257" s="1">
        <v>-9.4751632499999999E-3</v>
      </c>
      <c r="K257" s="1">
        <v>-9.4735087499999999E-3</v>
      </c>
    </row>
    <row r="258" spans="1:11" x14ac:dyDescent="0.3">
      <c r="A258" t="s">
        <v>10</v>
      </c>
      <c r="B258" t="s">
        <v>267</v>
      </c>
      <c r="C258">
        <v>256</v>
      </c>
      <c r="D258">
        <v>319</v>
      </c>
      <c r="E258">
        <v>-155520</v>
      </c>
      <c r="F258">
        <v>2427.6999999999998</v>
      </c>
      <c r="G258">
        <v>489</v>
      </c>
      <c r="H258" s="1">
        <v>-9.4705051500000009E-3</v>
      </c>
      <c r="I258" s="1">
        <v>3.9698320100000002E-7</v>
      </c>
      <c r="J258" s="1">
        <v>-9.4709821299999997E-3</v>
      </c>
      <c r="K258" s="1">
        <v>-9.4698932199999992E-3</v>
      </c>
    </row>
    <row r="259" spans="1:11" x14ac:dyDescent="0.3">
      <c r="A259" t="s">
        <v>10</v>
      </c>
      <c r="B259" t="s">
        <v>268</v>
      </c>
      <c r="C259">
        <v>257</v>
      </c>
      <c r="D259">
        <v>319</v>
      </c>
      <c r="E259">
        <v>-152640</v>
      </c>
      <c r="F259">
        <v>2437.71</v>
      </c>
      <c r="G259">
        <v>490</v>
      </c>
      <c r="H259" s="1">
        <v>-9.4687829700000007E-3</v>
      </c>
      <c r="I259" s="1">
        <v>4.8401300900000001E-7</v>
      </c>
      <c r="J259" s="1">
        <v>-9.4693302099999998E-3</v>
      </c>
      <c r="K259" s="1">
        <v>-9.4680714500000006E-3</v>
      </c>
    </row>
    <row r="260" spans="1:11" x14ac:dyDescent="0.3">
      <c r="A260" t="s">
        <v>10</v>
      </c>
      <c r="B260" t="s">
        <v>269</v>
      </c>
      <c r="C260">
        <v>258</v>
      </c>
      <c r="D260">
        <v>319</v>
      </c>
      <c r="E260">
        <v>-149760</v>
      </c>
      <c r="F260">
        <v>2447.7199999999998</v>
      </c>
      <c r="G260">
        <v>491</v>
      </c>
      <c r="H260" s="1">
        <v>-9.4675414999999992E-3</v>
      </c>
      <c r="I260" s="1">
        <v>7.4442321899999997E-7</v>
      </c>
      <c r="J260" s="1">
        <v>-9.4686134200000008E-3</v>
      </c>
      <c r="K260" s="1">
        <v>-9.4666269600000002E-3</v>
      </c>
    </row>
    <row r="261" spans="1:11" x14ac:dyDescent="0.3">
      <c r="A261" t="s">
        <v>10</v>
      </c>
      <c r="B261" t="s">
        <v>270</v>
      </c>
      <c r="C261">
        <v>259</v>
      </c>
      <c r="D261">
        <v>319</v>
      </c>
      <c r="E261">
        <v>-146880</v>
      </c>
      <c r="F261">
        <v>2457.73</v>
      </c>
      <c r="G261">
        <v>492</v>
      </c>
      <c r="H261" s="1">
        <v>-9.4716200900000005E-3</v>
      </c>
      <c r="I261" s="1">
        <v>2.2220982199999999E-7</v>
      </c>
      <c r="J261" s="1">
        <v>-9.4719243900000007E-3</v>
      </c>
      <c r="K261" s="1">
        <v>-9.4713379100000005E-3</v>
      </c>
    </row>
    <row r="262" spans="1:11" x14ac:dyDescent="0.3">
      <c r="A262" t="s">
        <v>10</v>
      </c>
      <c r="B262" t="s">
        <v>271</v>
      </c>
      <c r="C262">
        <v>260</v>
      </c>
      <c r="D262">
        <v>319</v>
      </c>
      <c r="E262">
        <v>-144000</v>
      </c>
      <c r="F262">
        <v>2467.7399999999998</v>
      </c>
      <c r="G262">
        <v>493</v>
      </c>
      <c r="H262" s="1">
        <v>-9.47549642E-3</v>
      </c>
      <c r="I262" s="1">
        <v>4.1389759000000001E-7</v>
      </c>
      <c r="J262" s="1">
        <v>-9.4760009999999995E-3</v>
      </c>
      <c r="K262" s="1">
        <v>-9.4749375200000006E-3</v>
      </c>
    </row>
    <row r="263" spans="1:11" x14ac:dyDescent="0.3">
      <c r="A263" t="s">
        <v>10</v>
      </c>
      <c r="B263" t="s">
        <v>272</v>
      </c>
      <c r="C263">
        <v>261</v>
      </c>
      <c r="D263">
        <v>319</v>
      </c>
      <c r="E263">
        <v>-141120</v>
      </c>
      <c r="F263">
        <v>2477.75</v>
      </c>
      <c r="G263">
        <v>494</v>
      </c>
      <c r="H263" s="1">
        <v>-9.4800215500000003E-3</v>
      </c>
      <c r="I263" s="1">
        <v>4.8817791999999999E-7</v>
      </c>
      <c r="J263" s="1">
        <v>-9.4807306600000005E-3</v>
      </c>
      <c r="K263" s="1">
        <v>-9.4795789499999995E-3</v>
      </c>
    </row>
    <row r="264" spans="1:11" x14ac:dyDescent="0.3">
      <c r="A264" t="s">
        <v>10</v>
      </c>
      <c r="B264" t="s">
        <v>273</v>
      </c>
      <c r="C264">
        <v>262</v>
      </c>
      <c r="D264">
        <v>319</v>
      </c>
      <c r="E264">
        <v>-138240</v>
      </c>
      <c r="F264">
        <v>2487.77</v>
      </c>
      <c r="G264">
        <v>495</v>
      </c>
      <c r="H264" s="1">
        <v>-9.4833952999999992E-3</v>
      </c>
      <c r="I264" s="1">
        <v>8.5736667199999995E-7</v>
      </c>
      <c r="J264" s="1">
        <v>-9.4842812700000004E-3</v>
      </c>
      <c r="K264" s="1">
        <v>-9.4819731899999996E-3</v>
      </c>
    </row>
    <row r="265" spans="1:11" x14ac:dyDescent="0.3">
      <c r="A265" t="s">
        <v>10</v>
      </c>
      <c r="B265" t="s">
        <v>274</v>
      </c>
      <c r="C265">
        <v>263</v>
      </c>
      <c r="D265">
        <v>319</v>
      </c>
      <c r="E265">
        <v>-135360</v>
      </c>
      <c r="F265">
        <v>2497.7800000000002</v>
      </c>
      <c r="G265">
        <v>496</v>
      </c>
      <c r="H265" s="1">
        <v>-9.4861583900000008E-3</v>
      </c>
      <c r="I265" s="1">
        <v>4.05898132E-7</v>
      </c>
      <c r="J265" s="1">
        <v>-9.4865659800000002E-3</v>
      </c>
      <c r="K265" s="1">
        <v>-9.4855655100000002E-3</v>
      </c>
    </row>
    <row r="266" spans="1:11" x14ac:dyDescent="0.3">
      <c r="A266" t="s">
        <v>10</v>
      </c>
      <c r="B266" t="s">
        <v>275</v>
      </c>
      <c r="C266">
        <v>264</v>
      </c>
      <c r="D266">
        <v>319</v>
      </c>
      <c r="E266">
        <v>-132480</v>
      </c>
      <c r="F266">
        <v>2507.79</v>
      </c>
      <c r="G266">
        <v>497</v>
      </c>
      <c r="H266" s="1">
        <v>-9.4877781900000006E-3</v>
      </c>
      <c r="I266" s="1">
        <v>4.9482641700000002E-7</v>
      </c>
      <c r="J266" s="1">
        <v>-9.4884205200000005E-3</v>
      </c>
      <c r="K266" s="1">
        <v>-9.4872801299999993E-3</v>
      </c>
    </row>
    <row r="267" spans="1:11" x14ac:dyDescent="0.3">
      <c r="A267" t="s">
        <v>10</v>
      </c>
      <c r="B267" t="s">
        <v>276</v>
      </c>
      <c r="C267">
        <v>265</v>
      </c>
      <c r="D267">
        <v>319</v>
      </c>
      <c r="E267">
        <v>-129600</v>
      </c>
      <c r="F267">
        <v>2517.8000000000002</v>
      </c>
      <c r="G267">
        <v>498</v>
      </c>
      <c r="H267" s="1">
        <v>-9.4892443500000003E-3</v>
      </c>
      <c r="I267" s="1">
        <v>2.09655116E-7</v>
      </c>
      <c r="J267" s="1">
        <v>-9.48954877E-3</v>
      </c>
      <c r="K267" s="1">
        <v>-9.4890252499999998E-3</v>
      </c>
    </row>
    <row r="268" spans="1:11" x14ac:dyDescent="0.3">
      <c r="A268" t="s">
        <v>10</v>
      </c>
      <c r="B268" t="s">
        <v>277</v>
      </c>
      <c r="C268">
        <v>266</v>
      </c>
      <c r="D268">
        <v>319</v>
      </c>
      <c r="E268">
        <v>-126720</v>
      </c>
      <c r="F268">
        <v>2527.81</v>
      </c>
      <c r="G268">
        <v>499</v>
      </c>
      <c r="H268" s="1">
        <v>-9.4901746100000007E-3</v>
      </c>
      <c r="I268" s="1">
        <v>8.0169209600000001E-7</v>
      </c>
      <c r="J268" s="1">
        <v>-9.4913099599999995E-3</v>
      </c>
      <c r="K268" s="1">
        <v>-9.4893952499999993E-3</v>
      </c>
    </row>
    <row r="269" spans="1:11" x14ac:dyDescent="0.3">
      <c r="A269" t="s">
        <v>10</v>
      </c>
      <c r="B269" t="s">
        <v>278</v>
      </c>
      <c r="C269">
        <v>267</v>
      </c>
      <c r="D269">
        <v>319</v>
      </c>
      <c r="E269">
        <v>-123840</v>
      </c>
      <c r="F269">
        <v>2537.83</v>
      </c>
      <c r="G269">
        <v>500</v>
      </c>
      <c r="H269" s="1">
        <v>-9.4883718800000006E-3</v>
      </c>
      <c r="I269" s="1">
        <v>5.9256752199999998E-7</v>
      </c>
      <c r="J269" s="1">
        <v>-9.4890229700000002E-3</v>
      </c>
      <c r="K269" s="1">
        <v>-9.4874640499999999E-3</v>
      </c>
    </row>
    <row r="270" spans="1:11" x14ac:dyDescent="0.3">
      <c r="A270" t="s">
        <v>10</v>
      </c>
      <c r="B270" t="s">
        <v>279</v>
      </c>
      <c r="C270">
        <v>268</v>
      </c>
      <c r="D270">
        <v>319</v>
      </c>
      <c r="E270">
        <v>-120960</v>
      </c>
      <c r="F270">
        <v>2547.84</v>
      </c>
      <c r="G270">
        <v>501</v>
      </c>
      <c r="H270" s="1">
        <v>-9.4825776099999991E-3</v>
      </c>
      <c r="I270" s="1">
        <v>6.0101919500000001E-7</v>
      </c>
      <c r="J270" s="1">
        <v>-9.4834155599999997E-3</v>
      </c>
      <c r="K270" s="1">
        <v>-9.4819523600000004E-3</v>
      </c>
    </row>
    <row r="271" spans="1:11" x14ac:dyDescent="0.3">
      <c r="A271" t="s">
        <v>10</v>
      </c>
      <c r="B271" t="s">
        <v>280</v>
      </c>
      <c r="C271">
        <v>269</v>
      </c>
      <c r="D271">
        <v>319</v>
      </c>
      <c r="E271">
        <v>-118080</v>
      </c>
      <c r="F271">
        <v>2557.85</v>
      </c>
      <c r="G271">
        <v>502</v>
      </c>
      <c r="H271" s="1">
        <v>-9.1963079600000004E-3</v>
      </c>
      <c r="I271" s="1">
        <v>1.2160105600000001E-6</v>
      </c>
      <c r="J271" s="1">
        <v>-9.1981032900000006E-3</v>
      </c>
      <c r="K271" s="1">
        <v>-9.1948202900000008E-3</v>
      </c>
    </row>
    <row r="272" spans="1:11" x14ac:dyDescent="0.3">
      <c r="A272" t="s">
        <v>10</v>
      </c>
      <c r="B272" t="s">
        <v>281</v>
      </c>
      <c r="C272">
        <v>270</v>
      </c>
      <c r="D272">
        <v>319</v>
      </c>
      <c r="E272">
        <v>-115200</v>
      </c>
      <c r="F272">
        <v>2567.86</v>
      </c>
      <c r="G272">
        <v>503</v>
      </c>
      <c r="H272" s="1">
        <v>-8.7127232500000002E-3</v>
      </c>
      <c r="I272" s="1">
        <v>2.1902343700000002E-6</v>
      </c>
      <c r="J272" s="1">
        <v>-8.71559708E-3</v>
      </c>
      <c r="K272" s="1">
        <v>-8.7103621400000004E-3</v>
      </c>
    </row>
    <row r="273" spans="1:11" x14ac:dyDescent="0.3">
      <c r="A273" t="s">
        <v>10</v>
      </c>
      <c r="B273" t="s">
        <v>282</v>
      </c>
      <c r="C273">
        <v>271</v>
      </c>
      <c r="D273">
        <v>319</v>
      </c>
      <c r="E273">
        <v>-112320</v>
      </c>
      <c r="F273">
        <v>2577.87</v>
      </c>
      <c r="G273">
        <v>504</v>
      </c>
      <c r="H273" s="1">
        <v>-8.2196875700000002E-3</v>
      </c>
      <c r="I273" s="1">
        <v>1.8643523799999999E-6</v>
      </c>
      <c r="J273" s="1">
        <v>-8.2226210399999992E-3</v>
      </c>
      <c r="K273" s="1">
        <v>-8.2181421299999998E-3</v>
      </c>
    </row>
    <row r="274" spans="1:11" x14ac:dyDescent="0.3">
      <c r="A274" t="s">
        <v>10</v>
      </c>
      <c r="B274" t="s">
        <v>283</v>
      </c>
      <c r="C274">
        <v>272</v>
      </c>
      <c r="D274">
        <v>319</v>
      </c>
      <c r="E274">
        <v>-109440</v>
      </c>
      <c r="F274">
        <v>2587.89</v>
      </c>
      <c r="G274">
        <v>505</v>
      </c>
      <c r="H274" s="1">
        <v>-7.7750911699999998E-3</v>
      </c>
      <c r="I274" s="1">
        <v>1.4665133700000001E-6</v>
      </c>
      <c r="J274" s="1">
        <v>-7.7768640500000003E-3</v>
      </c>
      <c r="K274" s="1">
        <v>-7.7730995000000001E-3</v>
      </c>
    </row>
    <row r="275" spans="1:11" x14ac:dyDescent="0.3">
      <c r="A275" t="s">
        <v>10</v>
      </c>
      <c r="B275" t="s">
        <v>284</v>
      </c>
      <c r="C275">
        <v>273</v>
      </c>
      <c r="D275">
        <v>319</v>
      </c>
      <c r="E275" s="4">
        <v>-106560</v>
      </c>
      <c r="F275" s="4">
        <v>2597.9</v>
      </c>
      <c r="G275" s="4">
        <v>506</v>
      </c>
      <c r="H275" s="5">
        <v>-7.4278944000000001E-3</v>
      </c>
      <c r="I275" s="1">
        <v>1.0886240099999999E-6</v>
      </c>
      <c r="J275" s="1">
        <v>-7.4291745599999997E-3</v>
      </c>
      <c r="K275" s="1">
        <v>-7.4266967900000003E-3</v>
      </c>
    </row>
    <row r="276" spans="1:11" x14ac:dyDescent="0.3">
      <c r="A276" t="s">
        <v>10</v>
      </c>
      <c r="B276" t="s">
        <v>285</v>
      </c>
      <c r="C276">
        <v>274</v>
      </c>
      <c r="D276">
        <v>319</v>
      </c>
      <c r="E276">
        <v>-103680</v>
      </c>
      <c r="F276">
        <v>2607.91</v>
      </c>
      <c r="G276">
        <v>507</v>
      </c>
      <c r="H276" s="1">
        <v>-7.4958715899999997E-3</v>
      </c>
      <c r="I276" s="1">
        <v>1.31725917E-6</v>
      </c>
      <c r="J276" s="1">
        <v>-7.49744939E-3</v>
      </c>
      <c r="K276" s="1">
        <v>-7.4942552399999999E-3</v>
      </c>
    </row>
    <row r="277" spans="1:11" x14ac:dyDescent="0.3">
      <c r="A277" t="s">
        <v>10</v>
      </c>
      <c r="B277" t="s">
        <v>286</v>
      </c>
      <c r="C277">
        <v>275</v>
      </c>
      <c r="D277">
        <v>319</v>
      </c>
      <c r="E277">
        <v>-100800</v>
      </c>
      <c r="F277">
        <v>2617.92</v>
      </c>
      <c r="G277">
        <v>508</v>
      </c>
      <c r="H277" s="1">
        <v>-7.9645893100000007E-3</v>
      </c>
      <c r="I277" s="1">
        <v>1.32902541E-6</v>
      </c>
      <c r="J277" s="1">
        <v>-7.9661632899999998E-3</v>
      </c>
      <c r="K277" s="1">
        <v>-7.9628992500000006E-3</v>
      </c>
    </row>
    <row r="278" spans="1:11" x14ac:dyDescent="0.3">
      <c r="A278" t="s">
        <v>10</v>
      </c>
      <c r="B278" t="s">
        <v>287</v>
      </c>
      <c r="C278">
        <v>276</v>
      </c>
      <c r="D278">
        <v>319</v>
      </c>
      <c r="E278">
        <v>-97920</v>
      </c>
      <c r="F278">
        <v>2627.93</v>
      </c>
      <c r="G278">
        <v>509</v>
      </c>
      <c r="H278" s="1">
        <v>-8.4530032199999997E-3</v>
      </c>
      <c r="I278" s="1">
        <v>2.0059207300000002E-6</v>
      </c>
      <c r="J278" s="1">
        <v>-8.4550678299999994E-3</v>
      </c>
      <c r="K278" s="1">
        <v>-8.45014696E-3</v>
      </c>
    </row>
    <row r="279" spans="1:11" x14ac:dyDescent="0.3">
      <c r="A279" t="s">
        <v>10</v>
      </c>
      <c r="B279" t="s">
        <v>288</v>
      </c>
      <c r="C279">
        <v>277</v>
      </c>
      <c r="D279">
        <v>319</v>
      </c>
      <c r="E279">
        <v>-95040</v>
      </c>
      <c r="F279">
        <v>2637.94</v>
      </c>
      <c r="G279">
        <v>510</v>
      </c>
      <c r="H279" s="1">
        <v>-8.9063543699999994E-3</v>
      </c>
      <c r="I279" s="1">
        <v>1.50137072E-6</v>
      </c>
      <c r="J279" s="1">
        <v>-8.9074974699999993E-3</v>
      </c>
      <c r="K279" s="1">
        <v>-8.9038076699999996E-3</v>
      </c>
    </row>
    <row r="280" spans="1:11" x14ac:dyDescent="0.3">
      <c r="A280" t="s">
        <v>10</v>
      </c>
      <c r="B280" t="s">
        <v>289</v>
      </c>
      <c r="C280">
        <v>278</v>
      </c>
      <c r="D280">
        <v>319</v>
      </c>
      <c r="E280">
        <v>-92160</v>
      </c>
      <c r="F280">
        <v>2647.96</v>
      </c>
      <c r="G280">
        <v>511</v>
      </c>
      <c r="H280" s="1">
        <v>-9.2677286800000001E-3</v>
      </c>
      <c r="I280" s="1">
        <v>1.79623786E-6</v>
      </c>
      <c r="J280" s="1">
        <v>-9.2694632999999992E-3</v>
      </c>
      <c r="K280" s="1">
        <v>-9.2650288999999997E-3</v>
      </c>
    </row>
    <row r="281" spans="1:11" x14ac:dyDescent="0.3">
      <c r="A281" t="s">
        <v>10</v>
      </c>
      <c r="B281" t="s">
        <v>290</v>
      </c>
      <c r="C281">
        <v>279</v>
      </c>
      <c r="D281">
        <v>319</v>
      </c>
      <c r="E281">
        <v>-89280</v>
      </c>
      <c r="F281">
        <v>2657.97</v>
      </c>
      <c r="G281">
        <v>512</v>
      </c>
      <c r="H281" s="1">
        <v>-9.4831696099999998E-3</v>
      </c>
      <c r="I281" s="1">
        <v>1.2685609799999999E-6</v>
      </c>
      <c r="J281" s="1">
        <v>-9.4847024399999993E-3</v>
      </c>
      <c r="K281" s="1">
        <v>-9.4813215800000003E-3</v>
      </c>
    </row>
    <row r="282" spans="1:11" x14ac:dyDescent="0.3">
      <c r="A282" t="s">
        <v>10</v>
      </c>
      <c r="B282" t="s">
        <v>291</v>
      </c>
      <c r="C282">
        <v>280</v>
      </c>
      <c r="D282">
        <v>319</v>
      </c>
      <c r="E282">
        <v>-86400</v>
      </c>
      <c r="F282">
        <v>2667.98</v>
      </c>
      <c r="G282">
        <v>513</v>
      </c>
      <c r="H282" s="1">
        <v>-9.4884962599999997E-3</v>
      </c>
      <c r="I282" s="1">
        <v>6.8806917700000003E-7</v>
      </c>
      <c r="J282" s="1">
        <v>-9.4896418099999994E-3</v>
      </c>
      <c r="K282" s="1">
        <v>-9.4878620100000005E-3</v>
      </c>
    </row>
    <row r="283" spans="1:11" x14ac:dyDescent="0.3">
      <c r="A283" t="s">
        <v>10</v>
      </c>
      <c r="B283" t="s">
        <v>292</v>
      </c>
      <c r="C283">
        <v>281</v>
      </c>
      <c r="D283">
        <v>319</v>
      </c>
      <c r="E283">
        <v>-83520</v>
      </c>
      <c r="F283">
        <v>2677.99</v>
      </c>
      <c r="G283">
        <v>514</v>
      </c>
      <c r="H283" s="1">
        <v>-9.4903695300000007E-3</v>
      </c>
      <c r="I283" s="1">
        <v>8.0112466999999996E-7</v>
      </c>
      <c r="J283" s="1">
        <v>-9.4911400499999993E-3</v>
      </c>
      <c r="K283" s="1">
        <v>-9.4893393700000005E-3</v>
      </c>
    </row>
    <row r="284" spans="1:11" x14ac:dyDescent="0.3">
      <c r="A284" t="s">
        <v>10</v>
      </c>
      <c r="B284" t="s">
        <v>293</v>
      </c>
      <c r="C284">
        <v>282</v>
      </c>
      <c r="D284">
        <v>319</v>
      </c>
      <c r="E284">
        <v>-80640</v>
      </c>
      <c r="F284">
        <v>2688</v>
      </c>
      <c r="G284">
        <v>515</v>
      </c>
      <c r="H284" s="1">
        <v>-9.4930790999999994E-3</v>
      </c>
      <c r="I284" s="1">
        <v>4.0366773600000001E-7</v>
      </c>
      <c r="J284" s="1">
        <v>-9.4934457499999993E-3</v>
      </c>
      <c r="K284" s="1">
        <v>-9.4924407900000007E-3</v>
      </c>
    </row>
    <row r="285" spans="1:11" x14ac:dyDescent="0.3">
      <c r="A285" t="s">
        <v>10</v>
      </c>
      <c r="B285" t="s">
        <v>294</v>
      </c>
      <c r="C285">
        <v>283</v>
      </c>
      <c r="D285">
        <v>319</v>
      </c>
      <c r="E285">
        <v>-77760</v>
      </c>
      <c r="F285">
        <v>2698.02</v>
      </c>
      <c r="G285">
        <v>516</v>
      </c>
      <c r="H285" s="1">
        <v>-9.4937064599999992E-3</v>
      </c>
      <c r="I285" s="1">
        <v>5.4868843700000002E-7</v>
      </c>
      <c r="J285" s="1">
        <v>-9.4943276399999995E-3</v>
      </c>
      <c r="K285" s="1">
        <v>-9.4928479999999999E-3</v>
      </c>
    </row>
    <row r="286" spans="1:11" x14ac:dyDescent="0.3">
      <c r="A286" t="s">
        <v>10</v>
      </c>
      <c r="B286" t="s">
        <v>295</v>
      </c>
      <c r="C286">
        <v>284</v>
      </c>
      <c r="D286">
        <v>319</v>
      </c>
      <c r="E286">
        <v>-74880</v>
      </c>
      <c r="F286">
        <v>2708.03</v>
      </c>
      <c r="G286">
        <v>517</v>
      </c>
      <c r="H286" s="1">
        <v>-9.4944849000000008E-3</v>
      </c>
      <c r="I286" s="1">
        <v>3.1258173900000002E-7</v>
      </c>
      <c r="J286" s="1">
        <v>-9.4948069599999994E-3</v>
      </c>
      <c r="K286" s="1">
        <v>-9.4939903100000004E-3</v>
      </c>
    </row>
    <row r="287" spans="1:11" x14ac:dyDescent="0.3">
      <c r="A287" t="s">
        <v>10</v>
      </c>
      <c r="B287" t="s">
        <v>296</v>
      </c>
      <c r="C287">
        <v>285</v>
      </c>
      <c r="D287">
        <v>319</v>
      </c>
      <c r="E287">
        <v>-72000</v>
      </c>
      <c r="F287">
        <v>2718.04</v>
      </c>
      <c r="G287">
        <v>518</v>
      </c>
      <c r="H287" s="1">
        <v>-9.4959916199999998E-3</v>
      </c>
      <c r="I287" s="1">
        <v>3.5642007799999998E-7</v>
      </c>
      <c r="J287" s="1">
        <v>-9.4963283600000004E-3</v>
      </c>
      <c r="K287" s="1">
        <v>-9.4955143499999995E-3</v>
      </c>
    </row>
    <row r="288" spans="1:11" x14ac:dyDescent="0.3">
      <c r="A288" t="s">
        <v>10</v>
      </c>
      <c r="B288" t="s">
        <v>297</v>
      </c>
      <c r="C288">
        <v>286</v>
      </c>
      <c r="D288">
        <v>319</v>
      </c>
      <c r="E288">
        <v>-69120</v>
      </c>
      <c r="F288">
        <v>2728.05</v>
      </c>
      <c r="G288">
        <v>519</v>
      </c>
      <c r="H288" s="1">
        <v>-9.49636102E-3</v>
      </c>
      <c r="I288" s="1">
        <v>5.1707964200000005E-7</v>
      </c>
      <c r="J288" s="1">
        <v>-9.4968519899999992E-3</v>
      </c>
      <c r="K288" s="1">
        <v>-9.4956910699999994E-3</v>
      </c>
    </row>
    <row r="289" spans="1:11" x14ac:dyDescent="0.3">
      <c r="A289" t="s">
        <v>10</v>
      </c>
      <c r="B289" t="s">
        <v>298</v>
      </c>
      <c r="C289">
        <v>287</v>
      </c>
      <c r="D289">
        <v>319</v>
      </c>
      <c r="E289">
        <v>-66240</v>
      </c>
      <c r="F289">
        <v>2738.06</v>
      </c>
      <c r="G289">
        <v>520</v>
      </c>
      <c r="H289" s="1">
        <v>-9.4969204800000005E-3</v>
      </c>
      <c r="I289" s="1">
        <v>5.57967923E-7</v>
      </c>
      <c r="J289" s="1">
        <v>-9.4977826200000007E-3</v>
      </c>
      <c r="K289" s="1">
        <v>-9.4964426000000001E-3</v>
      </c>
    </row>
    <row r="290" spans="1:11" x14ac:dyDescent="0.3">
      <c r="A290" t="s">
        <v>10</v>
      </c>
      <c r="B290" t="s">
        <v>299</v>
      </c>
      <c r="C290">
        <v>288</v>
      </c>
      <c r="D290">
        <v>319</v>
      </c>
      <c r="E290">
        <v>-63360</v>
      </c>
      <c r="F290">
        <v>2748.07</v>
      </c>
      <c r="G290">
        <v>521</v>
      </c>
      <c r="H290" s="1">
        <v>-9.4972619100000006E-3</v>
      </c>
      <c r="I290" s="1">
        <v>8.1574062799999997E-7</v>
      </c>
      <c r="J290" s="1">
        <v>-9.4980455199999998E-3</v>
      </c>
      <c r="K290" s="1">
        <v>-9.4962096799999993E-3</v>
      </c>
    </row>
    <row r="291" spans="1:11" x14ac:dyDescent="0.3">
      <c r="A291" t="s">
        <v>10</v>
      </c>
      <c r="B291" t="s">
        <v>300</v>
      </c>
      <c r="C291">
        <v>289</v>
      </c>
      <c r="D291">
        <v>319</v>
      </c>
      <c r="E291">
        <v>-60480</v>
      </c>
      <c r="F291">
        <v>2758.09</v>
      </c>
      <c r="G291">
        <v>522</v>
      </c>
      <c r="H291" s="1">
        <v>-9.4975667100000005E-3</v>
      </c>
      <c r="I291" s="1">
        <v>3.5212195199999999E-7</v>
      </c>
      <c r="J291" s="1">
        <v>-9.49806175E-3</v>
      </c>
      <c r="K291" s="1">
        <v>-9.4971543700000001E-3</v>
      </c>
    </row>
    <row r="292" spans="1:11" x14ac:dyDescent="0.3">
      <c r="A292" t="s">
        <v>10</v>
      </c>
      <c r="B292" t="s">
        <v>301</v>
      </c>
      <c r="C292">
        <v>290</v>
      </c>
      <c r="D292">
        <v>319</v>
      </c>
      <c r="E292">
        <v>-57600</v>
      </c>
      <c r="F292">
        <v>2768.1</v>
      </c>
      <c r="G292">
        <v>523</v>
      </c>
      <c r="H292" s="1">
        <v>-9.4977668799999995E-3</v>
      </c>
      <c r="I292" s="1">
        <v>4.8556044500000004E-7</v>
      </c>
      <c r="J292" s="1">
        <v>-9.4984643600000002E-3</v>
      </c>
      <c r="K292" s="1">
        <v>-9.4971801699999994E-3</v>
      </c>
    </row>
    <row r="293" spans="1:11" x14ac:dyDescent="0.3">
      <c r="A293" t="s">
        <v>10</v>
      </c>
      <c r="B293" t="s">
        <v>302</v>
      </c>
      <c r="C293">
        <v>291</v>
      </c>
      <c r="D293">
        <v>319</v>
      </c>
      <c r="E293">
        <v>-54720</v>
      </c>
      <c r="F293">
        <v>2778.11</v>
      </c>
      <c r="G293">
        <v>524</v>
      </c>
      <c r="H293" s="1">
        <v>-9.4976011400000008E-3</v>
      </c>
      <c r="I293" s="1">
        <v>5.1992669999999996E-7</v>
      </c>
      <c r="J293" s="1">
        <v>-9.4983152899999999E-3</v>
      </c>
      <c r="K293" s="1">
        <v>-9.4968845499999992E-3</v>
      </c>
    </row>
    <row r="294" spans="1:11" x14ac:dyDescent="0.3">
      <c r="A294" t="s">
        <v>10</v>
      </c>
      <c r="B294" t="s">
        <v>303</v>
      </c>
      <c r="C294">
        <v>292</v>
      </c>
      <c r="D294">
        <v>319</v>
      </c>
      <c r="E294">
        <v>-51840</v>
      </c>
      <c r="F294">
        <v>2788.12</v>
      </c>
      <c r="G294">
        <v>525</v>
      </c>
      <c r="H294" s="1">
        <v>-9.4983657499999995E-3</v>
      </c>
      <c r="I294" s="1">
        <v>3.75936697E-7</v>
      </c>
      <c r="J294" s="1">
        <v>-9.4986481700000003E-3</v>
      </c>
      <c r="K294" s="1">
        <v>-9.4977453000000007E-3</v>
      </c>
    </row>
    <row r="295" spans="1:11" x14ac:dyDescent="0.3">
      <c r="A295" t="s">
        <v>10</v>
      </c>
      <c r="B295" t="s">
        <v>304</v>
      </c>
      <c r="C295">
        <v>293</v>
      </c>
      <c r="D295">
        <v>319</v>
      </c>
      <c r="E295">
        <v>-48960</v>
      </c>
      <c r="F295">
        <v>2798.13</v>
      </c>
      <c r="G295">
        <v>526</v>
      </c>
      <c r="H295" s="1">
        <v>-9.4986904699999996E-3</v>
      </c>
      <c r="I295" s="1">
        <v>3.3799996500000001E-7</v>
      </c>
      <c r="J295" s="1">
        <v>-9.4989250300000008E-3</v>
      </c>
      <c r="K295" s="1">
        <v>-9.4981036700000007E-3</v>
      </c>
    </row>
    <row r="296" spans="1:11" x14ac:dyDescent="0.3">
      <c r="A296" t="s">
        <v>10</v>
      </c>
      <c r="B296" t="s">
        <v>305</v>
      </c>
      <c r="C296">
        <v>294</v>
      </c>
      <c r="D296">
        <v>319</v>
      </c>
      <c r="E296">
        <v>-46080</v>
      </c>
      <c r="F296">
        <v>2808.15</v>
      </c>
      <c r="G296">
        <v>527</v>
      </c>
      <c r="H296" s="1">
        <v>-9.4987398199999993E-3</v>
      </c>
      <c r="I296" s="1">
        <v>9.3219989599999999E-7</v>
      </c>
      <c r="J296" s="1">
        <v>-9.4999021800000003E-3</v>
      </c>
      <c r="K296" s="1">
        <v>-9.4979060600000002E-3</v>
      </c>
    </row>
    <row r="297" spans="1:11" x14ac:dyDescent="0.3">
      <c r="A297" t="s">
        <v>10</v>
      </c>
      <c r="B297" t="s">
        <v>306</v>
      </c>
      <c r="C297">
        <v>295</v>
      </c>
      <c r="D297">
        <v>319</v>
      </c>
      <c r="E297">
        <v>-43200</v>
      </c>
      <c r="F297">
        <v>2818.16</v>
      </c>
      <c r="G297">
        <v>528</v>
      </c>
      <c r="H297" s="1">
        <v>-9.4985137499999997E-3</v>
      </c>
      <c r="I297" s="1">
        <v>5.6679903400000001E-7</v>
      </c>
      <c r="J297" s="1">
        <v>-9.4991506499999996E-3</v>
      </c>
      <c r="K297" s="1">
        <v>-9.49775957E-3</v>
      </c>
    </row>
    <row r="298" spans="1:11" x14ac:dyDescent="0.3">
      <c r="A298" t="s">
        <v>10</v>
      </c>
      <c r="B298" t="s">
        <v>307</v>
      </c>
      <c r="C298">
        <v>296</v>
      </c>
      <c r="D298">
        <v>319</v>
      </c>
      <c r="E298">
        <v>-40320</v>
      </c>
      <c r="F298">
        <v>2828.17</v>
      </c>
      <c r="G298">
        <v>529</v>
      </c>
      <c r="H298" s="1">
        <v>-9.4985853299999999E-3</v>
      </c>
      <c r="I298" s="1">
        <v>3.9203700199999999E-7</v>
      </c>
      <c r="J298" s="1">
        <v>-9.4990623700000002E-3</v>
      </c>
      <c r="K298" s="1">
        <v>-9.4981108000000009E-3</v>
      </c>
    </row>
    <row r="299" spans="1:11" x14ac:dyDescent="0.3">
      <c r="A299" t="s">
        <v>10</v>
      </c>
      <c r="B299" t="s">
        <v>308</v>
      </c>
      <c r="C299">
        <v>297</v>
      </c>
      <c r="D299">
        <v>319</v>
      </c>
      <c r="E299">
        <v>-37440</v>
      </c>
      <c r="F299">
        <v>2838.18</v>
      </c>
      <c r="G299">
        <v>530</v>
      </c>
      <c r="H299" s="1">
        <v>-9.4985425999999998E-3</v>
      </c>
      <c r="I299" s="1">
        <v>1.09304764E-7</v>
      </c>
      <c r="J299" s="1">
        <v>-9.4986739699999996E-3</v>
      </c>
      <c r="K299" s="1">
        <v>-9.4983922000000005E-3</v>
      </c>
    </row>
    <row r="300" spans="1:11" x14ac:dyDescent="0.3">
      <c r="A300" t="s">
        <v>10</v>
      </c>
      <c r="B300" t="s">
        <v>309</v>
      </c>
      <c r="C300">
        <v>298</v>
      </c>
      <c r="D300">
        <v>319</v>
      </c>
      <c r="E300">
        <v>-34560</v>
      </c>
      <c r="F300">
        <v>2848.19</v>
      </c>
      <c r="G300">
        <v>531</v>
      </c>
      <c r="H300" s="1">
        <v>-9.4980456800000009E-3</v>
      </c>
      <c r="I300" s="1">
        <v>5.2030537500000004E-7</v>
      </c>
      <c r="J300" s="1">
        <v>-9.4989066200000007E-3</v>
      </c>
      <c r="K300" s="1">
        <v>-9.4976012400000004E-3</v>
      </c>
    </row>
    <row r="301" spans="1:11" x14ac:dyDescent="0.3">
      <c r="A301" t="s">
        <v>10</v>
      </c>
      <c r="B301" t="s">
        <v>310</v>
      </c>
      <c r="C301">
        <v>299</v>
      </c>
      <c r="D301">
        <v>319</v>
      </c>
      <c r="E301">
        <v>-31680</v>
      </c>
      <c r="F301">
        <v>2858.2</v>
      </c>
      <c r="G301">
        <v>532</v>
      </c>
      <c r="H301" s="1">
        <v>-9.4988686799999996E-3</v>
      </c>
      <c r="I301" s="1">
        <v>2.8063632600000002E-7</v>
      </c>
      <c r="J301" s="1">
        <v>-9.4991137499999996E-3</v>
      </c>
      <c r="K301" s="1">
        <v>-9.4984177899999998E-3</v>
      </c>
    </row>
    <row r="302" spans="1:11" x14ac:dyDescent="0.3">
      <c r="A302" t="s">
        <v>10</v>
      </c>
      <c r="B302" t="s">
        <v>311</v>
      </c>
      <c r="C302">
        <v>300</v>
      </c>
      <c r="D302">
        <v>319</v>
      </c>
      <c r="E302">
        <v>-28800</v>
      </c>
      <c r="F302">
        <v>2868.22</v>
      </c>
      <c r="G302">
        <v>533</v>
      </c>
      <c r="H302" s="1">
        <v>-9.4991605699999999E-3</v>
      </c>
      <c r="I302" s="1">
        <v>1.9103577999999999E-7</v>
      </c>
      <c r="J302" s="1">
        <v>-9.4994020800000002E-3</v>
      </c>
      <c r="K302" s="1">
        <v>-9.4989108599999993E-3</v>
      </c>
    </row>
    <row r="303" spans="1:11" x14ac:dyDescent="0.3">
      <c r="A303" t="s">
        <v>10</v>
      </c>
      <c r="B303" t="s">
        <v>312</v>
      </c>
      <c r="C303">
        <v>301</v>
      </c>
      <c r="D303">
        <v>319</v>
      </c>
      <c r="E303">
        <v>-25920</v>
      </c>
      <c r="F303">
        <v>2878.23</v>
      </c>
      <c r="G303">
        <v>534</v>
      </c>
      <c r="H303" s="1">
        <v>-9.4993679799999994E-3</v>
      </c>
      <c r="I303" s="1">
        <v>6.5099379200000003E-7</v>
      </c>
      <c r="J303" s="1">
        <v>-9.5004070400000005E-3</v>
      </c>
      <c r="K303" s="1">
        <v>-9.4986528300000008E-3</v>
      </c>
    </row>
    <row r="304" spans="1:11" x14ac:dyDescent="0.3">
      <c r="A304" t="s">
        <v>10</v>
      </c>
      <c r="B304" t="s">
        <v>313</v>
      </c>
      <c r="C304">
        <v>302</v>
      </c>
      <c r="D304">
        <v>319</v>
      </c>
      <c r="E304">
        <v>-23040</v>
      </c>
      <c r="F304">
        <v>2888.24</v>
      </c>
      <c r="G304">
        <v>535</v>
      </c>
      <c r="H304" s="1">
        <v>-9.4994294699999992E-3</v>
      </c>
      <c r="I304" s="1">
        <v>4.0184060999999999E-7</v>
      </c>
      <c r="J304" s="1">
        <v>-9.4997881500000006E-3</v>
      </c>
      <c r="K304" s="1">
        <v>-9.4988482700000005E-3</v>
      </c>
    </row>
    <row r="305" spans="1:11" x14ac:dyDescent="0.3">
      <c r="A305" t="s">
        <v>10</v>
      </c>
      <c r="B305" t="s">
        <v>314</v>
      </c>
      <c r="C305">
        <v>303</v>
      </c>
      <c r="D305">
        <v>319</v>
      </c>
      <c r="E305">
        <v>-20160</v>
      </c>
      <c r="F305">
        <v>2898.25</v>
      </c>
      <c r="G305">
        <v>536</v>
      </c>
      <c r="H305" s="1">
        <v>-9.4996286600000004E-3</v>
      </c>
      <c r="I305" s="1">
        <v>8.5974607100000005E-7</v>
      </c>
      <c r="J305" s="1">
        <v>-9.5009515999999999E-3</v>
      </c>
      <c r="K305" s="1">
        <v>-9.4987343400000004E-3</v>
      </c>
    </row>
    <row r="306" spans="1:11" x14ac:dyDescent="0.3">
      <c r="A306" t="s">
        <v>10</v>
      </c>
      <c r="B306" t="s">
        <v>315</v>
      </c>
      <c r="C306">
        <v>304</v>
      </c>
      <c r="D306">
        <v>319</v>
      </c>
      <c r="E306">
        <v>-17280</v>
      </c>
      <c r="F306">
        <v>2908.26</v>
      </c>
      <c r="G306">
        <v>537</v>
      </c>
      <c r="H306" s="1">
        <v>-9.4988519699999996E-3</v>
      </c>
      <c r="I306" s="1">
        <v>4.6886146900000001E-7</v>
      </c>
      <c r="J306" s="1">
        <v>-9.4991321E-3</v>
      </c>
      <c r="K306" s="1">
        <v>-9.4980200300000001E-3</v>
      </c>
    </row>
    <row r="307" spans="1:11" x14ac:dyDescent="0.3">
      <c r="A307" t="s">
        <v>10</v>
      </c>
      <c r="B307" t="s">
        <v>316</v>
      </c>
      <c r="C307">
        <v>305</v>
      </c>
      <c r="D307">
        <v>319</v>
      </c>
      <c r="E307">
        <v>-14400</v>
      </c>
      <c r="F307">
        <v>2918.28</v>
      </c>
      <c r="G307">
        <v>538</v>
      </c>
      <c r="H307" s="1">
        <v>-9.4979106100000002E-3</v>
      </c>
      <c r="I307" s="1">
        <v>3.8351845000000002E-7</v>
      </c>
      <c r="J307" s="1">
        <v>-9.4983480099999993E-3</v>
      </c>
      <c r="K307" s="1">
        <v>-9.4973847599999998E-3</v>
      </c>
    </row>
    <row r="308" spans="1:11" x14ac:dyDescent="0.3">
      <c r="A308" t="s">
        <v>10</v>
      </c>
      <c r="B308" t="s">
        <v>317</v>
      </c>
      <c r="C308">
        <v>306</v>
      </c>
      <c r="D308">
        <v>319</v>
      </c>
      <c r="E308">
        <v>-11520</v>
      </c>
      <c r="F308">
        <v>2928.29</v>
      </c>
      <c r="G308">
        <v>539</v>
      </c>
      <c r="H308" s="1">
        <v>-9.4952191099999996E-3</v>
      </c>
      <c r="I308" s="1">
        <v>4.13519966E-7</v>
      </c>
      <c r="J308" s="1">
        <v>-9.4959327800000007E-3</v>
      </c>
      <c r="K308" s="1">
        <v>-9.4949207300000001E-3</v>
      </c>
    </row>
    <row r="309" spans="1:11" x14ac:dyDescent="0.3">
      <c r="A309" t="s">
        <v>10</v>
      </c>
      <c r="B309" t="s">
        <v>318</v>
      </c>
      <c r="C309">
        <v>307</v>
      </c>
      <c r="D309">
        <v>319</v>
      </c>
      <c r="E309" s="8">
        <v>-8640</v>
      </c>
      <c r="F309" s="8">
        <v>2938.3</v>
      </c>
      <c r="G309" s="8">
        <v>540</v>
      </c>
      <c r="H309" s="1">
        <v>-9.4757745699999996E-3</v>
      </c>
      <c r="I309" s="1">
        <v>7.7881172600000004E-7</v>
      </c>
      <c r="J309" s="1">
        <v>-9.4764173100000005E-3</v>
      </c>
      <c r="K309" s="1">
        <v>-9.4745117000000004E-3</v>
      </c>
    </row>
    <row r="310" spans="1:11" x14ac:dyDescent="0.3">
      <c r="A310" t="s">
        <v>10</v>
      </c>
      <c r="B310" t="s">
        <v>319</v>
      </c>
      <c r="C310">
        <v>308</v>
      </c>
      <c r="D310">
        <v>319</v>
      </c>
      <c r="E310">
        <v>-5760</v>
      </c>
      <c r="F310">
        <v>2948.31</v>
      </c>
      <c r="G310">
        <v>541</v>
      </c>
      <c r="H310" s="1">
        <v>-7.9741698999999996E-3</v>
      </c>
      <c r="I310" s="1">
        <v>6.4911438300000004E-6</v>
      </c>
      <c r="J310" s="1">
        <v>-7.9847973800000003E-3</v>
      </c>
      <c r="K310" s="1">
        <v>-7.9689972100000003E-3</v>
      </c>
    </row>
    <row r="311" spans="1:11" x14ac:dyDescent="0.3">
      <c r="A311" t="s">
        <v>10</v>
      </c>
      <c r="B311" t="s">
        <v>320</v>
      </c>
      <c r="C311">
        <v>309</v>
      </c>
      <c r="D311">
        <v>319</v>
      </c>
      <c r="E311">
        <v>-2880</v>
      </c>
      <c r="F311">
        <v>2958.32</v>
      </c>
      <c r="G311">
        <v>542</v>
      </c>
      <c r="H311" s="1">
        <v>-5.8623462599999999E-3</v>
      </c>
      <c r="I311" s="1">
        <v>6.2120732500000004E-6</v>
      </c>
      <c r="J311" s="1">
        <v>-5.8717947500000001E-3</v>
      </c>
      <c r="K311" s="1">
        <v>-5.8555686500000002E-3</v>
      </c>
    </row>
    <row r="312" spans="1:11" x14ac:dyDescent="0.3">
      <c r="A312" t="s">
        <v>10</v>
      </c>
      <c r="B312" t="s">
        <v>321</v>
      </c>
      <c r="C312">
        <v>310</v>
      </c>
      <c r="D312">
        <v>319</v>
      </c>
      <c r="E312">
        <v>0</v>
      </c>
      <c r="F312">
        <v>2968.33</v>
      </c>
      <c r="G312">
        <v>543</v>
      </c>
      <c r="H312" s="1">
        <v>-3.77461572E-3</v>
      </c>
      <c r="I312" s="1">
        <v>7.6876774400000004E-6</v>
      </c>
      <c r="J312" s="1">
        <v>-3.7856554600000001E-3</v>
      </c>
      <c r="K312" s="1">
        <v>-3.7655814799999999E-3</v>
      </c>
    </row>
    <row r="313" spans="1:11" x14ac:dyDescent="0.3">
      <c r="A313" t="s">
        <v>10</v>
      </c>
      <c r="B313" t="s">
        <v>322</v>
      </c>
      <c r="C313">
        <v>311</v>
      </c>
      <c r="D313">
        <v>319</v>
      </c>
      <c r="E313">
        <v>2880</v>
      </c>
      <c r="F313">
        <v>2978.35</v>
      </c>
      <c r="G313">
        <v>544</v>
      </c>
      <c r="H313" s="1">
        <v>-1.86600765E-3</v>
      </c>
      <c r="I313" s="1">
        <v>7.2871280099999998E-6</v>
      </c>
      <c r="J313" s="1">
        <v>-1.87511878E-3</v>
      </c>
      <c r="K313" s="1">
        <v>-1.85589381E-3</v>
      </c>
    </row>
    <row r="314" spans="1:11" x14ac:dyDescent="0.3">
      <c r="A314" t="s">
        <v>10</v>
      </c>
      <c r="B314" t="s">
        <v>323</v>
      </c>
      <c r="C314">
        <v>312</v>
      </c>
      <c r="D314">
        <v>319</v>
      </c>
      <c r="E314" s="2">
        <v>5760</v>
      </c>
      <c r="F314" s="2">
        <v>2988.36</v>
      </c>
      <c r="G314" s="2">
        <v>545</v>
      </c>
      <c r="H314" s="3">
        <v>-4.5915678099999998E-4</v>
      </c>
      <c r="I314" s="1">
        <v>5.9835472700000001E-6</v>
      </c>
      <c r="J314" s="1">
        <v>-4.6636899399999998E-4</v>
      </c>
      <c r="K314" s="1">
        <v>-4.5072911100000002E-4</v>
      </c>
    </row>
    <row r="315" spans="1:11" x14ac:dyDescent="0.3">
      <c r="A315" t="s">
        <v>10</v>
      </c>
      <c r="B315" t="s">
        <v>324</v>
      </c>
      <c r="C315">
        <v>313</v>
      </c>
      <c r="D315">
        <v>319</v>
      </c>
      <c r="E315">
        <v>8640</v>
      </c>
      <c r="F315">
        <v>2998.37</v>
      </c>
      <c r="G315">
        <v>546</v>
      </c>
      <c r="H315" s="1">
        <v>-1.4362150799999999E-3</v>
      </c>
      <c r="I315" s="1">
        <v>5.0579418399999996E-6</v>
      </c>
      <c r="J315" s="1">
        <v>-1.4401177600000001E-3</v>
      </c>
      <c r="K315" s="1">
        <v>-1.42802626E-3</v>
      </c>
    </row>
    <row r="316" spans="1:11" x14ac:dyDescent="0.3">
      <c r="A316" t="s">
        <v>10</v>
      </c>
      <c r="B316" t="s">
        <v>325</v>
      </c>
      <c r="C316">
        <v>314</v>
      </c>
      <c r="D316">
        <v>319</v>
      </c>
      <c r="E316">
        <v>11520</v>
      </c>
      <c r="F316">
        <v>3008.38</v>
      </c>
      <c r="G316">
        <v>547</v>
      </c>
      <c r="H316" s="1">
        <v>-3.5422995400000001E-3</v>
      </c>
      <c r="I316" s="1">
        <v>1.17292268E-5</v>
      </c>
      <c r="J316" s="1">
        <v>-3.5534692499999999E-3</v>
      </c>
      <c r="K316" s="1">
        <v>-3.52292979E-3</v>
      </c>
    </row>
    <row r="317" spans="1:11" x14ac:dyDescent="0.3">
      <c r="A317" t="s">
        <v>10</v>
      </c>
      <c r="B317" t="s">
        <v>326</v>
      </c>
      <c r="C317">
        <v>315</v>
      </c>
      <c r="D317">
        <v>319</v>
      </c>
      <c r="E317">
        <v>14400</v>
      </c>
      <c r="F317">
        <v>3018.39</v>
      </c>
      <c r="G317">
        <v>548</v>
      </c>
      <c r="H317" s="1">
        <v>-5.6203679999999997E-3</v>
      </c>
      <c r="I317" s="1">
        <v>8.9083324099999995E-6</v>
      </c>
      <c r="J317" s="1">
        <v>-5.6298484699999997E-3</v>
      </c>
      <c r="K317" s="1">
        <v>-5.6071941700000004E-3</v>
      </c>
    </row>
    <row r="318" spans="1:11" x14ac:dyDescent="0.3">
      <c r="A318" t="s">
        <v>10</v>
      </c>
      <c r="B318" t="s">
        <v>327</v>
      </c>
      <c r="C318">
        <v>316</v>
      </c>
      <c r="D318">
        <v>319</v>
      </c>
      <c r="E318">
        <v>17280</v>
      </c>
      <c r="F318">
        <v>3028.41</v>
      </c>
      <c r="G318">
        <v>549</v>
      </c>
      <c r="H318" s="1">
        <v>-7.5205641599999998E-3</v>
      </c>
      <c r="I318" s="1">
        <v>9.7021840199999993E-6</v>
      </c>
      <c r="J318" s="1">
        <v>-7.5319512200000003E-3</v>
      </c>
      <c r="K318" s="1">
        <v>-7.5064887799999999E-3</v>
      </c>
    </row>
    <row r="319" spans="1:11" x14ac:dyDescent="0.3">
      <c r="A319" t="s">
        <v>10</v>
      </c>
      <c r="B319" t="s">
        <v>328</v>
      </c>
      <c r="C319">
        <v>317</v>
      </c>
      <c r="D319">
        <v>319</v>
      </c>
      <c r="E319" s="8">
        <v>20160</v>
      </c>
      <c r="F319" s="8">
        <v>3038.42</v>
      </c>
      <c r="G319" s="8">
        <v>550</v>
      </c>
      <c r="H319" s="1">
        <v>-8.9568687699999993E-3</v>
      </c>
      <c r="I319" s="1">
        <v>4.7724999700000001E-6</v>
      </c>
      <c r="J319" s="1">
        <v>-8.9613195900000008E-3</v>
      </c>
      <c r="K319" s="1">
        <v>-8.9493373600000002E-3</v>
      </c>
    </row>
    <row r="320" spans="1:11" x14ac:dyDescent="0.3">
      <c r="A320" t="s">
        <v>10</v>
      </c>
      <c r="B320" t="s">
        <v>329</v>
      </c>
      <c r="C320">
        <v>318</v>
      </c>
      <c r="D320">
        <v>319</v>
      </c>
      <c r="E320">
        <v>23040</v>
      </c>
      <c r="F320">
        <v>3048.43</v>
      </c>
      <c r="G320">
        <v>551</v>
      </c>
      <c r="H320" s="1">
        <v>-9.4967109900000006E-3</v>
      </c>
      <c r="I320" s="1">
        <v>8.7456748100000005E-7</v>
      </c>
      <c r="J320" s="1">
        <v>-9.4976220699999996E-3</v>
      </c>
      <c r="K320" s="1">
        <v>-9.4953490900000007E-3</v>
      </c>
    </row>
    <row r="321" spans="1:11" x14ac:dyDescent="0.3">
      <c r="A321" t="s">
        <v>10</v>
      </c>
      <c r="B321" t="s">
        <v>330</v>
      </c>
      <c r="C321">
        <v>319</v>
      </c>
      <c r="D321">
        <v>319</v>
      </c>
      <c r="E321">
        <v>25920</v>
      </c>
      <c r="F321">
        <v>3058.44</v>
      </c>
      <c r="G321">
        <v>552</v>
      </c>
      <c r="H321" s="1">
        <v>-9.4985909100000002E-3</v>
      </c>
      <c r="I321" s="1">
        <v>3.9937200499999998E-7</v>
      </c>
      <c r="J321" s="1">
        <v>-9.4991926800000008E-3</v>
      </c>
      <c r="K321" s="1">
        <v>-9.4982107699999995E-3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61"/>
  <sheetViews>
    <sheetView tabSelected="1" topLeftCell="A40" zoomScale="90" zoomScaleNormal="90" workbookViewId="0">
      <selection activeCell="AA72" sqref="AA72"/>
    </sheetView>
  </sheetViews>
  <sheetFormatPr defaultRowHeight="14.4" x14ac:dyDescent="0.3"/>
  <cols>
    <col min="1" max="1" width="11.21875" bestFit="1" customWidth="1"/>
    <col min="2" max="2" width="9" bestFit="1" customWidth="1"/>
    <col min="3" max="3" width="3.33203125" bestFit="1" customWidth="1"/>
    <col min="4" max="4" width="3.88671875" bestFit="1" customWidth="1"/>
    <col min="5" max="5" width="10.88671875" bestFit="1" customWidth="1"/>
    <col min="6" max="6" width="13.21875" bestFit="1" customWidth="1"/>
    <col min="7" max="7" width="10.77734375" style="11" customWidth="1"/>
    <col min="8" max="8" width="13.109375" style="11" customWidth="1"/>
    <col min="9" max="9" width="9" customWidth="1"/>
    <col min="10" max="11" width="9" bestFit="1" customWidth="1"/>
    <col min="13" max="13" width="9.33203125" bestFit="1" customWidth="1"/>
    <col min="14" max="14" width="19.21875" customWidth="1"/>
    <col min="15" max="16" width="12.44140625" bestFit="1" customWidth="1"/>
  </cols>
  <sheetData>
    <row r="1" spans="1:1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s="11" t="s">
        <v>6</v>
      </c>
      <c r="I1" t="s">
        <v>7</v>
      </c>
      <c r="J1" t="s">
        <v>8</v>
      </c>
      <c r="K1" t="s">
        <v>9</v>
      </c>
    </row>
    <row r="2" spans="1:16" x14ac:dyDescent="0.3">
      <c r="A2" t="s">
        <v>331</v>
      </c>
      <c r="B2" t="s">
        <v>332</v>
      </c>
      <c r="C2">
        <v>0</v>
      </c>
      <c r="D2">
        <v>51</v>
      </c>
      <c r="E2">
        <v>-322560</v>
      </c>
      <c r="F2">
        <v>1847.01</v>
      </c>
      <c r="G2" s="11">
        <v>431</v>
      </c>
      <c r="H2" s="11">
        <v>3.1760301900000003E-2</v>
      </c>
      <c r="I2" s="1">
        <v>1.03309518E-4</v>
      </c>
      <c r="J2" s="1">
        <v>3.1448943600000001E-2</v>
      </c>
      <c r="K2" s="1">
        <v>3.1841378900000002E-2</v>
      </c>
    </row>
    <row r="3" spans="1:16" x14ac:dyDescent="0.3">
      <c r="A3" t="s">
        <v>331</v>
      </c>
      <c r="B3" t="s">
        <v>333</v>
      </c>
      <c r="C3">
        <v>1</v>
      </c>
      <c r="D3">
        <v>51</v>
      </c>
      <c r="E3" s="8">
        <v>-321984</v>
      </c>
      <c r="F3" s="8">
        <v>1849.01</v>
      </c>
      <c r="G3" s="12">
        <v>431.2</v>
      </c>
      <c r="H3" s="12">
        <v>3.7716118999999999E-2</v>
      </c>
      <c r="I3" s="1">
        <v>2.1358177600000002E-5</v>
      </c>
      <c r="J3" s="1">
        <v>3.7682268999999997E-2</v>
      </c>
      <c r="K3" s="1">
        <v>3.7762067400000002E-2</v>
      </c>
      <c r="M3">
        <f>E3-E2</f>
        <v>576</v>
      </c>
      <c r="N3">
        <f>M3/2</f>
        <v>288</v>
      </c>
    </row>
    <row r="4" spans="1:16" x14ac:dyDescent="0.3">
      <c r="A4" t="s">
        <v>331</v>
      </c>
      <c r="B4" t="s">
        <v>334</v>
      </c>
      <c r="C4">
        <v>2</v>
      </c>
      <c r="D4">
        <v>51</v>
      </c>
      <c r="E4">
        <v>-321408</v>
      </c>
      <c r="F4">
        <v>1851.02</v>
      </c>
      <c r="G4" s="11">
        <v>431.4</v>
      </c>
      <c r="H4" s="11">
        <v>4.3800069400000002E-2</v>
      </c>
      <c r="I4" s="1">
        <v>4.0561261300000002E-5</v>
      </c>
      <c r="J4" s="1">
        <v>4.3694401100000002E-2</v>
      </c>
      <c r="K4" s="1">
        <v>4.3852458400000002E-2</v>
      </c>
    </row>
    <row r="5" spans="1:16" x14ac:dyDescent="0.3">
      <c r="A5" t="s">
        <v>331</v>
      </c>
      <c r="B5" t="s">
        <v>335</v>
      </c>
      <c r="C5">
        <v>3</v>
      </c>
      <c r="D5">
        <v>51</v>
      </c>
      <c r="E5">
        <v>-320832</v>
      </c>
      <c r="F5">
        <v>1853.02</v>
      </c>
      <c r="G5" s="11">
        <v>431.6</v>
      </c>
      <c r="H5" s="11">
        <v>4.9647378899999997E-2</v>
      </c>
      <c r="I5" s="1">
        <v>5.1443037699999998E-5</v>
      </c>
      <c r="J5" s="1">
        <v>4.9539534699999999E-2</v>
      </c>
      <c r="K5" s="1">
        <v>4.9717706E-2</v>
      </c>
    </row>
    <row r="6" spans="1:16" x14ac:dyDescent="0.3">
      <c r="A6" t="s">
        <v>331</v>
      </c>
      <c r="B6" t="s">
        <v>336</v>
      </c>
      <c r="C6">
        <v>4</v>
      </c>
      <c r="D6">
        <v>51</v>
      </c>
      <c r="E6">
        <v>-320256</v>
      </c>
      <c r="F6">
        <v>1855.02</v>
      </c>
      <c r="G6" s="11">
        <v>431.8</v>
      </c>
      <c r="H6" s="11">
        <v>5.55021266E-2</v>
      </c>
      <c r="I6" s="1">
        <v>2.7951994100000001E-5</v>
      </c>
      <c r="J6" s="1">
        <v>5.5450263100000001E-2</v>
      </c>
      <c r="K6" s="1">
        <v>5.5532139699999997E-2</v>
      </c>
    </row>
    <row r="7" spans="1:16" x14ac:dyDescent="0.3">
      <c r="A7" t="s">
        <v>331</v>
      </c>
      <c r="B7" t="s">
        <v>337</v>
      </c>
      <c r="C7">
        <v>5</v>
      </c>
      <c r="D7">
        <v>51</v>
      </c>
      <c r="E7">
        <v>-319680</v>
      </c>
      <c r="F7">
        <v>1857.02</v>
      </c>
      <c r="G7" s="11">
        <v>432</v>
      </c>
      <c r="H7" s="11">
        <v>6.1241364999999999E-2</v>
      </c>
      <c r="I7" s="1">
        <v>2.7200185100000001E-5</v>
      </c>
      <c r="J7" s="1">
        <v>6.1173155600000001E-2</v>
      </c>
      <c r="K7" s="1">
        <v>6.1285348199999999E-2</v>
      </c>
    </row>
    <row r="8" spans="1:16" x14ac:dyDescent="0.3">
      <c r="A8" t="s">
        <v>331</v>
      </c>
      <c r="B8" t="s">
        <v>338</v>
      </c>
      <c r="C8">
        <v>6</v>
      </c>
      <c r="D8">
        <v>51</v>
      </c>
      <c r="E8">
        <v>-319104</v>
      </c>
      <c r="F8">
        <v>1859.02</v>
      </c>
      <c r="G8" s="11">
        <v>432.2</v>
      </c>
      <c r="H8" s="11">
        <v>6.7033417600000006E-2</v>
      </c>
      <c r="I8" s="1">
        <v>1.8766548199999998E-5</v>
      </c>
      <c r="J8" s="1">
        <v>6.6999241200000004E-2</v>
      </c>
      <c r="K8" s="1">
        <v>6.7065494200000006E-2</v>
      </c>
    </row>
    <row r="9" spans="1:16" x14ac:dyDescent="0.3">
      <c r="A9" t="s">
        <v>331</v>
      </c>
      <c r="B9" t="s">
        <v>339</v>
      </c>
      <c r="C9">
        <v>7</v>
      </c>
      <c r="D9">
        <v>51</v>
      </c>
      <c r="E9">
        <v>-318528</v>
      </c>
      <c r="F9">
        <v>1861.03</v>
      </c>
      <c r="G9" s="11">
        <v>432.4</v>
      </c>
      <c r="H9" s="11">
        <v>7.2691418899999999E-2</v>
      </c>
      <c r="I9" s="1">
        <v>2.5859412299999999E-5</v>
      </c>
      <c r="J9" s="1">
        <v>7.2645980400000004E-2</v>
      </c>
      <c r="K9" s="1">
        <v>7.2749366800000007E-2</v>
      </c>
    </row>
    <row r="10" spans="1:16" x14ac:dyDescent="0.3">
      <c r="A10" t="s">
        <v>331</v>
      </c>
      <c r="B10" t="s">
        <v>340</v>
      </c>
      <c r="C10">
        <v>8</v>
      </c>
      <c r="D10">
        <v>51</v>
      </c>
      <c r="E10">
        <v>-317952</v>
      </c>
      <c r="F10">
        <v>1863.03</v>
      </c>
      <c r="G10" s="11">
        <v>432.6</v>
      </c>
      <c r="H10" s="11">
        <v>7.8175407899999994E-2</v>
      </c>
      <c r="I10" s="1">
        <v>2.4045713600000001E-5</v>
      </c>
      <c r="J10" s="1">
        <v>7.8120442200000001E-2</v>
      </c>
      <c r="K10" s="1">
        <v>7.8208884300000003E-2</v>
      </c>
    </row>
    <row r="11" spans="1:16" x14ac:dyDescent="0.3">
      <c r="A11" t="s">
        <v>331</v>
      </c>
      <c r="B11" t="s">
        <v>341</v>
      </c>
      <c r="C11">
        <v>9</v>
      </c>
      <c r="D11">
        <v>51</v>
      </c>
      <c r="E11">
        <v>-317376</v>
      </c>
      <c r="F11">
        <v>1865.03</v>
      </c>
      <c r="G11" s="11">
        <v>432.8</v>
      </c>
      <c r="H11" s="11">
        <v>8.35892996E-2</v>
      </c>
      <c r="I11" s="1">
        <v>2.67340229E-5</v>
      </c>
      <c r="J11" s="1">
        <v>8.3534069599999997E-2</v>
      </c>
      <c r="K11" s="1">
        <v>8.3626143799999997E-2</v>
      </c>
    </row>
    <row r="12" spans="1:16" x14ac:dyDescent="0.3">
      <c r="A12" t="s">
        <v>331</v>
      </c>
      <c r="B12" t="s">
        <v>342</v>
      </c>
      <c r="C12">
        <v>10</v>
      </c>
      <c r="D12">
        <v>51</v>
      </c>
      <c r="E12">
        <v>-316800</v>
      </c>
      <c r="F12">
        <v>1867.03</v>
      </c>
      <c r="G12" s="11">
        <v>433</v>
      </c>
      <c r="H12" s="11">
        <v>8.8982964999999997E-2</v>
      </c>
      <c r="I12" s="1">
        <v>4.5352173999999998E-5</v>
      </c>
      <c r="J12" s="1">
        <v>8.8919991099999998E-2</v>
      </c>
      <c r="K12" s="1">
        <v>8.9045531400000003E-2</v>
      </c>
    </row>
    <row r="13" spans="1:16" x14ac:dyDescent="0.3">
      <c r="A13" t="s">
        <v>331</v>
      </c>
      <c r="B13" t="s">
        <v>343</v>
      </c>
      <c r="C13">
        <v>11</v>
      </c>
      <c r="D13">
        <v>51</v>
      </c>
      <c r="E13">
        <v>-316224</v>
      </c>
      <c r="F13">
        <v>1869.04</v>
      </c>
      <c r="G13" s="11">
        <v>433.2</v>
      </c>
      <c r="H13" s="11">
        <v>9.4068091199999995E-2</v>
      </c>
      <c r="I13" s="1">
        <v>4.2390098199999997E-5</v>
      </c>
      <c r="J13" s="1">
        <v>9.4005840300000004E-2</v>
      </c>
      <c r="K13" s="1">
        <v>9.4140328800000006E-2</v>
      </c>
      <c r="M13" t="s">
        <v>644</v>
      </c>
    </row>
    <row r="14" spans="1:16" x14ac:dyDescent="0.3">
      <c r="A14" t="s">
        <v>331</v>
      </c>
      <c r="B14" t="s">
        <v>344</v>
      </c>
      <c r="C14">
        <v>12</v>
      </c>
      <c r="D14">
        <v>51</v>
      </c>
      <c r="E14">
        <v>-315648</v>
      </c>
      <c r="F14">
        <v>1871.04</v>
      </c>
      <c r="G14" s="11">
        <v>433.4</v>
      </c>
      <c r="H14" s="11">
        <v>9.8774423700000002E-2</v>
      </c>
      <c r="I14" s="1">
        <v>9.6509605699999997E-5</v>
      </c>
      <c r="J14" s="1">
        <v>9.8626237399999997E-2</v>
      </c>
      <c r="K14" s="1">
        <v>9.8891592099999995E-2</v>
      </c>
      <c r="M14" t="s">
        <v>645</v>
      </c>
    </row>
    <row r="15" spans="1:16" x14ac:dyDescent="0.3">
      <c r="A15" t="s">
        <v>331</v>
      </c>
      <c r="B15" t="s">
        <v>345</v>
      </c>
      <c r="C15">
        <v>13</v>
      </c>
      <c r="D15">
        <v>51</v>
      </c>
      <c r="E15">
        <v>-315072</v>
      </c>
      <c r="F15">
        <v>1873.04</v>
      </c>
      <c r="G15" s="11">
        <v>433.6</v>
      </c>
      <c r="H15" s="11">
        <v>0.103241665</v>
      </c>
      <c r="I15" s="1">
        <v>5.9087829399999999E-5</v>
      </c>
      <c r="J15" s="1">
        <v>0.10311782799999999</v>
      </c>
      <c r="K15" s="1">
        <v>0.10332973500000001</v>
      </c>
      <c r="M15" s="25" t="s">
        <v>652</v>
      </c>
      <c r="N15" s="25"/>
    </row>
    <row r="16" spans="1:16" x14ac:dyDescent="0.3">
      <c r="A16" t="s">
        <v>331</v>
      </c>
      <c r="B16" t="s">
        <v>346</v>
      </c>
      <c r="C16">
        <v>14</v>
      </c>
      <c r="D16">
        <v>51</v>
      </c>
      <c r="E16">
        <v>-314496</v>
      </c>
      <c r="F16">
        <v>1875.04</v>
      </c>
      <c r="G16" s="11">
        <v>433.8</v>
      </c>
      <c r="H16" s="11">
        <v>0.10741235</v>
      </c>
      <c r="I16" s="1">
        <v>5.6822219799999998E-5</v>
      </c>
      <c r="J16" s="1">
        <v>0.107254509</v>
      </c>
      <c r="K16" s="1">
        <v>0.107501715</v>
      </c>
      <c r="M16" s="15" t="s">
        <v>646</v>
      </c>
      <c r="N16">
        <f>E16</f>
        <v>-314496</v>
      </c>
      <c r="O16" s="15" t="s">
        <v>655</v>
      </c>
      <c r="P16">
        <f>SLOPE(H2:H6,E2:E6)</f>
        <v>1.0315088420138887E-5</v>
      </c>
    </row>
    <row r="17" spans="1:17" x14ac:dyDescent="0.3">
      <c r="A17" t="s">
        <v>331</v>
      </c>
      <c r="B17" t="s">
        <v>347</v>
      </c>
      <c r="C17">
        <v>15</v>
      </c>
      <c r="D17">
        <v>51</v>
      </c>
      <c r="E17">
        <v>-313920</v>
      </c>
      <c r="F17">
        <v>1877.05</v>
      </c>
      <c r="G17" s="11">
        <v>434</v>
      </c>
      <c r="H17" s="11">
        <v>0.11128534399999999</v>
      </c>
      <c r="I17" s="1">
        <v>4.8701919000000001E-5</v>
      </c>
      <c r="J17" s="1">
        <v>0.111183289</v>
      </c>
      <c r="K17" s="1">
        <v>0.11136412900000001</v>
      </c>
      <c r="M17" s="15" t="s">
        <v>647</v>
      </c>
      <c r="N17" s="11">
        <f>H16</f>
        <v>0.10741235</v>
      </c>
      <c r="O17" s="15" t="s">
        <v>656</v>
      </c>
      <c r="P17">
        <f>INTERCEPT(H2:H6,E2:E6)</f>
        <v>3.3590371380999993</v>
      </c>
    </row>
    <row r="18" spans="1:17" x14ac:dyDescent="0.3">
      <c r="A18" t="s">
        <v>331</v>
      </c>
      <c r="B18" t="s">
        <v>348</v>
      </c>
      <c r="C18">
        <v>16</v>
      </c>
      <c r="D18">
        <v>51</v>
      </c>
      <c r="E18">
        <v>-313344</v>
      </c>
      <c r="F18">
        <v>1879.05</v>
      </c>
      <c r="G18" s="11">
        <v>434.2</v>
      </c>
      <c r="H18" s="11">
        <v>0.114792356</v>
      </c>
      <c r="I18" s="1">
        <v>5.6464368E-5</v>
      </c>
      <c r="J18" s="1">
        <v>0.11469321</v>
      </c>
      <c r="K18" s="1">
        <v>0.11488588299999999</v>
      </c>
      <c r="M18" s="15" t="s">
        <v>648</v>
      </c>
      <c r="N18">
        <f>E17</f>
        <v>-313920</v>
      </c>
      <c r="O18" s="15" t="s">
        <v>650</v>
      </c>
      <c r="P18" s="11">
        <f>N21</f>
        <v>3.6675802799999997E-2</v>
      </c>
    </row>
    <row r="19" spans="1:17" x14ac:dyDescent="0.3">
      <c r="A19" t="s">
        <v>331</v>
      </c>
      <c r="B19" t="s">
        <v>349</v>
      </c>
      <c r="C19">
        <v>17</v>
      </c>
      <c r="D19">
        <v>51</v>
      </c>
      <c r="E19">
        <v>-312768</v>
      </c>
      <c r="F19">
        <v>1881.05</v>
      </c>
      <c r="G19" s="11">
        <v>434.4</v>
      </c>
      <c r="H19" s="11">
        <v>0.117829565</v>
      </c>
      <c r="I19" s="1">
        <v>8.602727E-5</v>
      </c>
      <c r="J19" s="1">
        <v>0.117722889</v>
      </c>
      <c r="K19" s="1">
        <v>0.118009456</v>
      </c>
      <c r="M19" s="15" t="s">
        <v>649</v>
      </c>
      <c r="N19" s="11">
        <f>H17</f>
        <v>0.11128534399999999</v>
      </c>
      <c r="O19" s="15"/>
    </row>
    <row r="20" spans="1:17" x14ac:dyDescent="0.3">
      <c r="A20" t="s">
        <v>331</v>
      </c>
      <c r="B20" t="s">
        <v>350</v>
      </c>
      <c r="C20">
        <v>18</v>
      </c>
      <c r="D20">
        <v>51</v>
      </c>
      <c r="E20">
        <v>-312192</v>
      </c>
      <c r="F20">
        <v>1883.05</v>
      </c>
      <c r="G20" s="11">
        <v>434.6</v>
      </c>
      <c r="H20" s="11">
        <v>0.120711497</v>
      </c>
      <c r="I20" s="1">
        <v>4.4841327400000001E-5</v>
      </c>
      <c r="J20" s="1">
        <v>0.120637673</v>
      </c>
      <c r="K20" s="1">
        <v>0.12076816899999999</v>
      </c>
      <c r="M20" s="16" t="s">
        <v>651</v>
      </c>
      <c r="N20" s="9">
        <f>(((N21-N17)/(N19-N17))*(N18-N16))+N16</f>
        <v>-325016.09148147405</v>
      </c>
      <c r="O20" s="15" t="s">
        <v>651</v>
      </c>
      <c r="P20" s="17">
        <f>(P18-P17)/P16</f>
        <v>-322087.52848046506</v>
      </c>
    </row>
    <row r="21" spans="1:17" x14ac:dyDescent="0.3">
      <c r="A21" t="s">
        <v>331</v>
      </c>
      <c r="B21" t="s">
        <v>351</v>
      </c>
      <c r="C21">
        <v>19</v>
      </c>
      <c r="D21">
        <v>51</v>
      </c>
      <c r="E21" s="9">
        <v>-311616</v>
      </c>
      <c r="F21" s="9">
        <v>1885.06</v>
      </c>
      <c r="G21" s="13">
        <v>434.8</v>
      </c>
      <c r="H21" s="13">
        <v>0.122252676</v>
      </c>
      <c r="I21" s="1">
        <v>6.7782553200000005E-5</v>
      </c>
      <c r="J21" s="1">
        <v>0.122101867</v>
      </c>
      <c r="K21" s="1">
        <v>0.122354369</v>
      </c>
      <c r="M21" s="15" t="s">
        <v>650</v>
      </c>
      <c r="N21" s="11">
        <f>(30/100*H21)</f>
        <v>3.6675802799999997E-2</v>
      </c>
      <c r="O21" s="15"/>
    </row>
    <row r="22" spans="1:17" x14ac:dyDescent="0.3">
      <c r="A22" t="s">
        <v>331</v>
      </c>
      <c r="B22" t="s">
        <v>352</v>
      </c>
      <c r="C22">
        <v>20</v>
      </c>
      <c r="D22">
        <v>51</v>
      </c>
      <c r="E22">
        <v>-311040</v>
      </c>
      <c r="F22">
        <v>1887.06</v>
      </c>
      <c r="G22" s="11">
        <v>435</v>
      </c>
      <c r="H22" s="11">
        <v>0.119955151</v>
      </c>
      <c r="I22" s="1">
        <v>5.99735211E-5</v>
      </c>
      <c r="J22" s="1">
        <v>0.119856976</v>
      </c>
      <c r="K22" s="1">
        <v>0.120047954</v>
      </c>
    </row>
    <row r="23" spans="1:17" x14ac:dyDescent="0.3">
      <c r="A23" t="s">
        <v>331</v>
      </c>
      <c r="B23" t="s">
        <v>353</v>
      </c>
      <c r="C23">
        <v>21</v>
      </c>
      <c r="D23">
        <v>51</v>
      </c>
      <c r="E23">
        <v>-310464</v>
      </c>
      <c r="F23">
        <v>1889.06</v>
      </c>
      <c r="G23" s="11">
        <v>435.2</v>
      </c>
      <c r="H23" s="11">
        <v>0.116549259</v>
      </c>
      <c r="I23" s="1">
        <v>6.2739823800000001E-5</v>
      </c>
      <c r="J23" s="1">
        <v>0.116432255</v>
      </c>
      <c r="K23" s="1">
        <v>0.116628209</v>
      </c>
      <c r="M23" s="25" t="s">
        <v>653</v>
      </c>
      <c r="N23" s="25"/>
    </row>
    <row r="24" spans="1:17" x14ac:dyDescent="0.3">
      <c r="A24" t="s">
        <v>331</v>
      </c>
      <c r="B24" t="s">
        <v>354</v>
      </c>
      <c r="C24">
        <v>22</v>
      </c>
      <c r="D24">
        <v>51</v>
      </c>
      <c r="E24">
        <v>-309888</v>
      </c>
      <c r="F24">
        <v>1891.06</v>
      </c>
      <c r="G24" s="11">
        <v>435.4</v>
      </c>
      <c r="H24" s="11">
        <v>0.111144914</v>
      </c>
      <c r="I24" s="1">
        <v>9.9601242800000006E-5</v>
      </c>
      <c r="J24" s="1">
        <v>0.110996498</v>
      </c>
      <c r="K24" s="1">
        <v>0.111347501</v>
      </c>
      <c r="M24" s="15" t="s">
        <v>646</v>
      </c>
      <c r="N24">
        <f>E23</f>
        <v>-310464</v>
      </c>
      <c r="O24" s="15" t="s">
        <v>655</v>
      </c>
      <c r="P24">
        <f>SLOPE(H35:H39,E35:E39)</f>
        <v>-9.2887790104166663E-6</v>
      </c>
    </row>
    <row r="25" spans="1:17" x14ac:dyDescent="0.3">
      <c r="A25" t="s">
        <v>331</v>
      </c>
      <c r="B25" t="s">
        <v>355</v>
      </c>
      <c r="C25">
        <v>23</v>
      </c>
      <c r="D25">
        <v>51</v>
      </c>
      <c r="E25">
        <v>-309312</v>
      </c>
      <c r="F25">
        <v>1893.06</v>
      </c>
      <c r="G25" s="11">
        <v>435.6</v>
      </c>
      <c r="H25" s="11">
        <v>0.105293466</v>
      </c>
      <c r="I25" s="1">
        <v>1.4342979E-4</v>
      </c>
      <c r="J25" s="1">
        <v>0.105150348</v>
      </c>
      <c r="K25" s="1">
        <v>0.105619107</v>
      </c>
      <c r="M25" s="15" t="s">
        <v>647</v>
      </c>
      <c r="N25" s="11">
        <f>H23</f>
        <v>0.116549259</v>
      </c>
      <c r="O25" s="15" t="s">
        <v>656</v>
      </c>
      <c r="P25">
        <f>INTERCEPT(H35:H39,E35:E39)</f>
        <v>-2.77244153975</v>
      </c>
    </row>
    <row r="26" spans="1:17" x14ac:dyDescent="0.3">
      <c r="A26" t="s">
        <v>331</v>
      </c>
      <c r="B26" t="s">
        <v>356</v>
      </c>
      <c r="C26">
        <v>24</v>
      </c>
      <c r="D26">
        <v>51</v>
      </c>
      <c r="E26">
        <v>-308736</v>
      </c>
      <c r="F26">
        <v>1895.07</v>
      </c>
      <c r="G26" s="11">
        <v>435.8</v>
      </c>
      <c r="H26" s="11">
        <v>9.9616530499999995E-2</v>
      </c>
      <c r="I26" s="1">
        <v>1.04011846E-4</v>
      </c>
      <c r="J26" s="1">
        <v>9.9399996000000004E-2</v>
      </c>
      <c r="K26" s="1">
        <v>9.97210387E-2</v>
      </c>
      <c r="M26" s="15" t="s">
        <v>648</v>
      </c>
      <c r="N26">
        <f>E25</f>
        <v>-309312</v>
      </c>
      <c r="O26" s="15" t="s">
        <v>650</v>
      </c>
      <c r="P26" s="11">
        <f>N29</f>
        <v>3.6675802799999997E-2</v>
      </c>
    </row>
    <row r="27" spans="1:17" x14ac:dyDescent="0.3">
      <c r="A27" t="s">
        <v>331</v>
      </c>
      <c r="B27" t="s">
        <v>357</v>
      </c>
      <c r="C27">
        <v>25</v>
      </c>
      <c r="D27">
        <v>51</v>
      </c>
      <c r="E27">
        <v>-308160</v>
      </c>
      <c r="F27">
        <v>1897.07</v>
      </c>
      <c r="G27" s="11">
        <v>436</v>
      </c>
      <c r="H27" s="11">
        <v>9.3879505099999996E-2</v>
      </c>
      <c r="I27" s="1">
        <v>4.9162061899999999E-5</v>
      </c>
      <c r="J27" s="1">
        <v>9.3772151100000006E-2</v>
      </c>
      <c r="K27" s="1">
        <v>9.3968690699999996E-2</v>
      </c>
      <c r="M27" s="15" t="s">
        <v>649</v>
      </c>
      <c r="N27" s="11">
        <f>H25</f>
        <v>0.105293466</v>
      </c>
      <c r="O27" s="15"/>
    </row>
    <row r="28" spans="1:17" x14ac:dyDescent="0.3">
      <c r="A28" t="s">
        <v>331</v>
      </c>
      <c r="B28" t="s">
        <v>358</v>
      </c>
      <c r="C28">
        <v>26</v>
      </c>
      <c r="D28">
        <v>51</v>
      </c>
      <c r="E28">
        <v>-307584</v>
      </c>
      <c r="F28">
        <v>1899.07</v>
      </c>
      <c r="G28" s="11">
        <v>436.2</v>
      </c>
      <c r="H28" s="11">
        <v>8.7815461799999994E-2</v>
      </c>
      <c r="I28" s="1">
        <v>9.3928190400000006E-5</v>
      </c>
      <c r="J28" s="1">
        <v>8.7688742400000005E-2</v>
      </c>
      <c r="K28" s="1">
        <v>8.8016871999999996E-2</v>
      </c>
      <c r="M28" s="16" t="s">
        <v>651</v>
      </c>
      <c r="N28" s="9">
        <f>(((N29-N25)/(N27-N25))*(N26-N24))+N24</f>
        <v>-302289.16757882806</v>
      </c>
      <c r="O28" s="15" t="s">
        <v>651</v>
      </c>
      <c r="P28" s="17">
        <f>(P26-P25)/P24</f>
        <v>-302420.51613024558</v>
      </c>
    </row>
    <row r="29" spans="1:17" x14ac:dyDescent="0.3">
      <c r="A29" t="s">
        <v>331</v>
      </c>
      <c r="B29" t="s">
        <v>359</v>
      </c>
      <c r="C29">
        <v>27</v>
      </c>
      <c r="D29">
        <v>51</v>
      </c>
      <c r="E29">
        <v>-307008</v>
      </c>
      <c r="F29">
        <v>1901.07</v>
      </c>
      <c r="G29" s="11">
        <v>436.4</v>
      </c>
      <c r="H29" s="11">
        <v>8.1969807800000002E-2</v>
      </c>
      <c r="I29" s="1">
        <v>5.24550775E-5</v>
      </c>
      <c r="J29" s="1">
        <v>8.1896563000000006E-2</v>
      </c>
      <c r="K29" s="1">
        <v>8.2049902100000002E-2</v>
      </c>
      <c r="M29" s="15" t="s">
        <v>650</v>
      </c>
      <c r="N29" s="11">
        <f>(30/100*H21)</f>
        <v>3.6675802799999997E-2</v>
      </c>
    </row>
    <row r="30" spans="1:17" x14ac:dyDescent="0.3">
      <c r="A30" t="s">
        <v>331</v>
      </c>
      <c r="B30" t="s">
        <v>360</v>
      </c>
      <c r="C30">
        <v>28</v>
      </c>
      <c r="D30">
        <v>51</v>
      </c>
      <c r="E30">
        <v>-306432</v>
      </c>
      <c r="F30">
        <v>1903.08</v>
      </c>
      <c r="G30" s="11">
        <v>436.6</v>
      </c>
      <c r="H30" s="11">
        <v>7.6167575500000001E-2</v>
      </c>
      <c r="I30" s="1">
        <v>6.0140294700000002E-5</v>
      </c>
      <c r="J30" s="1">
        <v>7.6061003200000005E-2</v>
      </c>
      <c r="K30" s="1">
        <v>7.6313566299999996E-2</v>
      </c>
      <c r="M30" s="15"/>
    </row>
    <row r="31" spans="1:17" x14ac:dyDescent="0.3">
      <c r="A31" t="s">
        <v>331</v>
      </c>
      <c r="B31" t="s">
        <v>361</v>
      </c>
      <c r="C31">
        <v>29</v>
      </c>
      <c r="D31">
        <v>51</v>
      </c>
      <c r="E31">
        <v>-305856</v>
      </c>
      <c r="F31">
        <v>1905.08</v>
      </c>
      <c r="G31" s="11">
        <v>436.8</v>
      </c>
      <c r="H31" s="11">
        <v>7.0342138100000007E-2</v>
      </c>
      <c r="I31" s="1">
        <v>4.6566552100000003E-5</v>
      </c>
      <c r="J31" s="1">
        <v>7.0265590000000003E-2</v>
      </c>
      <c r="K31" s="1">
        <v>7.0410936899999998E-2</v>
      </c>
      <c r="M31" s="15" t="s">
        <v>654</v>
      </c>
      <c r="N31">
        <f>AVERAGE(N20,N28)</f>
        <v>-313652.62953015103</v>
      </c>
      <c r="O31" s="15" t="s">
        <v>654</v>
      </c>
      <c r="P31" s="23">
        <f>AVERAGE(P20,P28)</f>
        <v>-312254.02230535529</v>
      </c>
    </row>
    <row r="32" spans="1:17" x14ac:dyDescent="0.3">
      <c r="A32" t="s">
        <v>331</v>
      </c>
      <c r="B32" t="s">
        <v>362</v>
      </c>
      <c r="C32">
        <v>30</v>
      </c>
      <c r="D32">
        <v>51</v>
      </c>
      <c r="E32">
        <v>-305280</v>
      </c>
      <c r="F32">
        <v>1907.08</v>
      </c>
      <c r="G32" s="11">
        <v>437</v>
      </c>
      <c r="H32" s="11">
        <v>6.4535197599999997E-2</v>
      </c>
      <c r="I32" s="1">
        <v>3.7417345499999999E-5</v>
      </c>
      <c r="J32" s="1">
        <v>6.4464762300000006E-2</v>
      </c>
      <c r="K32" s="1">
        <v>6.4613271E-2</v>
      </c>
      <c r="P32" s="17">
        <f>P31-E21</f>
        <v>-638.02230535529088</v>
      </c>
      <c r="Q32" t="s">
        <v>657</v>
      </c>
    </row>
    <row r="33" spans="1:11" x14ac:dyDescent="0.3">
      <c r="A33" t="s">
        <v>331</v>
      </c>
      <c r="B33" t="s">
        <v>363</v>
      </c>
      <c r="C33">
        <v>31</v>
      </c>
      <c r="D33">
        <v>51</v>
      </c>
      <c r="E33">
        <v>-304704</v>
      </c>
      <c r="F33">
        <v>1909.08</v>
      </c>
      <c r="G33" s="11">
        <v>437.2</v>
      </c>
      <c r="H33" s="11">
        <v>5.87644404E-2</v>
      </c>
      <c r="I33" s="1">
        <v>4.6255344699999999E-5</v>
      </c>
      <c r="J33" s="1">
        <v>5.8703338700000003E-2</v>
      </c>
      <c r="K33" s="1">
        <v>5.8834579099999999E-2</v>
      </c>
    </row>
    <row r="34" spans="1:11" x14ac:dyDescent="0.3">
      <c r="A34" t="s">
        <v>331</v>
      </c>
      <c r="B34" t="s">
        <v>364</v>
      </c>
      <c r="C34">
        <v>32</v>
      </c>
      <c r="D34">
        <v>51</v>
      </c>
      <c r="E34">
        <v>-304128</v>
      </c>
      <c r="F34">
        <v>1911.09</v>
      </c>
      <c r="G34" s="11">
        <v>437.4</v>
      </c>
      <c r="H34" s="11">
        <v>5.29240287E-2</v>
      </c>
      <c r="I34" s="1">
        <v>5.69382832E-5</v>
      </c>
      <c r="J34" s="1">
        <v>5.2829212600000001E-2</v>
      </c>
      <c r="K34" s="1">
        <v>5.3051240700000002E-2</v>
      </c>
    </row>
    <row r="35" spans="1:11" x14ac:dyDescent="0.3">
      <c r="A35" t="s">
        <v>331</v>
      </c>
      <c r="B35" t="s">
        <v>365</v>
      </c>
      <c r="C35">
        <v>33</v>
      </c>
      <c r="D35">
        <v>51</v>
      </c>
      <c r="E35">
        <v>-303552</v>
      </c>
      <c r="F35">
        <v>1913.09</v>
      </c>
      <c r="G35" s="11">
        <v>437.6</v>
      </c>
      <c r="H35" s="11">
        <v>4.7320908299999999E-2</v>
      </c>
      <c r="I35" s="1">
        <v>5.4749302499999998E-5</v>
      </c>
      <c r="J35" s="1">
        <v>4.7224280700000003E-2</v>
      </c>
      <c r="K35" s="1">
        <v>4.7409370999999999E-2</v>
      </c>
    </row>
    <row r="36" spans="1:11" x14ac:dyDescent="0.3">
      <c r="A36" t="s">
        <v>331</v>
      </c>
      <c r="B36" t="s">
        <v>366</v>
      </c>
      <c r="C36">
        <v>34</v>
      </c>
      <c r="D36">
        <v>51</v>
      </c>
      <c r="E36">
        <v>-302976</v>
      </c>
      <c r="F36">
        <v>1915.09</v>
      </c>
      <c r="G36" s="11">
        <v>437.8</v>
      </c>
      <c r="H36" s="11">
        <v>4.1795947700000002E-2</v>
      </c>
      <c r="I36" s="1">
        <v>1.8832433100000001E-5</v>
      </c>
      <c r="J36" s="1">
        <v>4.1758499300000002E-2</v>
      </c>
      <c r="K36" s="1">
        <v>4.1830999399999999E-2</v>
      </c>
    </row>
    <row r="37" spans="1:11" x14ac:dyDescent="0.3">
      <c r="A37" t="s">
        <v>331</v>
      </c>
      <c r="B37" t="s">
        <v>367</v>
      </c>
      <c r="C37">
        <v>35</v>
      </c>
      <c r="D37">
        <v>51</v>
      </c>
      <c r="E37" s="8">
        <v>-302400</v>
      </c>
      <c r="F37" s="8">
        <v>1917.09</v>
      </c>
      <c r="G37" s="12">
        <v>438</v>
      </c>
      <c r="H37" s="12">
        <v>3.6323933900000001E-2</v>
      </c>
      <c r="I37" s="1">
        <v>2.97259125E-5</v>
      </c>
      <c r="J37" s="1">
        <v>3.6277066900000002E-2</v>
      </c>
      <c r="K37" s="1">
        <v>3.6397479400000002E-2</v>
      </c>
    </row>
    <row r="38" spans="1:11" x14ac:dyDescent="0.3">
      <c r="A38" t="s">
        <v>331</v>
      </c>
      <c r="B38" t="s">
        <v>368</v>
      </c>
      <c r="C38">
        <v>36</v>
      </c>
      <c r="D38">
        <v>51</v>
      </c>
      <c r="E38">
        <v>-301824</v>
      </c>
      <c r="F38">
        <v>1919.1</v>
      </c>
      <c r="G38" s="11">
        <v>438.2</v>
      </c>
      <c r="H38" s="11">
        <v>3.1036352999999999E-2</v>
      </c>
      <c r="I38" s="1">
        <v>2.96531237E-5</v>
      </c>
      <c r="J38" s="1">
        <v>3.0979566600000001E-2</v>
      </c>
      <c r="K38" s="1">
        <v>3.1093718100000001E-2</v>
      </c>
    </row>
    <row r="39" spans="1:11" x14ac:dyDescent="0.3">
      <c r="A39" t="s">
        <v>331</v>
      </c>
      <c r="B39" t="s">
        <v>369</v>
      </c>
      <c r="C39">
        <v>37</v>
      </c>
      <c r="D39">
        <v>51</v>
      </c>
      <c r="E39">
        <v>-301248</v>
      </c>
      <c r="F39">
        <v>1921.1</v>
      </c>
      <c r="G39" s="11">
        <v>438.4</v>
      </c>
      <c r="H39" s="11">
        <v>2.59490221E-2</v>
      </c>
      <c r="I39" s="1">
        <v>2.4319432499999999E-5</v>
      </c>
      <c r="J39" s="1">
        <v>2.5915338999999999E-2</v>
      </c>
      <c r="K39" s="1">
        <v>2.5991031299999998E-2</v>
      </c>
    </row>
    <row r="40" spans="1:11" x14ac:dyDescent="0.3">
      <c r="A40" t="s">
        <v>331</v>
      </c>
      <c r="B40" t="s">
        <v>370</v>
      </c>
      <c r="C40">
        <v>38</v>
      </c>
      <c r="D40">
        <v>51</v>
      </c>
      <c r="E40">
        <v>-300672</v>
      </c>
      <c r="F40">
        <v>1923.1</v>
      </c>
      <c r="G40" s="11">
        <v>438.6</v>
      </c>
      <c r="H40" s="11">
        <v>2.1201078200000001E-2</v>
      </c>
      <c r="I40" s="1">
        <v>2.97848892E-5</v>
      </c>
      <c r="J40" s="1">
        <v>2.11711721E-2</v>
      </c>
      <c r="K40" s="1">
        <v>2.1285025799999999E-2</v>
      </c>
    </row>
    <row r="41" spans="1:11" x14ac:dyDescent="0.3">
      <c r="A41" t="s">
        <v>331</v>
      </c>
      <c r="B41" t="s">
        <v>371</v>
      </c>
      <c r="C41">
        <v>39</v>
      </c>
      <c r="D41">
        <v>51</v>
      </c>
      <c r="E41">
        <v>-300096</v>
      </c>
      <c r="F41">
        <v>1925.1</v>
      </c>
      <c r="G41" s="11">
        <v>438.8</v>
      </c>
      <c r="H41" s="11">
        <v>1.66662702E-2</v>
      </c>
      <c r="I41" s="1">
        <v>1.9047853599999999E-5</v>
      </c>
      <c r="J41" s="1">
        <v>1.66375931E-2</v>
      </c>
      <c r="K41" s="1">
        <v>1.6715919100000001E-2</v>
      </c>
    </row>
    <row r="42" spans="1:11" x14ac:dyDescent="0.3">
      <c r="A42" t="s">
        <v>331</v>
      </c>
      <c r="B42" t="s">
        <v>372</v>
      </c>
      <c r="C42">
        <v>40</v>
      </c>
      <c r="D42">
        <v>51</v>
      </c>
      <c r="E42">
        <v>-299520</v>
      </c>
      <c r="F42">
        <v>1927.1</v>
      </c>
      <c r="G42" s="11">
        <v>439</v>
      </c>
      <c r="H42" s="11">
        <v>1.2376806799999999E-2</v>
      </c>
      <c r="I42" s="1">
        <v>2.1142625400000001E-5</v>
      </c>
      <c r="J42" s="1">
        <v>1.2347654600000001E-2</v>
      </c>
      <c r="K42" s="1">
        <v>1.2428616599999999E-2</v>
      </c>
    </row>
    <row r="43" spans="1:11" x14ac:dyDescent="0.3">
      <c r="A43" t="s">
        <v>331</v>
      </c>
      <c r="B43" t="s">
        <v>373</v>
      </c>
      <c r="C43">
        <v>41</v>
      </c>
      <c r="D43">
        <v>51</v>
      </c>
      <c r="E43">
        <v>-298944</v>
      </c>
      <c r="F43">
        <v>1929.11</v>
      </c>
      <c r="G43" s="11">
        <v>439.2</v>
      </c>
      <c r="H43" s="11">
        <v>8.41423476E-3</v>
      </c>
      <c r="I43" s="1">
        <v>1.66677301E-5</v>
      </c>
      <c r="J43" s="1">
        <v>8.3907334600000008E-3</v>
      </c>
      <c r="K43" s="1">
        <v>8.4488504200000009E-3</v>
      </c>
    </row>
    <row r="44" spans="1:11" x14ac:dyDescent="0.3">
      <c r="A44" t="s">
        <v>331</v>
      </c>
      <c r="B44" t="s">
        <v>374</v>
      </c>
      <c r="C44">
        <v>42</v>
      </c>
      <c r="D44">
        <v>51</v>
      </c>
      <c r="E44">
        <v>-298368</v>
      </c>
      <c r="F44">
        <v>1931.11</v>
      </c>
      <c r="G44" s="11">
        <v>439.4</v>
      </c>
      <c r="H44" s="11">
        <v>4.7132427699999998E-3</v>
      </c>
      <c r="I44" s="1">
        <v>1.8322390600000002E-5</v>
      </c>
      <c r="J44" s="1">
        <v>4.6909776399999999E-3</v>
      </c>
      <c r="K44" s="1">
        <v>4.7571190500000004E-3</v>
      </c>
    </row>
    <row r="45" spans="1:11" x14ac:dyDescent="0.3">
      <c r="A45" t="s">
        <v>331</v>
      </c>
      <c r="B45" t="s">
        <v>375</v>
      </c>
      <c r="C45">
        <v>43</v>
      </c>
      <c r="D45">
        <v>51</v>
      </c>
      <c r="E45">
        <v>-297792</v>
      </c>
      <c r="F45">
        <v>1933.11</v>
      </c>
      <c r="G45" s="11">
        <v>439.6</v>
      </c>
      <c r="H45" s="11">
        <v>1.3860538E-3</v>
      </c>
      <c r="I45" s="1">
        <v>8.9224555899999998E-6</v>
      </c>
      <c r="J45" s="1">
        <v>1.3754250699999999E-3</v>
      </c>
      <c r="K45" s="1">
        <v>1.4124183199999999E-3</v>
      </c>
    </row>
    <row r="46" spans="1:11" x14ac:dyDescent="0.3">
      <c r="A46" t="s">
        <v>331</v>
      </c>
      <c r="B46" t="s">
        <v>376</v>
      </c>
      <c r="C46">
        <v>44</v>
      </c>
      <c r="D46">
        <v>51</v>
      </c>
      <c r="E46">
        <v>-297216</v>
      </c>
      <c r="F46">
        <v>1935.11</v>
      </c>
      <c r="G46" s="11">
        <v>439.79999999999899</v>
      </c>
      <c r="H46" s="11">
        <v>-1.6708246699999999E-3</v>
      </c>
      <c r="I46" s="1">
        <v>1.6045101300000001E-5</v>
      </c>
      <c r="J46" s="1">
        <v>-1.6838138E-3</v>
      </c>
      <c r="K46" s="1">
        <v>-1.6304081000000001E-3</v>
      </c>
    </row>
    <row r="47" spans="1:11" x14ac:dyDescent="0.3">
      <c r="A47" t="s">
        <v>331</v>
      </c>
      <c r="B47" t="s">
        <v>377</v>
      </c>
      <c r="C47">
        <v>45</v>
      </c>
      <c r="D47">
        <v>51</v>
      </c>
      <c r="E47">
        <v>-296640</v>
      </c>
      <c r="F47">
        <v>1937.12</v>
      </c>
      <c r="G47" s="11">
        <v>439.99999999999898</v>
      </c>
      <c r="H47" s="11">
        <v>-4.47036013E-3</v>
      </c>
      <c r="I47" s="1">
        <v>1.08760338E-5</v>
      </c>
      <c r="J47" s="1">
        <v>-4.4779656800000003E-3</v>
      </c>
      <c r="K47" s="1">
        <v>-4.4401115299999997E-3</v>
      </c>
    </row>
    <row r="48" spans="1:11" x14ac:dyDescent="0.3">
      <c r="A48" t="s">
        <v>331</v>
      </c>
      <c r="B48" t="s">
        <v>378</v>
      </c>
      <c r="C48">
        <v>46</v>
      </c>
      <c r="D48">
        <v>51</v>
      </c>
      <c r="E48">
        <v>-296064</v>
      </c>
      <c r="F48">
        <v>1939.12</v>
      </c>
      <c r="G48" s="11">
        <v>440.19999999999902</v>
      </c>
      <c r="H48" s="11">
        <v>-6.9863158699999999E-3</v>
      </c>
      <c r="I48" s="1">
        <v>1.03776141E-5</v>
      </c>
      <c r="J48" s="1">
        <v>-6.9956322399999998E-3</v>
      </c>
      <c r="K48" s="1">
        <v>-6.9587320400000003E-3</v>
      </c>
    </row>
    <row r="49" spans="1:11" x14ac:dyDescent="0.3">
      <c r="A49" t="s">
        <v>331</v>
      </c>
      <c r="B49" t="s">
        <v>379</v>
      </c>
      <c r="C49">
        <v>47</v>
      </c>
      <c r="D49">
        <v>51</v>
      </c>
      <c r="E49">
        <v>-295488</v>
      </c>
      <c r="F49">
        <v>1941.12</v>
      </c>
      <c r="G49" s="11">
        <v>440.39999999999901</v>
      </c>
      <c r="H49" s="11">
        <v>-8.6630221899999995E-3</v>
      </c>
      <c r="I49" s="1">
        <v>4.58491462E-6</v>
      </c>
      <c r="J49" s="1">
        <v>-8.6664284899999992E-3</v>
      </c>
      <c r="K49" s="1">
        <v>-8.6493344E-3</v>
      </c>
    </row>
    <row r="50" spans="1:11" x14ac:dyDescent="0.3">
      <c r="A50" t="s">
        <v>331</v>
      </c>
      <c r="B50" t="s">
        <v>380</v>
      </c>
      <c r="C50">
        <v>48</v>
      </c>
      <c r="D50">
        <v>51</v>
      </c>
      <c r="E50">
        <v>-294912</v>
      </c>
      <c r="F50">
        <v>1943.12</v>
      </c>
      <c r="G50" s="11">
        <v>440.599999999999</v>
      </c>
      <c r="H50" s="11">
        <v>-8.7038684700000007E-3</v>
      </c>
      <c r="I50" s="1">
        <v>6.7414518500000004E-7</v>
      </c>
      <c r="J50" s="1">
        <v>-8.7053713899999993E-3</v>
      </c>
      <c r="K50" s="1">
        <v>-8.7029146000000002E-3</v>
      </c>
    </row>
    <row r="51" spans="1:11" x14ac:dyDescent="0.3">
      <c r="A51" t="s">
        <v>331</v>
      </c>
      <c r="B51" t="s">
        <v>381</v>
      </c>
      <c r="C51">
        <v>49</v>
      </c>
      <c r="D51">
        <v>51</v>
      </c>
      <c r="E51">
        <v>-294336</v>
      </c>
      <c r="F51">
        <v>1945.13</v>
      </c>
      <c r="G51" s="11">
        <v>440.79999999999899</v>
      </c>
      <c r="H51" s="11">
        <v>-8.7178228299999994E-3</v>
      </c>
      <c r="I51" s="1">
        <v>6.3707590599999996E-7</v>
      </c>
      <c r="J51" s="1">
        <v>-8.7190242500000004E-3</v>
      </c>
      <c r="K51" s="1">
        <v>-8.7164580300000006E-3</v>
      </c>
    </row>
    <row r="52" spans="1:11" x14ac:dyDescent="0.3">
      <c r="A52" t="s">
        <v>331</v>
      </c>
      <c r="B52" t="s">
        <v>382</v>
      </c>
      <c r="C52">
        <v>50</v>
      </c>
      <c r="D52">
        <v>51</v>
      </c>
      <c r="E52">
        <v>-293760</v>
      </c>
      <c r="F52">
        <v>1947.13</v>
      </c>
      <c r="G52" s="11">
        <v>440.99999999999898</v>
      </c>
      <c r="H52" s="11">
        <v>-8.7267501500000004E-3</v>
      </c>
      <c r="I52" s="1">
        <v>5.5728557400000002E-7</v>
      </c>
      <c r="J52" s="1">
        <v>-8.7277350499999993E-3</v>
      </c>
      <c r="K52" s="1">
        <v>-8.7257806900000005E-3</v>
      </c>
    </row>
    <row r="53" spans="1:11" x14ac:dyDescent="0.3">
      <c r="A53" t="s">
        <v>331</v>
      </c>
      <c r="B53" t="s">
        <v>383</v>
      </c>
      <c r="C53">
        <v>51</v>
      </c>
      <c r="D53">
        <v>51</v>
      </c>
      <c r="E53">
        <v>-293184</v>
      </c>
      <c r="F53">
        <v>1949.13</v>
      </c>
      <c r="G53" s="11">
        <v>441.19999999999902</v>
      </c>
      <c r="H53" s="11">
        <v>-8.7354489100000005E-3</v>
      </c>
      <c r="I53" s="1">
        <v>4.7904746900000002E-7</v>
      </c>
      <c r="J53" s="1">
        <v>-8.7361480600000006E-3</v>
      </c>
      <c r="K53" s="1">
        <v>-8.7346683700000004E-3</v>
      </c>
    </row>
    <row r="55" spans="1:11" x14ac:dyDescent="0.3">
      <c r="A55" t="s">
        <v>0</v>
      </c>
      <c r="B55" t="s">
        <v>1</v>
      </c>
      <c r="C55" t="s">
        <v>2</v>
      </c>
      <c r="D55" t="s">
        <v>3</v>
      </c>
      <c r="E55" t="s">
        <v>4</v>
      </c>
      <c r="F55" t="s">
        <v>5</v>
      </c>
      <c r="G55" s="11" t="s">
        <v>6</v>
      </c>
      <c r="H55" s="11" t="s">
        <v>7</v>
      </c>
      <c r="I55" t="s">
        <v>8</v>
      </c>
      <c r="J55" t="s">
        <v>9</v>
      </c>
    </row>
    <row r="56" spans="1:11" x14ac:dyDescent="0.3">
      <c r="A56" t="s">
        <v>331</v>
      </c>
      <c r="B56" t="s">
        <v>384</v>
      </c>
      <c r="C56">
        <v>0</v>
      </c>
      <c r="D56">
        <v>51</v>
      </c>
      <c r="E56">
        <v>-325440</v>
      </c>
      <c r="F56">
        <v>1837</v>
      </c>
      <c r="G56" s="11">
        <v>2.67354041E-3</v>
      </c>
      <c r="H56" s="11">
        <v>6.3008793099999998E-5</v>
      </c>
      <c r="I56" s="1">
        <v>2.4860007000000002E-3</v>
      </c>
      <c r="J56" s="1">
        <v>2.7218958499999999E-3</v>
      </c>
    </row>
    <row r="57" spans="1:11" ht="7.5" customHeight="1" x14ac:dyDescent="0.3">
      <c r="A57" t="s">
        <v>331</v>
      </c>
      <c r="B57" t="s">
        <v>385</v>
      </c>
      <c r="C57">
        <v>1</v>
      </c>
      <c r="D57">
        <v>51</v>
      </c>
      <c r="E57">
        <v>-324864</v>
      </c>
      <c r="F57">
        <v>1839</v>
      </c>
      <c r="G57" s="11">
        <v>8.2316199800000003E-3</v>
      </c>
      <c r="H57" s="11">
        <v>1.31629257E-5</v>
      </c>
      <c r="I57" s="1">
        <v>8.2037211099999993E-3</v>
      </c>
      <c r="J57" s="1">
        <v>8.2545928900000006E-3</v>
      </c>
    </row>
    <row r="58" spans="1:11" x14ac:dyDescent="0.3">
      <c r="A58" t="s">
        <v>331</v>
      </c>
      <c r="B58" t="s">
        <v>386</v>
      </c>
      <c r="C58">
        <v>2</v>
      </c>
      <c r="D58">
        <v>51</v>
      </c>
      <c r="E58" s="8">
        <v>-324288</v>
      </c>
      <c r="F58" s="8">
        <v>1841</v>
      </c>
      <c r="G58" s="12">
        <v>1.38590387E-2</v>
      </c>
      <c r="H58" s="11">
        <v>7.9683311100000008E-6</v>
      </c>
      <c r="I58" s="1">
        <v>1.38492207E-2</v>
      </c>
      <c r="J58" s="1">
        <v>1.38771843E-2</v>
      </c>
    </row>
    <row r="59" spans="1:11" x14ac:dyDescent="0.3">
      <c r="A59" t="s">
        <v>331</v>
      </c>
      <c r="B59" t="s">
        <v>387</v>
      </c>
      <c r="C59">
        <v>3</v>
      </c>
      <c r="D59">
        <v>51</v>
      </c>
      <c r="E59">
        <v>-323712</v>
      </c>
      <c r="F59">
        <v>1843.01</v>
      </c>
      <c r="G59" s="11">
        <v>1.9598100699999999E-2</v>
      </c>
      <c r="H59" s="11">
        <v>2.6793284799999999E-5</v>
      </c>
      <c r="I59" s="1">
        <v>1.9557913499999999E-2</v>
      </c>
      <c r="J59" s="1">
        <v>1.9650059800000001E-2</v>
      </c>
    </row>
    <row r="60" spans="1:11" x14ac:dyDescent="0.3">
      <c r="A60" t="s">
        <v>331</v>
      </c>
      <c r="B60" t="s">
        <v>388</v>
      </c>
      <c r="C60">
        <v>4</v>
      </c>
      <c r="D60">
        <v>51</v>
      </c>
      <c r="E60">
        <v>-323136</v>
      </c>
      <c r="F60">
        <v>1845.01</v>
      </c>
      <c r="G60" s="11">
        <v>2.5361864899999999E-2</v>
      </c>
      <c r="H60" s="11">
        <v>1.56166262E-5</v>
      </c>
      <c r="I60" s="1">
        <v>2.5335868000000001E-2</v>
      </c>
      <c r="J60" s="1">
        <v>2.5382421700000001E-2</v>
      </c>
    </row>
    <row r="61" spans="1:11" x14ac:dyDescent="0.3">
      <c r="A61" t="s">
        <v>331</v>
      </c>
      <c r="B61" t="s">
        <v>389</v>
      </c>
      <c r="C61">
        <v>5</v>
      </c>
      <c r="D61">
        <v>51</v>
      </c>
      <c r="E61">
        <v>-322560</v>
      </c>
      <c r="F61">
        <v>1847.01</v>
      </c>
      <c r="G61" s="11">
        <v>3.1243419099999999E-2</v>
      </c>
      <c r="H61" s="11">
        <v>3.6778510899999999E-5</v>
      </c>
      <c r="I61" s="1">
        <v>3.1159322199999999E-2</v>
      </c>
      <c r="J61" s="1">
        <v>3.1292058800000001E-2</v>
      </c>
    </row>
    <row r="62" spans="1:11" x14ac:dyDescent="0.3">
      <c r="A62" t="s">
        <v>331</v>
      </c>
      <c r="B62" t="s">
        <v>390</v>
      </c>
      <c r="C62">
        <v>6</v>
      </c>
      <c r="D62">
        <v>51</v>
      </c>
      <c r="E62">
        <v>-321984</v>
      </c>
      <c r="F62">
        <v>1849.01</v>
      </c>
      <c r="G62" s="11">
        <v>3.7107068E-2</v>
      </c>
      <c r="H62" s="11">
        <v>4.9735149100000003E-5</v>
      </c>
      <c r="I62" s="1">
        <v>3.7031470400000002E-2</v>
      </c>
      <c r="J62" s="1">
        <v>3.7211844799999998E-2</v>
      </c>
    </row>
    <row r="63" spans="1:11" x14ac:dyDescent="0.3">
      <c r="A63" t="s">
        <v>331</v>
      </c>
      <c r="B63" t="s">
        <v>391</v>
      </c>
      <c r="C63">
        <v>7</v>
      </c>
      <c r="D63">
        <v>51</v>
      </c>
      <c r="E63">
        <v>-321408</v>
      </c>
      <c r="F63">
        <v>1851.02</v>
      </c>
      <c r="G63" s="11">
        <v>4.30945197E-2</v>
      </c>
      <c r="H63" s="11">
        <v>3.7069112300000002E-5</v>
      </c>
      <c r="I63" s="1">
        <v>4.3024936E-2</v>
      </c>
      <c r="J63" s="1">
        <v>4.3132277599999998E-2</v>
      </c>
    </row>
    <row r="64" spans="1:11" x14ac:dyDescent="0.3">
      <c r="A64" t="s">
        <v>331</v>
      </c>
      <c r="B64" t="s">
        <v>392</v>
      </c>
      <c r="C64">
        <v>8</v>
      </c>
      <c r="D64">
        <v>51</v>
      </c>
      <c r="E64">
        <v>-320832</v>
      </c>
      <c r="F64">
        <v>1853.02</v>
      </c>
      <c r="G64" s="11">
        <v>4.8913156499999999E-2</v>
      </c>
      <c r="H64" s="11">
        <v>3.0016024299999999E-5</v>
      </c>
      <c r="I64" s="1">
        <v>4.8854374300000003E-2</v>
      </c>
      <c r="J64" s="1">
        <v>4.8953430499999999E-2</v>
      </c>
    </row>
    <row r="65" spans="1:18" x14ac:dyDescent="0.3">
      <c r="A65" t="s">
        <v>331</v>
      </c>
      <c r="B65" t="s">
        <v>393</v>
      </c>
      <c r="C65">
        <v>9</v>
      </c>
      <c r="D65">
        <v>51</v>
      </c>
      <c r="E65">
        <v>-320256</v>
      </c>
      <c r="F65">
        <v>1855.02</v>
      </c>
      <c r="G65" s="11">
        <v>5.4706904000000001E-2</v>
      </c>
      <c r="H65" s="11">
        <v>3.65302551E-5</v>
      </c>
      <c r="I65" s="1">
        <v>5.4633948299999999E-2</v>
      </c>
      <c r="J65" s="1">
        <v>5.4756491900000002E-2</v>
      </c>
    </row>
    <row r="66" spans="1:18" x14ac:dyDescent="0.3">
      <c r="A66" t="s">
        <v>331</v>
      </c>
      <c r="B66" t="s">
        <v>394</v>
      </c>
      <c r="C66">
        <v>10</v>
      </c>
      <c r="D66">
        <v>51</v>
      </c>
      <c r="E66">
        <v>-319680</v>
      </c>
      <c r="F66">
        <v>1857.02</v>
      </c>
      <c r="G66" s="11">
        <v>6.0438930500000002E-2</v>
      </c>
      <c r="H66" s="11">
        <v>5.38530858E-5</v>
      </c>
      <c r="I66" s="1">
        <v>6.0310119600000003E-2</v>
      </c>
      <c r="J66" s="1">
        <v>6.0514837500000002E-2</v>
      </c>
    </row>
    <row r="67" spans="1:18" x14ac:dyDescent="0.3">
      <c r="A67" t="s">
        <v>331</v>
      </c>
      <c r="B67" t="s">
        <v>395</v>
      </c>
      <c r="C67">
        <v>11</v>
      </c>
      <c r="D67">
        <v>51</v>
      </c>
      <c r="E67">
        <v>-319104</v>
      </c>
      <c r="F67">
        <v>1859.02</v>
      </c>
      <c r="G67" s="11">
        <v>6.6142831299999996E-2</v>
      </c>
      <c r="H67" s="11">
        <v>4.8206190200000002E-5</v>
      </c>
      <c r="I67" s="1">
        <v>6.6046213300000003E-2</v>
      </c>
      <c r="J67" s="1">
        <v>6.6228141700000007E-2</v>
      </c>
    </row>
    <row r="68" spans="1:18" x14ac:dyDescent="0.3">
      <c r="A68" t="s">
        <v>331</v>
      </c>
      <c r="B68" t="s">
        <v>396</v>
      </c>
      <c r="C68">
        <v>12</v>
      </c>
      <c r="D68">
        <v>51</v>
      </c>
      <c r="E68">
        <v>-318528</v>
      </c>
      <c r="F68">
        <v>1861.03</v>
      </c>
      <c r="G68" s="11">
        <v>7.1591545699999995E-2</v>
      </c>
      <c r="H68" s="11">
        <v>4.1810348700000001E-5</v>
      </c>
      <c r="I68" s="1">
        <v>7.1497108599999998E-2</v>
      </c>
      <c r="J68" s="1">
        <v>7.1652606600000002E-2</v>
      </c>
    </row>
    <row r="69" spans="1:18" x14ac:dyDescent="0.3">
      <c r="A69" t="s">
        <v>331</v>
      </c>
      <c r="B69" t="s">
        <v>397</v>
      </c>
      <c r="C69">
        <v>13</v>
      </c>
      <c r="D69">
        <v>51</v>
      </c>
      <c r="E69">
        <v>-317952</v>
      </c>
      <c r="F69">
        <v>1863.03</v>
      </c>
      <c r="G69" s="11">
        <v>7.7113009100000005E-2</v>
      </c>
      <c r="H69" s="11">
        <v>4.4395759700000002E-5</v>
      </c>
      <c r="I69" s="1">
        <v>7.7035575600000003E-2</v>
      </c>
      <c r="J69" s="1">
        <v>7.7190059500000005E-2</v>
      </c>
    </row>
    <row r="70" spans="1:18" x14ac:dyDescent="0.3">
      <c r="A70" t="s">
        <v>331</v>
      </c>
      <c r="B70" t="s">
        <v>398</v>
      </c>
      <c r="C70">
        <v>14</v>
      </c>
      <c r="D70">
        <v>51</v>
      </c>
      <c r="E70">
        <v>-317376</v>
      </c>
      <c r="F70">
        <v>1865.03</v>
      </c>
      <c r="G70" s="11">
        <v>8.2494679599999995E-2</v>
      </c>
      <c r="H70" s="11">
        <v>5.8253718299999998E-5</v>
      </c>
      <c r="I70" s="1">
        <v>8.2397709900000005E-2</v>
      </c>
      <c r="J70" s="1">
        <v>8.2613612200000006E-2</v>
      </c>
    </row>
    <row r="71" spans="1:18" x14ac:dyDescent="0.3">
      <c r="A71" t="s">
        <v>331</v>
      </c>
      <c r="B71" t="s">
        <v>399</v>
      </c>
      <c r="C71">
        <v>15</v>
      </c>
      <c r="D71">
        <v>51</v>
      </c>
      <c r="E71">
        <v>-316800</v>
      </c>
      <c r="F71">
        <v>1867.03</v>
      </c>
      <c r="G71" s="11">
        <v>8.7725434800000002E-2</v>
      </c>
      <c r="H71" s="11">
        <v>5.3528312499999998E-5</v>
      </c>
      <c r="I71" s="1">
        <v>8.7607608099999998E-2</v>
      </c>
      <c r="J71" s="1">
        <v>8.7788519999999995E-2</v>
      </c>
      <c r="L71" t="s">
        <v>644</v>
      </c>
    </row>
    <row r="72" spans="1:18" x14ac:dyDescent="0.3">
      <c r="A72" t="s">
        <v>331</v>
      </c>
      <c r="B72" t="s">
        <v>400</v>
      </c>
      <c r="C72">
        <v>16</v>
      </c>
      <c r="D72">
        <v>51</v>
      </c>
      <c r="E72">
        <v>-316224</v>
      </c>
      <c r="F72">
        <v>1869.04</v>
      </c>
      <c r="G72" s="11">
        <v>9.2691933800000001E-2</v>
      </c>
      <c r="H72" s="11">
        <v>5.63401938E-5</v>
      </c>
      <c r="I72" s="1">
        <v>9.2610249899999997E-2</v>
      </c>
      <c r="J72" s="1">
        <v>9.2766911300000005E-2</v>
      </c>
      <c r="L72" t="s">
        <v>645</v>
      </c>
    </row>
    <row r="73" spans="1:18" x14ac:dyDescent="0.3">
      <c r="A73" t="s">
        <v>331</v>
      </c>
      <c r="B73" t="s">
        <v>401</v>
      </c>
      <c r="C73">
        <v>17</v>
      </c>
      <c r="D73">
        <v>51</v>
      </c>
      <c r="E73">
        <v>-315648</v>
      </c>
      <c r="F73">
        <v>1871.04</v>
      </c>
      <c r="G73" s="11">
        <v>9.7413165699999998E-2</v>
      </c>
      <c r="H73" s="11">
        <v>8.4366381500000005E-5</v>
      </c>
      <c r="I73" s="1">
        <v>9.7272626400000006E-2</v>
      </c>
      <c r="J73" s="1">
        <v>9.7536405899999998E-2</v>
      </c>
      <c r="L73" s="14" t="s">
        <v>652</v>
      </c>
      <c r="M73" s="14"/>
    </row>
    <row r="74" spans="1:18" x14ac:dyDescent="0.3">
      <c r="A74" t="s">
        <v>331</v>
      </c>
      <c r="B74" t="s">
        <v>402</v>
      </c>
      <c r="C74">
        <v>18</v>
      </c>
      <c r="D74">
        <v>51</v>
      </c>
      <c r="E74">
        <v>-315072</v>
      </c>
      <c r="F74">
        <v>1873.04</v>
      </c>
      <c r="G74" s="11">
        <v>0.101761564</v>
      </c>
      <c r="H74" s="11">
        <v>6.9752961199999998E-5</v>
      </c>
      <c r="I74" s="1">
        <v>0.101679935</v>
      </c>
      <c r="J74" s="1">
        <v>0.10189851</v>
      </c>
      <c r="L74" s="15" t="s">
        <v>646</v>
      </c>
      <c r="M74">
        <f>E75</f>
        <v>-314496</v>
      </c>
      <c r="N74" s="15" t="s">
        <v>655</v>
      </c>
      <c r="O74">
        <f>SLOPE(G56:G60,E56:E60)</f>
        <v>9.8512377951388886E-6</v>
      </c>
    </row>
    <row r="75" spans="1:18" x14ac:dyDescent="0.3">
      <c r="A75" t="s">
        <v>331</v>
      </c>
      <c r="B75" t="s">
        <v>403</v>
      </c>
      <c r="C75">
        <v>19</v>
      </c>
      <c r="D75">
        <v>51</v>
      </c>
      <c r="E75">
        <v>-314496</v>
      </c>
      <c r="F75">
        <v>1875.04</v>
      </c>
      <c r="G75" s="11">
        <v>0.10580869</v>
      </c>
      <c r="H75" s="11">
        <v>4.8875372600000003E-5</v>
      </c>
      <c r="I75" s="1">
        <v>0.105732858</v>
      </c>
      <c r="J75" s="1">
        <v>0.10595373800000001</v>
      </c>
      <c r="L75" s="15" t="s">
        <v>647</v>
      </c>
      <c r="M75" s="11">
        <f>G75</f>
        <v>0.10580869</v>
      </c>
      <c r="N75" s="15" t="s">
        <v>656</v>
      </c>
      <c r="O75">
        <f>INTERCEPT(G56:G60,E56:E60)</f>
        <v>3.2085830350479996</v>
      </c>
    </row>
    <row r="76" spans="1:18" x14ac:dyDescent="0.3">
      <c r="A76" t="s">
        <v>331</v>
      </c>
      <c r="B76" t="s">
        <v>404</v>
      </c>
      <c r="C76">
        <v>20</v>
      </c>
      <c r="D76">
        <v>51</v>
      </c>
      <c r="E76">
        <v>-313920</v>
      </c>
      <c r="F76">
        <v>1877.05</v>
      </c>
      <c r="G76" s="11">
        <v>0.10964613099999999</v>
      </c>
      <c r="H76" s="11">
        <v>7.0789339600000006E-5</v>
      </c>
      <c r="I76" s="1">
        <v>0.109503797</v>
      </c>
      <c r="J76" s="1">
        <v>0.109744813</v>
      </c>
      <c r="L76" s="15" t="s">
        <v>648</v>
      </c>
      <c r="M76">
        <f>E76</f>
        <v>-313920</v>
      </c>
      <c r="N76" s="15" t="s">
        <v>650</v>
      </c>
      <c r="O76" s="11">
        <f>M79</f>
        <v>1.20491695E-2</v>
      </c>
    </row>
    <row r="77" spans="1:18" x14ac:dyDescent="0.3">
      <c r="A77" t="s">
        <v>331</v>
      </c>
      <c r="B77" t="s">
        <v>405</v>
      </c>
      <c r="C77">
        <v>21</v>
      </c>
      <c r="D77">
        <v>51</v>
      </c>
      <c r="E77">
        <v>-313344</v>
      </c>
      <c r="F77">
        <v>1879.05</v>
      </c>
      <c r="G77" s="11">
        <v>0.113350427</v>
      </c>
      <c r="H77" s="11">
        <v>6.2041758899999996E-5</v>
      </c>
      <c r="I77" s="1">
        <v>0.11325976</v>
      </c>
      <c r="J77" s="1">
        <v>0.113487961</v>
      </c>
      <c r="L77" s="15" t="s">
        <v>649</v>
      </c>
      <c r="M77" s="11">
        <f>G76</f>
        <v>0.10964613099999999</v>
      </c>
      <c r="N77" s="15"/>
    </row>
    <row r="78" spans="1:18" x14ac:dyDescent="0.3">
      <c r="A78" t="s">
        <v>331</v>
      </c>
      <c r="B78" t="s">
        <v>406</v>
      </c>
      <c r="C78">
        <v>22</v>
      </c>
      <c r="D78">
        <v>51</v>
      </c>
      <c r="E78">
        <v>-312768</v>
      </c>
      <c r="F78">
        <v>1881.05</v>
      </c>
      <c r="G78" s="11">
        <v>0.116445858</v>
      </c>
      <c r="H78" s="11">
        <v>8.4389040700000005E-5</v>
      </c>
      <c r="I78" s="1">
        <v>0.116310898</v>
      </c>
      <c r="J78" s="1">
        <v>0.11659728</v>
      </c>
      <c r="L78" s="16" t="s">
        <v>651</v>
      </c>
      <c r="M78" s="9">
        <f>(((M79-M75)/(M77-M75))*(M76-M74))+M74</f>
        <v>-328569.30661448609</v>
      </c>
      <c r="N78" s="15" t="s">
        <v>651</v>
      </c>
      <c r="O78" s="17">
        <f>(O76-O75)/O74</f>
        <v>-324480.42895942833</v>
      </c>
    </row>
    <row r="79" spans="1:18" x14ac:dyDescent="0.3">
      <c r="A79" t="s">
        <v>331</v>
      </c>
      <c r="B79" t="s">
        <v>407</v>
      </c>
      <c r="C79">
        <v>23</v>
      </c>
      <c r="D79">
        <v>51</v>
      </c>
      <c r="E79">
        <v>-312192</v>
      </c>
      <c r="F79">
        <v>1883.05</v>
      </c>
      <c r="G79" s="11">
        <v>0.118999333</v>
      </c>
      <c r="H79" s="11">
        <v>5.52145246E-5</v>
      </c>
      <c r="I79" s="1">
        <v>0.118892373</v>
      </c>
      <c r="J79" s="1">
        <v>0.11910321</v>
      </c>
      <c r="L79" s="15" t="s">
        <v>650</v>
      </c>
      <c r="M79" s="11">
        <f>(10/100*G80)</f>
        <v>1.20491695E-2</v>
      </c>
      <c r="N79" s="15"/>
      <c r="R79" s="1">
        <f>G80-(10/100*G80)</f>
        <v>0.1084425255</v>
      </c>
    </row>
    <row r="80" spans="1:18" x14ac:dyDescent="0.3">
      <c r="A80" t="s">
        <v>331</v>
      </c>
      <c r="B80" t="s">
        <v>408</v>
      </c>
      <c r="C80">
        <v>24</v>
      </c>
      <c r="D80">
        <v>51</v>
      </c>
      <c r="E80" s="9">
        <v>-311616</v>
      </c>
      <c r="F80" s="9">
        <v>1885.06</v>
      </c>
      <c r="G80" s="13">
        <v>0.120491695</v>
      </c>
      <c r="H80" s="11">
        <v>7.6905196999999995E-5</v>
      </c>
      <c r="I80" s="1">
        <v>0.12035549800000001</v>
      </c>
      <c r="J80" s="1">
        <v>0.120628068</v>
      </c>
    </row>
    <row r="81" spans="1:16" x14ac:dyDescent="0.3">
      <c r="A81" t="s">
        <v>331</v>
      </c>
      <c r="B81" t="s">
        <v>409</v>
      </c>
      <c r="C81">
        <v>25</v>
      </c>
      <c r="D81">
        <v>51</v>
      </c>
      <c r="E81">
        <v>-311040</v>
      </c>
      <c r="F81">
        <v>1887.06</v>
      </c>
      <c r="G81" s="11">
        <v>0.118245691</v>
      </c>
      <c r="H81" s="11">
        <v>1.05325363E-4</v>
      </c>
      <c r="I81" s="1">
        <v>0.118122422</v>
      </c>
      <c r="J81" s="1">
        <v>0.11844194199999999</v>
      </c>
      <c r="L81" s="14" t="s">
        <v>653</v>
      </c>
      <c r="M81" s="14"/>
    </row>
    <row r="82" spans="1:16" x14ac:dyDescent="0.3">
      <c r="A82" t="s">
        <v>331</v>
      </c>
      <c r="B82" t="s">
        <v>410</v>
      </c>
      <c r="C82">
        <v>26</v>
      </c>
      <c r="D82">
        <v>51</v>
      </c>
      <c r="E82">
        <v>-310464</v>
      </c>
      <c r="F82">
        <v>1889.06</v>
      </c>
      <c r="G82" s="11">
        <v>0.114999035</v>
      </c>
      <c r="H82" s="11">
        <v>8.2171146799999995E-5</v>
      </c>
      <c r="I82" s="1">
        <v>0.11487756</v>
      </c>
      <c r="J82" s="1">
        <v>0.115176827</v>
      </c>
      <c r="L82" s="15" t="s">
        <v>646</v>
      </c>
      <c r="M82">
        <f>E82</f>
        <v>-310464</v>
      </c>
      <c r="N82" s="15" t="s">
        <v>655</v>
      </c>
      <c r="O82">
        <f>SLOPE(G99:G103,E99:E103)</f>
        <v>-7.1024314392361106E-6</v>
      </c>
    </row>
    <row r="83" spans="1:16" x14ac:dyDescent="0.3">
      <c r="A83" t="s">
        <v>331</v>
      </c>
      <c r="B83" t="s">
        <v>411</v>
      </c>
      <c r="C83">
        <v>27</v>
      </c>
      <c r="D83">
        <v>51</v>
      </c>
      <c r="E83">
        <v>-309888</v>
      </c>
      <c r="F83">
        <v>1891.06</v>
      </c>
      <c r="G83" s="11">
        <v>0.10998464199999999</v>
      </c>
      <c r="H83" s="11">
        <v>3.7800621199999999E-5</v>
      </c>
      <c r="I83" s="1">
        <v>0.109907377</v>
      </c>
      <c r="J83" s="1">
        <v>0.110036078</v>
      </c>
      <c r="L83" s="15" t="s">
        <v>647</v>
      </c>
      <c r="M83" s="11">
        <f>G82</f>
        <v>0.114999035</v>
      </c>
      <c r="N83" s="15" t="s">
        <v>656</v>
      </c>
      <c r="O83">
        <f>INTERCEPT(G99:G103,E99:E103)</f>
        <v>-2.1148064286839996</v>
      </c>
    </row>
    <row r="84" spans="1:16" x14ac:dyDescent="0.3">
      <c r="A84" t="s">
        <v>331</v>
      </c>
      <c r="B84" t="s">
        <v>412</v>
      </c>
      <c r="C84">
        <v>28</v>
      </c>
      <c r="D84">
        <v>51</v>
      </c>
      <c r="E84">
        <v>-309312</v>
      </c>
      <c r="F84">
        <v>1893.06</v>
      </c>
      <c r="G84" s="11">
        <v>0.104497231</v>
      </c>
      <c r="H84" s="11">
        <v>3.9323273500000001E-5</v>
      </c>
      <c r="I84" s="1">
        <v>0.104431435</v>
      </c>
      <c r="J84" s="1">
        <v>0.104563816</v>
      </c>
      <c r="L84" s="15" t="s">
        <v>648</v>
      </c>
      <c r="M84">
        <f>E84</f>
        <v>-309312</v>
      </c>
      <c r="N84" s="15" t="s">
        <v>650</v>
      </c>
      <c r="O84" s="11">
        <f>M87</f>
        <v>1.20491695E-2</v>
      </c>
    </row>
    <row r="85" spans="1:16" x14ac:dyDescent="0.3">
      <c r="A85" t="s">
        <v>331</v>
      </c>
      <c r="B85" t="s">
        <v>413</v>
      </c>
      <c r="C85">
        <v>29</v>
      </c>
      <c r="D85">
        <v>51</v>
      </c>
      <c r="E85">
        <v>-308736</v>
      </c>
      <c r="F85">
        <v>1895.07</v>
      </c>
      <c r="G85" s="11">
        <v>9.8950265100000004E-2</v>
      </c>
      <c r="H85" s="11">
        <v>6.06153893E-5</v>
      </c>
      <c r="I85" s="1">
        <v>9.8884881999999993E-2</v>
      </c>
      <c r="J85" s="1">
        <v>9.9086924600000001E-2</v>
      </c>
      <c r="L85" s="15" t="s">
        <v>649</v>
      </c>
      <c r="M85" s="11">
        <f>G84</f>
        <v>0.104497231</v>
      </c>
      <c r="N85" s="15"/>
    </row>
    <row r="86" spans="1:16" x14ac:dyDescent="0.3">
      <c r="A86" t="s">
        <v>331</v>
      </c>
      <c r="B86" t="s">
        <v>414</v>
      </c>
      <c r="C86">
        <v>30</v>
      </c>
      <c r="D86">
        <v>51</v>
      </c>
      <c r="E86">
        <v>-308160</v>
      </c>
      <c r="F86">
        <v>1897.07</v>
      </c>
      <c r="G86" s="11">
        <v>9.3067448699999999E-2</v>
      </c>
      <c r="H86" s="11">
        <v>4.9730751199999997E-5</v>
      </c>
      <c r="I86" s="1">
        <v>9.2950878000000001E-2</v>
      </c>
      <c r="J86" s="1">
        <v>9.3144786600000001E-2</v>
      </c>
      <c r="L86" s="16" t="s">
        <v>651</v>
      </c>
      <c r="M86" s="9">
        <f>(((M87-M83)/(M85-M83))*(M84-M82))+M82</f>
        <v>-299170.86930969195</v>
      </c>
      <c r="N86" s="15" t="s">
        <v>651</v>
      </c>
      <c r="O86" s="17">
        <f>(O84-O83)/O82</f>
        <v>-299454.57641936064</v>
      </c>
    </row>
    <row r="87" spans="1:16" x14ac:dyDescent="0.3">
      <c r="A87" t="s">
        <v>331</v>
      </c>
      <c r="B87" t="s">
        <v>415</v>
      </c>
      <c r="C87">
        <v>31</v>
      </c>
      <c r="D87">
        <v>51</v>
      </c>
      <c r="E87">
        <v>-307584</v>
      </c>
      <c r="F87">
        <v>1899.07</v>
      </c>
      <c r="G87" s="11">
        <v>8.7291252200000002E-2</v>
      </c>
      <c r="H87" s="11">
        <v>5.30841959E-5</v>
      </c>
      <c r="I87" s="1">
        <v>8.7219379400000005E-2</v>
      </c>
      <c r="J87" s="1">
        <v>8.7392613300000005E-2</v>
      </c>
      <c r="L87" s="15" t="s">
        <v>650</v>
      </c>
      <c r="M87" s="11">
        <f>(10/100*G80)</f>
        <v>1.20491695E-2</v>
      </c>
    </row>
    <row r="88" spans="1:16" x14ac:dyDescent="0.3">
      <c r="A88" t="s">
        <v>331</v>
      </c>
      <c r="B88" t="s">
        <v>416</v>
      </c>
      <c r="C88">
        <v>32</v>
      </c>
      <c r="D88">
        <v>51</v>
      </c>
      <c r="E88">
        <v>-307008</v>
      </c>
      <c r="F88">
        <v>1901.07</v>
      </c>
      <c r="G88" s="11">
        <v>8.1523227599999998E-2</v>
      </c>
      <c r="H88" s="11">
        <v>6.5594775300000004E-5</v>
      </c>
      <c r="I88" s="1">
        <v>8.1401735000000003E-2</v>
      </c>
      <c r="J88" s="1">
        <v>8.1659928199999995E-2</v>
      </c>
      <c r="L88" s="15"/>
    </row>
    <row r="89" spans="1:16" x14ac:dyDescent="0.3">
      <c r="A89" t="s">
        <v>331</v>
      </c>
      <c r="B89" t="s">
        <v>417</v>
      </c>
      <c r="C89">
        <v>33</v>
      </c>
      <c r="D89">
        <v>51</v>
      </c>
      <c r="E89">
        <v>-306432</v>
      </c>
      <c r="F89">
        <v>1903.08</v>
      </c>
      <c r="G89" s="11">
        <v>7.5772178300000007E-2</v>
      </c>
      <c r="H89" s="11">
        <v>5.4911876399999999E-5</v>
      </c>
      <c r="I89" s="1">
        <v>7.5685063900000002E-2</v>
      </c>
      <c r="J89" s="1">
        <v>7.5877155200000004E-2</v>
      </c>
      <c r="L89" s="15" t="s">
        <v>654</v>
      </c>
      <c r="M89">
        <f>AVERAGE(M78,M86)</f>
        <v>-313870.08796208899</v>
      </c>
      <c r="N89" s="15" t="s">
        <v>654</v>
      </c>
      <c r="O89" s="23">
        <f>AVERAGE(O78,O86)</f>
        <v>-311967.50268939452</v>
      </c>
    </row>
    <row r="90" spans="1:16" x14ac:dyDescent="0.3">
      <c r="A90" t="s">
        <v>331</v>
      </c>
      <c r="B90" t="s">
        <v>418</v>
      </c>
      <c r="C90">
        <v>34</v>
      </c>
      <c r="D90">
        <v>51</v>
      </c>
      <c r="E90">
        <v>-305856</v>
      </c>
      <c r="F90">
        <v>1905.08</v>
      </c>
      <c r="G90" s="11">
        <v>6.9876884299999997E-2</v>
      </c>
      <c r="H90" s="11">
        <v>7.4612592099999994E-5</v>
      </c>
      <c r="I90" s="1">
        <v>6.9784942799999999E-2</v>
      </c>
      <c r="J90" s="1">
        <v>7.0029890499999997E-2</v>
      </c>
      <c r="O90" s="17">
        <f>O89-E80</f>
        <v>-351.5026893945178</v>
      </c>
      <c r="P90" t="s">
        <v>657</v>
      </c>
    </row>
    <row r="91" spans="1:16" x14ac:dyDescent="0.3">
      <c r="A91" t="s">
        <v>331</v>
      </c>
      <c r="B91" t="s">
        <v>419</v>
      </c>
      <c r="C91">
        <v>35</v>
      </c>
      <c r="D91">
        <v>51</v>
      </c>
      <c r="E91">
        <v>-305280</v>
      </c>
      <c r="F91">
        <v>1907.08</v>
      </c>
      <c r="G91" s="11">
        <v>6.4086550300000003E-2</v>
      </c>
      <c r="H91" s="11">
        <v>7.36190877E-5</v>
      </c>
      <c r="I91" s="1">
        <v>6.3955171899999996E-2</v>
      </c>
      <c r="J91" s="1">
        <v>6.42258312E-2</v>
      </c>
    </row>
    <row r="92" spans="1:16" x14ac:dyDescent="0.3">
      <c r="A92" t="s">
        <v>331</v>
      </c>
      <c r="B92" t="s">
        <v>420</v>
      </c>
      <c r="C92">
        <v>36</v>
      </c>
      <c r="D92">
        <v>51</v>
      </c>
      <c r="E92">
        <v>-304704</v>
      </c>
      <c r="F92">
        <v>1909.08</v>
      </c>
      <c r="G92" s="11">
        <v>5.8424933200000001E-2</v>
      </c>
      <c r="H92" s="11">
        <v>4.0818078099999999E-5</v>
      </c>
      <c r="I92" s="1">
        <v>5.83092838E-2</v>
      </c>
      <c r="J92" s="1">
        <v>5.8487297000000001E-2</v>
      </c>
    </row>
    <row r="93" spans="1:16" x14ac:dyDescent="0.3">
      <c r="A93" t="s">
        <v>331</v>
      </c>
      <c r="B93" t="s">
        <v>421</v>
      </c>
      <c r="C93">
        <v>37</v>
      </c>
      <c r="D93">
        <v>51</v>
      </c>
      <c r="E93">
        <v>-304128</v>
      </c>
      <c r="F93">
        <v>1911.09</v>
      </c>
      <c r="G93" s="11">
        <v>5.2568738599999998E-2</v>
      </c>
      <c r="H93" s="11">
        <v>5.96785889E-5</v>
      </c>
      <c r="I93" s="1">
        <v>5.2493421399999997E-2</v>
      </c>
      <c r="J93" s="1">
        <v>5.2675070800000001E-2</v>
      </c>
    </row>
    <row r="94" spans="1:16" x14ac:dyDescent="0.3">
      <c r="A94" t="s">
        <v>331</v>
      </c>
      <c r="B94" t="s">
        <v>422</v>
      </c>
      <c r="C94">
        <v>38</v>
      </c>
      <c r="D94">
        <v>51</v>
      </c>
      <c r="E94">
        <v>-303552</v>
      </c>
      <c r="F94">
        <v>1913.09</v>
      </c>
      <c r="G94" s="11">
        <v>4.7029566799999999E-2</v>
      </c>
      <c r="H94" s="11">
        <v>3.6632234600000001E-5</v>
      </c>
      <c r="I94" s="1">
        <v>4.6978599599999997E-2</v>
      </c>
      <c r="J94" s="1">
        <v>4.71085095E-2</v>
      </c>
    </row>
    <row r="95" spans="1:16" x14ac:dyDescent="0.3">
      <c r="A95" t="s">
        <v>331</v>
      </c>
      <c r="B95" t="s">
        <v>423</v>
      </c>
      <c r="C95">
        <v>39</v>
      </c>
      <c r="D95">
        <v>51</v>
      </c>
      <c r="E95">
        <v>-302976</v>
      </c>
      <c r="F95">
        <v>1915.09</v>
      </c>
      <c r="G95" s="11">
        <v>4.1442289700000003E-2</v>
      </c>
      <c r="H95" s="11">
        <v>4.1155919400000002E-5</v>
      </c>
      <c r="I95" s="1">
        <v>4.1378143899999997E-2</v>
      </c>
      <c r="J95" s="1">
        <v>4.1528181400000003E-2</v>
      </c>
    </row>
    <row r="96" spans="1:16" x14ac:dyDescent="0.3">
      <c r="A96" t="s">
        <v>331</v>
      </c>
      <c r="B96" t="s">
        <v>424</v>
      </c>
      <c r="C96">
        <v>40</v>
      </c>
      <c r="D96">
        <v>51</v>
      </c>
      <c r="E96">
        <v>-302400</v>
      </c>
      <c r="F96">
        <v>1917.09</v>
      </c>
      <c r="G96" s="11">
        <v>3.6114513700000003E-2</v>
      </c>
      <c r="H96" s="11">
        <v>3.0043478899999999E-5</v>
      </c>
      <c r="I96" s="1">
        <v>3.6057805499999998E-2</v>
      </c>
      <c r="J96" s="1">
        <v>3.6168818200000001E-2</v>
      </c>
    </row>
    <row r="97" spans="1:10" x14ac:dyDescent="0.3">
      <c r="A97" t="s">
        <v>331</v>
      </c>
      <c r="B97" t="s">
        <v>425</v>
      </c>
      <c r="C97">
        <v>41</v>
      </c>
      <c r="D97">
        <v>51</v>
      </c>
      <c r="E97">
        <v>-301824</v>
      </c>
      <c r="F97">
        <v>1919.1</v>
      </c>
      <c r="G97" s="11">
        <v>3.0916008200000001E-2</v>
      </c>
      <c r="H97" s="11">
        <v>2.6581961000000001E-5</v>
      </c>
      <c r="I97" s="1">
        <v>3.08680234E-2</v>
      </c>
      <c r="J97" s="1">
        <v>3.0961730699999999E-2</v>
      </c>
    </row>
    <row r="98" spans="1:10" x14ac:dyDescent="0.3">
      <c r="A98" t="s">
        <v>331</v>
      </c>
      <c r="B98" t="s">
        <v>426</v>
      </c>
      <c r="C98">
        <v>42</v>
      </c>
      <c r="D98">
        <v>51</v>
      </c>
      <c r="E98">
        <v>-301248</v>
      </c>
      <c r="F98">
        <v>1921.1</v>
      </c>
      <c r="G98" s="11">
        <v>2.5825428099999999E-2</v>
      </c>
      <c r="H98" s="11">
        <v>2.37637269E-5</v>
      </c>
      <c r="I98" s="1">
        <v>2.5792467100000001E-2</v>
      </c>
      <c r="J98" s="1">
        <v>2.58688041E-2</v>
      </c>
    </row>
    <row r="99" spans="1:10" x14ac:dyDescent="0.3">
      <c r="A99" t="s">
        <v>331</v>
      </c>
      <c r="B99" t="s">
        <v>427</v>
      </c>
      <c r="C99">
        <v>43</v>
      </c>
      <c r="D99">
        <v>51</v>
      </c>
      <c r="E99">
        <v>-300672</v>
      </c>
      <c r="F99">
        <v>1923.1</v>
      </c>
      <c r="G99" s="11">
        <v>2.0963210999999999E-2</v>
      </c>
      <c r="H99" s="11">
        <v>3.9193339900000001E-5</v>
      </c>
      <c r="I99" s="1">
        <v>2.09098567E-2</v>
      </c>
      <c r="J99" s="1">
        <v>2.10398405E-2</v>
      </c>
    </row>
    <row r="100" spans="1:10" x14ac:dyDescent="0.3">
      <c r="A100" t="s">
        <v>331</v>
      </c>
      <c r="B100" t="s">
        <v>428</v>
      </c>
      <c r="C100">
        <v>44</v>
      </c>
      <c r="D100">
        <v>51</v>
      </c>
      <c r="E100">
        <v>-300096</v>
      </c>
      <c r="F100">
        <v>1925.1</v>
      </c>
      <c r="G100" s="11">
        <v>1.6494100599999999E-2</v>
      </c>
      <c r="H100" s="11">
        <v>2.0615252299999999E-5</v>
      </c>
      <c r="I100" s="1">
        <v>1.6473414299999999E-2</v>
      </c>
      <c r="J100" s="1">
        <v>1.65526756E-2</v>
      </c>
    </row>
    <row r="101" spans="1:10" x14ac:dyDescent="0.3">
      <c r="A101" t="s">
        <v>331</v>
      </c>
      <c r="B101" t="s">
        <v>429</v>
      </c>
      <c r="C101">
        <v>45</v>
      </c>
      <c r="D101">
        <v>51</v>
      </c>
      <c r="E101" s="8">
        <v>-299520</v>
      </c>
      <c r="F101" s="8">
        <v>1927.1</v>
      </c>
      <c r="G101" s="12">
        <v>1.22178715E-2</v>
      </c>
      <c r="H101" s="11">
        <v>1.30216551E-5</v>
      </c>
      <c r="I101" s="1">
        <v>1.2205580799999999E-2</v>
      </c>
      <c r="J101" s="1">
        <v>1.22472837E-2</v>
      </c>
    </row>
    <row r="102" spans="1:10" x14ac:dyDescent="0.3">
      <c r="A102" t="s">
        <v>331</v>
      </c>
      <c r="B102" t="s">
        <v>430</v>
      </c>
      <c r="C102">
        <v>46</v>
      </c>
      <c r="D102">
        <v>51</v>
      </c>
      <c r="E102">
        <v>-298944</v>
      </c>
      <c r="F102">
        <v>1929.11</v>
      </c>
      <c r="G102" s="11">
        <v>8.2774762500000005E-3</v>
      </c>
      <c r="H102" s="11">
        <v>1.2688656200000001E-5</v>
      </c>
      <c r="I102" s="1">
        <v>8.2630852400000007E-3</v>
      </c>
      <c r="J102" s="1">
        <v>8.3111327799999992E-3</v>
      </c>
    </row>
    <row r="103" spans="1:10" x14ac:dyDescent="0.3">
      <c r="A103" t="s">
        <v>331</v>
      </c>
      <c r="B103" t="s">
        <v>431</v>
      </c>
      <c r="C103">
        <v>47</v>
      </c>
      <c r="D103">
        <v>51</v>
      </c>
      <c r="E103">
        <v>-298368</v>
      </c>
      <c r="F103">
        <v>1931.11</v>
      </c>
      <c r="G103" s="11">
        <v>4.6165206299999999E-3</v>
      </c>
      <c r="H103" s="11">
        <v>1.51149891E-5</v>
      </c>
      <c r="I103" s="1">
        <v>4.5994759300000002E-3</v>
      </c>
      <c r="J103" s="1">
        <v>4.6564503799999997E-3</v>
      </c>
    </row>
    <row r="104" spans="1:10" x14ac:dyDescent="0.3">
      <c r="A104" t="s">
        <v>331</v>
      </c>
      <c r="B104" t="s">
        <v>432</v>
      </c>
      <c r="C104">
        <v>48</v>
      </c>
      <c r="D104">
        <v>51</v>
      </c>
      <c r="E104">
        <v>-297792</v>
      </c>
      <c r="F104">
        <v>1933.11</v>
      </c>
      <c r="G104" s="11">
        <v>1.3091693600000001E-3</v>
      </c>
      <c r="H104" s="11">
        <v>1.2971160500000001E-5</v>
      </c>
      <c r="I104" s="1">
        <v>1.28778561E-3</v>
      </c>
      <c r="J104" s="1">
        <v>1.3407186500000001E-3</v>
      </c>
    </row>
    <row r="105" spans="1:10" x14ac:dyDescent="0.3">
      <c r="A105" t="s">
        <v>331</v>
      </c>
      <c r="B105" t="s">
        <v>433</v>
      </c>
      <c r="C105">
        <v>49</v>
      </c>
      <c r="D105">
        <v>51</v>
      </c>
      <c r="E105">
        <v>-297216</v>
      </c>
      <c r="F105">
        <v>1935.11</v>
      </c>
      <c r="G105" s="11">
        <v>-1.7264107000000001E-3</v>
      </c>
      <c r="H105" s="11">
        <v>8.7935694700000004E-6</v>
      </c>
      <c r="I105" s="1">
        <v>-1.74162361E-3</v>
      </c>
      <c r="J105" s="1">
        <v>-1.70555154E-3</v>
      </c>
    </row>
    <row r="106" spans="1:10" x14ac:dyDescent="0.3">
      <c r="A106" t="s">
        <v>331</v>
      </c>
      <c r="B106" t="s">
        <v>434</v>
      </c>
      <c r="C106">
        <v>50</v>
      </c>
      <c r="D106">
        <v>51</v>
      </c>
      <c r="E106">
        <v>-296640</v>
      </c>
      <c r="F106">
        <v>1937.12</v>
      </c>
      <c r="G106" s="11">
        <v>-4.5050628499999999E-3</v>
      </c>
      <c r="H106" s="11">
        <v>1.21767353E-5</v>
      </c>
      <c r="I106" s="1">
        <v>-4.5174581099999998E-3</v>
      </c>
      <c r="J106" s="1">
        <v>-4.4707905000000003E-3</v>
      </c>
    </row>
    <row r="107" spans="1:10" x14ac:dyDescent="0.3">
      <c r="A107" t="s">
        <v>331</v>
      </c>
      <c r="B107" t="s">
        <v>435</v>
      </c>
      <c r="C107">
        <v>51</v>
      </c>
      <c r="D107">
        <v>51</v>
      </c>
      <c r="E107">
        <v>-296064</v>
      </c>
      <c r="F107">
        <v>1939.12</v>
      </c>
      <c r="G107" s="11">
        <v>-7.0029165200000002E-3</v>
      </c>
      <c r="H107" s="11">
        <v>8.6703957800000004E-6</v>
      </c>
      <c r="I107" s="1">
        <v>-7.0107296400000003E-3</v>
      </c>
      <c r="J107" s="1">
        <v>-6.9791831000000004E-3</v>
      </c>
    </row>
    <row r="109" spans="1:10" x14ac:dyDescent="0.3">
      <c r="A109" t="s">
        <v>0</v>
      </c>
      <c r="B109" t="s">
        <v>1</v>
      </c>
      <c r="C109" t="s">
        <v>2</v>
      </c>
      <c r="D109" t="s">
        <v>3</v>
      </c>
      <c r="E109" t="s">
        <v>4</v>
      </c>
      <c r="F109" t="s">
        <v>5</v>
      </c>
      <c r="G109" s="11" t="s">
        <v>6</v>
      </c>
      <c r="H109" s="11" t="s">
        <v>7</v>
      </c>
      <c r="I109" t="s">
        <v>8</v>
      </c>
      <c r="J109" t="s">
        <v>9</v>
      </c>
    </row>
    <row r="110" spans="1:10" x14ac:dyDescent="0.3">
      <c r="A110" t="s">
        <v>331</v>
      </c>
      <c r="B110" t="s">
        <v>436</v>
      </c>
      <c r="C110">
        <v>0</v>
      </c>
      <c r="D110">
        <v>51</v>
      </c>
      <c r="E110">
        <v>-325440</v>
      </c>
      <c r="F110">
        <v>1837</v>
      </c>
      <c r="G110" s="11">
        <v>2.5753933200000001E-3</v>
      </c>
      <c r="H110" s="11">
        <v>6.3064109999999999E-5</v>
      </c>
      <c r="I110" s="1">
        <v>2.3868726000000002E-3</v>
      </c>
      <c r="J110" s="1">
        <v>2.6166761499999999E-3</v>
      </c>
    </row>
    <row r="111" spans="1:10" x14ac:dyDescent="0.3">
      <c r="A111" t="s">
        <v>331</v>
      </c>
      <c r="B111" t="s">
        <v>437</v>
      </c>
      <c r="C111">
        <v>1</v>
      </c>
      <c r="D111">
        <v>51</v>
      </c>
      <c r="E111">
        <v>-324864</v>
      </c>
      <c r="F111">
        <v>1839</v>
      </c>
      <c r="G111" s="11">
        <v>8.0935888800000005E-3</v>
      </c>
      <c r="H111" s="11">
        <v>1.3606701400000001E-5</v>
      </c>
      <c r="I111" s="1">
        <v>8.0728248799999992E-3</v>
      </c>
      <c r="J111" s="1">
        <v>8.1164956899999995E-3</v>
      </c>
    </row>
    <row r="112" spans="1:10" x14ac:dyDescent="0.3">
      <c r="A112" t="s">
        <v>331</v>
      </c>
      <c r="B112" t="s">
        <v>438</v>
      </c>
      <c r="C112">
        <v>2</v>
      </c>
      <c r="D112">
        <v>51</v>
      </c>
      <c r="E112" s="8">
        <v>-324288</v>
      </c>
      <c r="F112" s="8">
        <v>1841</v>
      </c>
      <c r="G112" s="12">
        <v>1.3710742099999999E-2</v>
      </c>
      <c r="H112" s="11">
        <v>1.57429866E-5</v>
      </c>
      <c r="I112" s="1">
        <v>1.36813331E-2</v>
      </c>
      <c r="J112" s="1">
        <v>1.3738158800000001E-2</v>
      </c>
    </row>
    <row r="113" spans="1:12" x14ac:dyDescent="0.3">
      <c r="A113" t="s">
        <v>331</v>
      </c>
      <c r="B113" t="s">
        <v>439</v>
      </c>
      <c r="C113">
        <v>3</v>
      </c>
      <c r="D113">
        <v>51</v>
      </c>
      <c r="E113">
        <v>-323712</v>
      </c>
      <c r="F113">
        <v>1843.01</v>
      </c>
      <c r="G113" s="11">
        <v>1.94590275E-2</v>
      </c>
      <c r="H113" s="11">
        <v>2.38814383E-5</v>
      </c>
      <c r="I113" s="1">
        <v>1.9412310700000001E-2</v>
      </c>
      <c r="J113" s="1">
        <v>1.94873331E-2</v>
      </c>
    </row>
    <row r="114" spans="1:12" x14ac:dyDescent="0.3">
      <c r="A114" t="s">
        <v>331</v>
      </c>
      <c r="B114" t="s">
        <v>440</v>
      </c>
      <c r="C114">
        <v>4</v>
      </c>
      <c r="D114">
        <v>51</v>
      </c>
      <c r="E114">
        <v>-323136</v>
      </c>
      <c r="F114">
        <v>1845.01</v>
      </c>
      <c r="G114" s="11">
        <v>2.5227528400000001E-2</v>
      </c>
      <c r="H114" s="11">
        <v>1.8549762999999999E-5</v>
      </c>
      <c r="I114" s="1">
        <v>2.5189064800000001E-2</v>
      </c>
      <c r="J114" s="1">
        <v>2.5251332299999998E-2</v>
      </c>
    </row>
    <row r="115" spans="1:12" x14ac:dyDescent="0.3">
      <c r="A115" t="s">
        <v>331</v>
      </c>
      <c r="B115" t="s">
        <v>441</v>
      </c>
      <c r="C115">
        <v>5</v>
      </c>
      <c r="D115">
        <v>51</v>
      </c>
      <c r="E115">
        <v>-322560</v>
      </c>
      <c r="F115">
        <v>1847.01</v>
      </c>
      <c r="G115" s="11">
        <v>3.1169511099999998E-2</v>
      </c>
      <c r="H115" s="11">
        <v>4.9246889400000001E-5</v>
      </c>
      <c r="I115" s="1">
        <v>3.10748515E-2</v>
      </c>
      <c r="J115" s="1">
        <v>3.12223576E-2</v>
      </c>
    </row>
    <row r="116" spans="1:12" x14ac:dyDescent="0.3">
      <c r="A116" t="s">
        <v>331</v>
      </c>
      <c r="B116" t="s">
        <v>442</v>
      </c>
      <c r="C116">
        <v>6</v>
      </c>
      <c r="D116">
        <v>51</v>
      </c>
      <c r="E116">
        <v>-321984</v>
      </c>
      <c r="F116">
        <v>1849.01</v>
      </c>
      <c r="G116" s="11">
        <v>3.7026800800000002E-2</v>
      </c>
      <c r="H116" s="11">
        <v>3.5790878699999998E-5</v>
      </c>
      <c r="I116" s="1">
        <v>3.6976350200000001E-2</v>
      </c>
      <c r="J116" s="1">
        <v>3.7093030800000003E-2</v>
      </c>
    </row>
    <row r="117" spans="1:12" x14ac:dyDescent="0.3">
      <c r="A117" t="s">
        <v>331</v>
      </c>
      <c r="B117" t="s">
        <v>443</v>
      </c>
      <c r="C117">
        <v>7</v>
      </c>
      <c r="D117">
        <v>51</v>
      </c>
      <c r="E117">
        <v>-321408</v>
      </c>
      <c r="F117">
        <v>1851.02</v>
      </c>
      <c r="G117" s="11">
        <v>4.2915563800000001E-2</v>
      </c>
      <c r="H117" s="11">
        <v>3.4255725799999999E-5</v>
      </c>
      <c r="I117" s="1">
        <v>4.2866311099999999E-2</v>
      </c>
      <c r="J117" s="1">
        <v>4.2978727000000001E-2</v>
      </c>
    </row>
    <row r="118" spans="1:12" x14ac:dyDescent="0.3">
      <c r="A118" t="s">
        <v>331</v>
      </c>
      <c r="B118" t="s">
        <v>444</v>
      </c>
      <c r="C118">
        <v>8</v>
      </c>
      <c r="D118">
        <v>51</v>
      </c>
      <c r="E118">
        <v>-320832</v>
      </c>
      <c r="F118">
        <v>1853.02</v>
      </c>
      <c r="G118" s="11">
        <v>4.8780262099999999E-2</v>
      </c>
      <c r="H118" s="11">
        <v>2.8582749099999999E-5</v>
      </c>
      <c r="I118" s="1">
        <v>4.8723324300000002E-2</v>
      </c>
      <c r="J118" s="1">
        <v>4.8815543000000003E-2</v>
      </c>
    </row>
    <row r="119" spans="1:12" x14ac:dyDescent="0.3">
      <c r="A119" t="s">
        <v>331</v>
      </c>
      <c r="B119" t="s">
        <v>445</v>
      </c>
      <c r="C119">
        <v>9</v>
      </c>
      <c r="D119">
        <v>51</v>
      </c>
      <c r="E119">
        <v>-320256</v>
      </c>
      <c r="F119">
        <v>1855.02</v>
      </c>
      <c r="G119" s="11">
        <v>5.46381898E-2</v>
      </c>
      <c r="H119" s="11">
        <v>6.5737802099999996E-5</v>
      </c>
      <c r="I119" s="1">
        <v>5.4489892400000003E-2</v>
      </c>
      <c r="J119" s="1">
        <v>5.4738704899999997E-2</v>
      </c>
    </row>
    <row r="120" spans="1:12" x14ac:dyDescent="0.3">
      <c r="A120" t="s">
        <v>331</v>
      </c>
      <c r="B120" t="s">
        <v>446</v>
      </c>
      <c r="C120">
        <v>10</v>
      </c>
      <c r="D120">
        <v>51</v>
      </c>
      <c r="E120">
        <v>-319680</v>
      </c>
      <c r="F120">
        <v>1857.02</v>
      </c>
      <c r="G120" s="11">
        <v>6.0253589199999999E-2</v>
      </c>
      <c r="H120" s="11">
        <v>3.8975065100000001E-5</v>
      </c>
      <c r="I120" s="1">
        <v>6.0192634000000002E-2</v>
      </c>
      <c r="J120" s="1">
        <v>6.0324591099999998E-2</v>
      </c>
    </row>
    <row r="121" spans="1:12" x14ac:dyDescent="0.3">
      <c r="A121" t="s">
        <v>331</v>
      </c>
      <c r="B121" t="s">
        <v>447</v>
      </c>
      <c r="C121">
        <v>11</v>
      </c>
      <c r="D121">
        <v>51</v>
      </c>
      <c r="E121">
        <v>-319104</v>
      </c>
      <c r="F121">
        <v>1859.02</v>
      </c>
      <c r="G121" s="11">
        <v>6.5945146400000001E-2</v>
      </c>
      <c r="H121" s="11">
        <v>3.10313658E-5</v>
      </c>
      <c r="I121" s="1">
        <v>6.5890426599999996E-2</v>
      </c>
      <c r="J121" s="1">
        <v>6.5997733200000006E-2</v>
      </c>
    </row>
    <row r="122" spans="1:12" x14ac:dyDescent="0.3">
      <c r="A122" t="s">
        <v>331</v>
      </c>
      <c r="B122" t="s">
        <v>448</v>
      </c>
      <c r="C122">
        <v>12</v>
      </c>
      <c r="D122">
        <v>51</v>
      </c>
      <c r="E122">
        <v>-318528</v>
      </c>
      <c r="F122">
        <v>1861.03</v>
      </c>
      <c r="G122" s="11">
        <v>7.1547262099999995E-2</v>
      </c>
      <c r="H122" s="11">
        <v>3.5005615999999999E-5</v>
      </c>
      <c r="I122" s="1">
        <v>7.1466915800000003E-2</v>
      </c>
      <c r="J122" s="1">
        <v>7.1605527299999999E-2</v>
      </c>
    </row>
    <row r="123" spans="1:12" x14ac:dyDescent="0.3">
      <c r="A123" t="s">
        <v>331</v>
      </c>
      <c r="B123" t="s">
        <v>449</v>
      </c>
      <c r="C123">
        <v>13</v>
      </c>
      <c r="D123">
        <v>51</v>
      </c>
      <c r="E123">
        <v>-317952</v>
      </c>
      <c r="F123">
        <v>1863.03</v>
      </c>
      <c r="G123" s="11">
        <v>7.7190680400000003E-2</v>
      </c>
      <c r="H123" s="11">
        <v>5.1194082299999997E-5</v>
      </c>
      <c r="I123" s="1">
        <v>7.7089688599999998E-2</v>
      </c>
      <c r="J123" s="1">
        <v>7.7257119999999999E-2</v>
      </c>
    </row>
    <row r="124" spans="1:12" x14ac:dyDescent="0.3">
      <c r="A124" t="s">
        <v>331</v>
      </c>
      <c r="B124" t="s">
        <v>450</v>
      </c>
      <c r="C124">
        <v>14</v>
      </c>
      <c r="D124">
        <v>51</v>
      </c>
      <c r="E124">
        <v>-317376</v>
      </c>
      <c r="F124">
        <v>1865.03</v>
      </c>
      <c r="G124" s="11">
        <v>8.2977016700000003E-2</v>
      </c>
      <c r="H124" s="11">
        <v>5.8484593600000003E-5</v>
      </c>
      <c r="I124" s="1">
        <v>8.2846056700000004E-2</v>
      </c>
      <c r="J124" s="1">
        <v>8.3056105000000005E-2</v>
      </c>
    </row>
    <row r="125" spans="1:12" x14ac:dyDescent="0.3">
      <c r="A125" t="s">
        <v>331</v>
      </c>
      <c r="B125" t="s">
        <v>451</v>
      </c>
      <c r="C125">
        <v>15</v>
      </c>
      <c r="D125">
        <v>51</v>
      </c>
      <c r="E125">
        <v>-316800</v>
      </c>
      <c r="F125">
        <v>1867.03</v>
      </c>
      <c r="G125" s="11">
        <v>8.8241818599999994E-2</v>
      </c>
      <c r="H125" s="11">
        <v>4.4222532700000001E-5</v>
      </c>
      <c r="I125" s="1">
        <v>8.8172528299999997E-2</v>
      </c>
      <c r="J125" s="1">
        <v>8.8308582799999993E-2</v>
      </c>
    </row>
    <row r="126" spans="1:12" x14ac:dyDescent="0.3">
      <c r="A126" t="s">
        <v>331</v>
      </c>
      <c r="B126" t="s">
        <v>452</v>
      </c>
      <c r="C126">
        <v>16</v>
      </c>
      <c r="D126">
        <v>51</v>
      </c>
      <c r="E126">
        <v>-316224</v>
      </c>
      <c r="F126">
        <v>1869.04</v>
      </c>
      <c r="G126" s="11">
        <v>9.3186858900000002E-2</v>
      </c>
      <c r="H126" s="11">
        <v>4.5928716900000001E-5</v>
      </c>
      <c r="I126" s="1">
        <v>9.3090159699999994E-2</v>
      </c>
      <c r="J126" s="1">
        <v>9.3270122299999994E-2</v>
      </c>
    </row>
    <row r="127" spans="1:12" x14ac:dyDescent="0.3">
      <c r="A127" t="s">
        <v>331</v>
      </c>
      <c r="B127" t="s">
        <v>453</v>
      </c>
      <c r="C127">
        <v>17</v>
      </c>
      <c r="D127">
        <v>51</v>
      </c>
      <c r="E127">
        <v>-315648</v>
      </c>
      <c r="F127">
        <v>1871.04</v>
      </c>
      <c r="G127" s="11">
        <v>9.78799749E-2</v>
      </c>
      <c r="H127" s="11">
        <v>6.1905014700000004E-5</v>
      </c>
      <c r="I127" s="1">
        <v>9.7794357299999995E-2</v>
      </c>
      <c r="J127" s="1">
        <v>9.8010040699999995E-2</v>
      </c>
    </row>
    <row r="128" spans="1:12" x14ac:dyDescent="0.3">
      <c r="A128" t="s">
        <v>331</v>
      </c>
      <c r="B128" t="s">
        <v>454</v>
      </c>
      <c r="C128">
        <v>18</v>
      </c>
      <c r="D128">
        <v>51</v>
      </c>
      <c r="E128">
        <v>-315072</v>
      </c>
      <c r="F128">
        <v>1873.04</v>
      </c>
      <c r="G128" s="11">
        <v>0.10232524599999999</v>
      </c>
      <c r="H128" s="11">
        <v>5.5887750199999997E-5</v>
      </c>
      <c r="I128" s="1">
        <v>0.102186756</v>
      </c>
      <c r="J128" s="1">
        <v>0.10239301000000001</v>
      </c>
      <c r="L128" t="s">
        <v>644</v>
      </c>
    </row>
    <row r="129" spans="1:15" x14ac:dyDescent="0.3">
      <c r="A129" t="s">
        <v>331</v>
      </c>
      <c r="B129" t="s">
        <v>455</v>
      </c>
      <c r="C129">
        <v>19</v>
      </c>
      <c r="D129">
        <v>51</v>
      </c>
      <c r="E129">
        <v>-314496</v>
      </c>
      <c r="F129">
        <v>1875.04</v>
      </c>
      <c r="G129" s="11">
        <v>0.106584752</v>
      </c>
      <c r="H129" s="11">
        <v>6.2596478400000002E-5</v>
      </c>
      <c r="I129" s="1">
        <v>0.106494835</v>
      </c>
      <c r="J129" s="1">
        <v>0.106705438</v>
      </c>
      <c r="L129" t="s">
        <v>645</v>
      </c>
    </row>
    <row r="130" spans="1:15" x14ac:dyDescent="0.3">
      <c r="A130" t="s">
        <v>331</v>
      </c>
      <c r="B130" t="s">
        <v>456</v>
      </c>
      <c r="C130">
        <v>20</v>
      </c>
      <c r="D130">
        <v>51</v>
      </c>
      <c r="E130">
        <v>-313920</v>
      </c>
      <c r="F130">
        <v>1877.05</v>
      </c>
      <c r="G130" s="11">
        <v>0.11047916000000001</v>
      </c>
      <c r="H130" s="11">
        <v>4.3788999700000002E-5</v>
      </c>
      <c r="I130" s="1">
        <v>0.110400198</v>
      </c>
      <c r="J130" s="1">
        <v>0.11053041500000001</v>
      </c>
      <c r="L130" s="14" t="s">
        <v>652</v>
      </c>
      <c r="M130" s="14"/>
    </row>
    <row r="131" spans="1:15" x14ac:dyDescent="0.3">
      <c r="A131" t="s">
        <v>331</v>
      </c>
      <c r="B131" t="s">
        <v>457</v>
      </c>
      <c r="C131">
        <v>21</v>
      </c>
      <c r="D131">
        <v>51</v>
      </c>
      <c r="E131">
        <v>-313344</v>
      </c>
      <c r="F131">
        <v>1879.05</v>
      </c>
      <c r="G131" s="11">
        <v>0.113819923</v>
      </c>
      <c r="H131" s="11">
        <v>5.5420501399999998E-5</v>
      </c>
      <c r="I131" s="1">
        <v>0.113722401</v>
      </c>
      <c r="J131" s="1">
        <v>0.113896864</v>
      </c>
      <c r="L131" s="15" t="s">
        <v>646</v>
      </c>
      <c r="M131">
        <f>E129</f>
        <v>-314496</v>
      </c>
      <c r="N131" s="15" t="s">
        <v>655</v>
      </c>
      <c r="O131">
        <f>SLOPE(G110:G114,E110:E114)</f>
        <v>9.8384911076388881E-6</v>
      </c>
    </row>
    <row r="132" spans="1:15" x14ac:dyDescent="0.3">
      <c r="A132" t="s">
        <v>331</v>
      </c>
      <c r="B132" t="s">
        <v>458</v>
      </c>
      <c r="C132">
        <v>22</v>
      </c>
      <c r="D132">
        <v>51</v>
      </c>
      <c r="E132">
        <v>-312768</v>
      </c>
      <c r="F132">
        <v>1881.05</v>
      </c>
      <c r="G132" s="11">
        <v>0.117013678</v>
      </c>
      <c r="H132" s="11">
        <v>6.4311684000000006E-5</v>
      </c>
      <c r="I132" s="1">
        <v>0.11692082400000001</v>
      </c>
      <c r="J132" s="1">
        <v>0.117164211</v>
      </c>
      <c r="L132" s="15" t="s">
        <v>647</v>
      </c>
      <c r="M132" s="11">
        <f>G129</f>
        <v>0.106584752</v>
      </c>
      <c r="N132" s="15" t="s">
        <v>656</v>
      </c>
      <c r="O132">
        <f>INTERCEPT(G110:G114,E110:E114)</f>
        <v>3.2043178603540001</v>
      </c>
    </row>
    <row r="133" spans="1:15" x14ac:dyDescent="0.3">
      <c r="A133" t="s">
        <v>331</v>
      </c>
      <c r="B133" t="s">
        <v>459</v>
      </c>
      <c r="C133">
        <v>23</v>
      </c>
      <c r="D133">
        <v>51</v>
      </c>
      <c r="E133">
        <v>-312192</v>
      </c>
      <c r="F133">
        <v>1883.05</v>
      </c>
      <c r="G133" s="11">
        <v>0.119608294</v>
      </c>
      <c r="H133" s="11">
        <v>2.11529215E-4</v>
      </c>
      <c r="I133" s="1">
        <v>0.119152365</v>
      </c>
      <c r="J133" s="1">
        <v>0.11990111000000001</v>
      </c>
      <c r="L133" s="15" t="s">
        <v>648</v>
      </c>
      <c r="M133">
        <f>E131</f>
        <v>-313344</v>
      </c>
      <c r="N133" s="15" t="s">
        <v>650</v>
      </c>
      <c r="O133" s="11">
        <f>M136</f>
        <v>1.2098619900000001E-2</v>
      </c>
    </row>
    <row r="134" spans="1:15" x14ac:dyDescent="0.3">
      <c r="A134" t="s">
        <v>331</v>
      </c>
      <c r="B134" t="s">
        <v>460</v>
      </c>
      <c r="C134">
        <v>24</v>
      </c>
      <c r="D134">
        <v>51</v>
      </c>
      <c r="E134" s="9">
        <v>-311616</v>
      </c>
      <c r="F134" s="9">
        <v>1885.06</v>
      </c>
      <c r="G134" s="13">
        <v>0.120986199</v>
      </c>
      <c r="H134" s="11">
        <v>9.6317524900000004E-5</v>
      </c>
      <c r="I134" s="1">
        <v>0.120827509</v>
      </c>
      <c r="J134" s="1">
        <v>0.12117269999999999</v>
      </c>
      <c r="L134" s="15" t="s">
        <v>649</v>
      </c>
      <c r="M134" s="11">
        <f>G131</f>
        <v>0.113819923</v>
      </c>
      <c r="N134" s="15"/>
    </row>
    <row r="135" spans="1:15" x14ac:dyDescent="0.3">
      <c r="A135" t="s">
        <v>331</v>
      </c>
      <c r="B135" t="s">
        <v>461</v>
      </c>
      <c r="C135">
        <v>25</v>
      </c>
      <c r="D135">
        <v>51</v>
      </c>
      <c r="E135">
        <v>-311040</v>
      </c>
      <c r="F135">
        <v>1887.06</v>
      </c>
      <c r="G135" s="11">
        <v>0.118655172</v>
      </c>
      <c r="H135" s="11">
        <v>5.8021279699999997E-5</v>
      </c>
      <c r="I135" s="1">
        <v>0.1185536</v>
      </c>
      <c r="J135" s="1">
        <v>0.11876073700000001</v>
      </c>
      <c r="L135" s="16" t="s">
        <v>651</v>
      </c>
      <c r="M135" s="9">
        <f>(((M136-M132)/(M134-M132))*(M133-M131))+M131</f>
        <v>-329540.29185975011</v>
      </c>
      <c r="N135" s="15" t="s">
        <v>651</v>
      </c>
      <c r="O135" s="17">
        <f>(O133-O132)/O131</f>
        <v>-324462.27836456231</v>
      </c>
    </row>
    <row r="136" spans="1:15" x14ac:dyDescent="0.3">
      <c r="A136" t="s">
        <v>331</v>
      </c>
      <c r="B136" t="s">
        <v>462</v>
      </c>
      <c r="C136">
        <v>26</v>
      </c>
      <c r="D136">
        <v>51</v>
      </c>
      <c r="E136">
        <v>-310464</v>
      </c>
      <c r="F136">
        <v>1889.06</v>
      </c>
      <c r="G136" s="11">
        <v>0.115237903</v>
      </c>
      <c r="H136" s="11">
        <v>6.3454595699999995E-5</v>
      </c>
      <c r="I136" s="1">
        <v>0.115072118</v>
      </c>
      <c r="J136" s="1">
        <v>0.1153399</v>
      </c>
      <c r="L136" s="15" t="s">
        <v>650</v>
      </c>
      <c r="M136" s="11">
        <f>(10/100*G134)</f>
        <v>1.2098619900000001E-2</v>
      </c>
      <c r="N136" s="15"/>
    </row>
    <row r="137" spans="1:15" x14ac:dyDescent="0.3">
      <c r="A137" t="s">
        <v>331</v>
      </c>
      <c r="B137" t="s">
        <v>463</v>
      </c>
      <c r="C137">
        <v>27</v>
      </c>
      <c r="D137">
        <v>51</v>
      </c>
      <c r="E137">
        <v>-309888</v>
      </c>
      <c r="F137">
        <v>1891.06</v>
      </c>
      <c r="G137" s="11">
        <v>0.109983909</v>
      </c>
      <c r="H137" s="11">
        <v>1.13852378E-4</v>
      </c>
      <c r="I137" s="1">
        <v>0.109811851</v>
      </c>
      <c r="J137" s="1">
        <v>0.110167112</v>
      </c>
    </row>
    <row r="138" spans="1:15" x14ac:dyDescent="0.3">
      <c r="A138" t="s">
        <v>331</v>
      </c>
      <c r="B138" t="s">
        <v>464</v>
      </c>
      <c r="C138">
        <v>28</v>
      </c>
      <c r="D138">
        <v>51</v>
      </c>
      <c r="E138">
        <v>-309312</v>
      </c>
      <c r="F138">
        <v>1893.06</v>
      </c>
      <c r="G138" s="11">
        <v>0.104463501</v>
      </c>
      <c r="H138" s="11">
        <v>6.0652682600000003E-5</v>
      </c>
      <c r="I138" s="1">
        <v>0.104316823</v>
      </c>
      <c r="J138" s="1">
        <v>0.104545398</v>
      </c>
      <c r="L138" s="14" t="s">
        <v>653</v>
      </c>
      <c r="M138" s="14"/>
    </row>
    <row r="139" spans="1:15" x14ac:dyDescent="0.3">
      <c r="A139" t="s">
        <v>331</v>
      </c>
      <c r="B139" t="s">
        <v>465</v>
      </c>
      <c r="C139">
        <v>29</v>
      </c>
      <c r="D139">
        <v>51</v>
      </c>
      <c r="E139">
        <v>-308736</v>
      </c>
      <c r="F139">
        <v>1895.07</v>
      </c>
      <c r="G139" s="11">
        <v>9.8946853799999998E-2</v>
      </c>
      <c r="H139" s="11">
        <v>4.9788726900000002E-5</v>
      </c>
      <c r="I139" s="1">
        <v>9.8836718500000004E-2</v>
      </c>
      <c r="J139" s="1">
        <v>9.9012134799999998E-2</v>
      </c>
      <c r="L139" s="15" t="s">
        <v>646</v>
      </c>
      <c r="M139">
        <f>E138</f>
        <v>-309312</v>
      </c>
      <c r="N139" s="15" t="s">
        <v>655</v>
      </c>
      <c r="O139">
        <f>SLOPE(G156:G160,E156:E160)</f>
        <v>-5.5501358732638893E-6</v>
      </c>
    </row>
    <row r="140" spans="1:15" x14ac:dyDescent="0.3">
      <c r="A140" t="s">
        <v>331</v>
      </c>
      <c r="B140" t="s">
        <v>466</v>
      </c>
      <c r="C140">
        <v>30</v>
      </c>
      <c r="D140">
        <v>51</v>
      </c>
      <c r="E140">
        <v>-308160</v>
      </c>
      <c r="F140">
        <v>1897.07</v>
      </c>
      <c r="G140" s="11">
        <v>9.3150258200000002E-2</v>
      </c>
      <c r="H140" s="11">
        <v>7.1562840299999996E-5</v>
      </c>
      <c r="I140" s="1">
        <v>9.3031214400000006E-2</v>
      </c>
      <c r="J140" s="1">
        <v>9.3295073100000001E-2</v>
      </c>
      <c r="L140" s="15" t="s">
        <v>647</v>
      </c>
      <c r="M140" s="11">
        <f>G138</f>
        <v>0.104463501</v>
      </c>
      <c r="N140" s="15" t="s">
        <v>656</v>
      </c>
      <c r="O140">
        <f>INTERCEPT(G156:G160,E156:E160)</f>
        <v>-1.6511768663010002</v>
      </c>
    </row>
    <row r="141" spans="1:15" x14ac:dyDescent="0.3">
      <c r="A141" t="s">
        <v>331</v>
      </c>
      <c r="B141" t="s">
        <v>467</v>
      </c>
      <c r="C141">
        <v>31</v>
      </c>
      <c r="D141">
        <v>51</v>
      </c>
      <c r="E141">
        <v>-307584</v>
      </c>
      <c r="F141">
        <v>1899.07</v>
      </c>
      <c r="G141" s="11">
        <v>8.7437550599999997E-2</v>
      </c>
      <c r="H141" s="11">
        <v>5.57161278E-5</v>
      </c>
      <c r="I141" s="1">
        <v>8.7326392799999999E-2</v>
      </c>
      <c r="J141" s="1">
        <v>8.7511971999999993E-2</v>
      </c>
      <c r="L141" s="15" t="s">
        <v>648</v>
      </c>
      <c r="M141">
        <f>E136</f>
        <v>-310464</v>
      </c>
      <c r="N141" s="15" t="s">
        <v>650</v>
      </c>
      <c r="O141" s="11">
        <f>M144</f>
        <v>1.2098619900000001E-2</v>
      </c>
    </row>
    <row r="142" spans="1:15" x14ac:dyDescent="0.3">
      <c r="A142" t="s">
        <v>331</v>
      </c>
      <c r="B142" t="s">
        <v>468</v>
      </c>
      <c r="C142">
        <v>32</v>
      </c>
      <c r="D142">
        <v>51</v>
      </c>
      <c r="E142">
        <v>-307008</v>
      </c>
      <c r="F142">
        <v>1901.07</v>
      </c>
      <c r="G142" s="11">
        <v>8.1611792500000002E-2</v>
      </c>
      <c r="H142" s="11">
        <v>5.0278911599999997E-5</v>
      </c>
      <c r="I142" s="1">
        <v>8.1527552200000006E-2</v>
      </c>
      <c r="J142" s="1">
        <v>8.1706988999999994E-2</v>
      </c>
      <c r="L142" s="15" t="s">
        <v>649</v>
      </c>
      <c r="M142" s="11">
        <f>G136</f>
        <v>0.115237903</v>
      </c>
      <c r="N142" s="15"/>
    </row>
    <row r="143" spans="1:15" x14ac:dyDescent="0.3">
      <c r="A143" t="s">
        <v>331</v>
      </c>
      <c r="B143" t="s">
        <v>469</v>
      </c>
      <c r="C143">
        <v>33</v>
      </c>
      <c r="D143">
        <v>51</v>
      </c>
      <c r="E143">
        <v>-306432</v>
      </c>
      <c r="F143">
        <v>1903.08</v>
      </c>
      <c r="G143" s="11">
        <v>7.5780582099999994E-2</v>
      </c>
      <c r="H143" s="11">
        <v>2.56754246E-5</v>
      </c>
      <c r="I143" s="1">
        <v>7.5744013700000001E-2</v>
      </c>
      <c r="J143" s="1">
        <v>7.5825152899999998E-2</v>
      </c>
      <c r="L143" s="16" t="s">
        <v>651</v>
      </c>
      <c r="M143" s="9">
        <f>(((M144-M140)/(M142-M140))*(M141-M139))+M139</f>
        <v>-299436.33887029649</v>
      </c>
      <c r="N143" s="15" t="s">
        <v>651</v>
      </c>
      <c r="O143" s="17">
        <f>(O141-O140)/O139</f>
        <v>-299681.94007885997</v>
      </c>
    </row>
    <row r="144" spans="1:15" x14ac:dyDescent="0.3">
      <c r="A144" t="s">
        <v>331</v>
      </c>
      <c r="B144" t="s">
        <v>470</v>
      </c>
      <c r="C144">
        <v>34</v>
      </c>
      <c r="D144">
        <v>51</v>
      </c>
      <c r="E144">
        <v>-305856</v>
      </c>
      <c r="F144">
        <v>1905.08</v>
      </c>
      <c r="G144" s="11">
        <v>6.9854444700000004E-2</v>
      </c>
      <c r="H144" s="11">
        <v>5.0016327699999999E-5</v>
      </c>
      <c r="I144" s="1">
        <v>6.9781101200000001E-2</v>
      </c>
      <c r="J144" s="1">
        <v>6.9947520900000004E-2</v>
      </c>
      <c r="L144" s="15" t="s">
        <v>650</v>
      </c>
      <c r="M144" s="11">
        <f>(10/100*G134)</f>
        <v>1.2098619900000001E-2</v>
      </c>
    </row>
    <row r="145" spans="1:16" x14ac:dyDescent="0.3">
      <c r="A145" t="s">
        <v>331</v>
      </c>
      <c r="B145" t="s">
        <v>471</v>
      </c>
      <c r="C145">
        <v>35</v>
      </c>
      <c r="D145">
        <v>51</v>
      </c>
      <c r="E145">
        <v>-305280</v>
      </c>
      <c r="F145">
        <v>1907.08</v>
      </c>
      <c r="G145" s="11">
        <v>6.4016387399999999E-2</v>
      </c>
      <c r="H145" s="11">
        <v>3.8374552600000002E-5</v>
      </c>
      <c r="I145" s="1">
        <v>6.3965213399999998E-2</v>
      </c>
      <c r="J145" s="1">
        <v>6.41110025E-2</v>
      </c>
      <c r="L145" s="15"/>
    </row>
    <row r="146" spans="1:16" x14ac:dyDescent="0.3">
      <c r="A146" t="s">
        <v>331</v>
      </c>
      <c r="B146" t="s">
        <v>472</v>
      </c>
      <c r="C146">
        <v>36</v>
      </c>
      <c r="D146">
        <v>51</v>
      </c>
      <c r="E146">
        <v>-304704</v>
      </c>
      <c r="F146">
        <v>1909.08</v>
      </c>
      <c r="G146" s="11">
        <v>5.8474392299999997E-2</v>
      </c>
      <c r="H146" s="11">
        <v>4.23937811E-5</v>
      </c>
      <c r="I146" s="1">
        <v>5.8428516799999997E-2</v>
      </c>
      <c r="J146" s="1">
        <v>5.8579771000000003E-2</v>
      </c>
      <c r="L146" s="15" t="s">
        <v>654</v>
      </c>
      <c r="M146">
        <f>AVERAGE(M135,M143)</f>
        <v>-314488.31536502333</v>
      </c>
      <c r="N146" s="15" t="s">
        <v>654</v>
      </c>
      <c r="O146" s="23">
        <f>AVERAGE(O135,O143)</f>
        <v>-312072.10922171117</v>
      </c>
    </row>
    <row r="147" spans="1:16" x14ac:dyDescent="0.3">
      <c r="A147" t="s">
        <v>331</v>
      </c>
      <c r="B147" t="s">
        <v>473</v>
      </c>
      <c r="C147">
        <v>37</v>
      </c>
      <c r="D147">
        <v>51</v>
      </c>
      <c r="E147">
        <v>-304128</v>
      </c>
      <c r="F147">
        <v>1911.09</v>
      </c>
      <c r="G147" s="11">
        <v>5.2769904899999998E-2</v>
      </c>
      <c r="H147" s="11">
        <v>2.7674499400000001E-5</v>
      </c>
      <c r="I147" s="1">
        <v>5.2726321999999999E-2</v>
      </c>
      <c r="J147" s="1">
        <v>5.2829080100000002E-2</v>
      </c>
      <c r="O147" s="17">
        <f>O146-E134</f>
        <v>-456.10922171117272</v>
      </c>
      <c r="P147" t="s">
        <v>657</v>
      </c>
    </row>
    <row r="148" spans="1:16" x14ac:dyDescent="0.3">
      <c r="A148" t="s">
        <v>331</v>
      </c>
      <c r="B148" t="s">
        <v>474</v>
      </c>
      <c r="C148">
        <v>38</v>
      </c>
      <c r="D148">
        <v>51</v>
      </c>
      <c r="E148">
        <v>-303552</v>
      </c>
      <c r="F148">
        <v>1913.09</v>
      </c>
      <c r="G148" s="11">
        <v>4.7198330400000002E-2</v>
      </c>
      <c r="H148" s="11">
        <v>2.42671442E-5</v>
      </c>
      <c r="I148" s="1">
        <v>4.71694603E-2</v>
      </c>
      <c r="J148" s="1">
        <v>4.7264405400000001E-2</v>
      </c>
    </row>
    <row r="149" spans="1:16" x14ac:dyDescent="0.3">
      <c r="A149" t="s">
        <v>331</v>
      </c>
      <c r="B149" t="s">
        <v>475</v>
      </c>
      <c r="C149">
        <v>39</v>
      </c>
      <c r="D149">
        <v>51</v>
      </c>
      <c r="E149">
        <v>-302976</v>
      </c>
      <c r="F149">
        <v>1915.09</v>
      </c>
      <c r="G149" s="11">
        <v>4.16982719E-2</v>
      </c>
      <c r="H149" s="11">
        <v>2.1215784899999998E-5</v>
      </c>
      <c r="I149" s="1">
        <v>4.1669091700000001E-2</v>
      </c>
      <c r="J149" s="1">
        <v>4.1754569499999998E-2</v>
      </c>
      <c r="N149" t="s">
        <v>971</v>
      </c>
      <c r="O149" s="18">
        <f>AVERAGE(P31,O89,O146)</f>
        <v>-312097.87807215366</v>
      </c>
    </row>
    <row r="150" spans="1:16" x14ac:dyDescent="0.3">
      <c r="A150" t="s">
        <v>331</v>
      </c>
      <c r="B150" t="s">
        <v>476</v>
      </c>
      <c r="C150">
        <v>40</v>
      </c>
      <c r="D150">
        <v>51</v>
      </c>
      <c r="E150">
        <v>-302400</v>
      </c>
      <c r="F150">
        <v>1917.09</v>
      </c>
      <c r="G150" s="11">
        <v>3.6201778800000001E-2</v>
      </c>
      <c r="H150" s="11">
        <v>2.8801824899999999E-5</v>
      </c>
      <c r="I150" s="1">
        <v>3.61577436E-2</v>
      </c>
      <c r="J150" s="1">
        <v>3.6272671899999998E-2</v>
      </c>
      <c r="O150" s="17">
        <f>O149-E134</f>
        <v>-481.87807215366047</v>
      </c>
    </row>
    <row r="151" spans="1:16" x14ac:dyDescent="0.3">
      <c r="A151" t="s">
        <v>331</v>
      </c>
      <c r="B151" t="s">
        <v>477</v>
      </c>
      <c r="C151">
        <v>41</v>
      </c>
      <c r="D151">
        <v>51</v>
      </c>
      <c r="E151">
        <v>-301824</v>
      </c>
      <c r="F151">
        <v>1919.1</v>
      </c>
      <c r="G151" s="11">
        <v>3.09474047E-2</v>
      </c>
      <c r="H151" s="11">
        <v>2.67026072E-5</v>
      </c>
      <c r="I151" s="1">
        <v>3.0919039299999999E-2</v>
      </c>
      <c r="J151" s="1">
        <v>3.1003952099999999E-2</v>
      </c>
      <c r="O151">
        <v>-311945</v>
      </c>
    </row>
    <row r="152" spans="1:16" x14ac:dyDescent="0.3">
      <c r="A152" t="s">
        <v>331</v>
      </c>
      <c r="B152" t="s">
        <v>478</v>
      </c>
      <c r="C152">
        <v>42</v>
      </c>
      <c r="D152">
        <v>51</v>
      </c>
      <c r="E152">
        <v>-301248</v>
      </c>
      <c r="F152">
        <v>1921.1</v>
      </c>
      <c r="G152" s="11">
        <v>2.5834890499999999E-2</v>
      </c>
      <c r="H152" s="11">
        <v>2.4444627500000002E-5</v>
      </c>
      <c r="I152" s="1">
        <v>2.5778635300000002E-2</v>
      </c>
      <c r="J152" s="1">
        <v>2.5880402300000001E-2</v>
      </c>
      <c r="O152" s="17">
        <f>O149-O151</f>
        <v>-152.87807215366047</v>
      </c>
    </row>
    <row r="153" spans="1:16" x14ac:dyDescent="0.3">
      <c r="A153" t="s">
        <v>331</v>
      </c>
      <c r="B153" t="s">
        <v>479</v>
      </c>
      <c r="C153">
        <v>43</v>
      </c>
      <c r="D153">
        <v>51</v>
      </c>
      <c r="E153">
        <v>-300672</v>
      </c>
      <c r="F153">
        <v>1923.1</v>
      </c>
      <c r="G153" s="11">
        <v>2.1018164499999999E-2</v>
      </c>
      <c r="H153" s="11">
        <v>2.3963100099999999E-5</v>
      </c>
      <c r="I153" s="1">
        <v>2.09900903E-2</v>
      </c>
      <c r="J153" s="1">
        <v>2.1071036000000001E-2</v>
      </c>
      <c r="N153" t="s">
        <v>973</v>
      </c>
      <c r="O153" s="24">
        <f>_xlfn.STDEV.S(O146,O89,P31)</f>
        <v>144.98757816593357</v>
      </c>
    </row>
    <row r="154" spans="1:16" x14ac:dyDescent="0.3">
      <c r="A154" t="s">
        <v>331</v>
      </c>
      <c r="B154" t="s">
        <v>480</v>
      </c>
      <c r="C154">
        <v>44</v>
      </c>
      <c r="D154">
        <v>51</v>
      </c>
      <c r="E154">
        <v>-300096</v>
      </c>
      <c r="F154">
        <v>1925.1</v>
      </c>
      <c r="G154" s="11">
        <v>1.6477334400000002E-2</v>
      </c>
      <c r="H154" s="11">
        <v>2.3019802200000001E-5</v>
      </c>
      <c r="I154" s="1">
        <v>1.6444315099999999E-2</v>
      </c>
      <c r="J154" s="1">
        <v>1.6525854199999999E-2</v>
      </c>
    </row>
    <row r="155" spans="1:16" x14ac:dyDescent="0.3">
      <c r="A155" t="s">
        <v>331</v>
      </c>
      <c r="B155" t="s">
        <v>481</v>
      </c>
      <c r="C155">
        <v>45</v>
      </c>
      <c r="D155">
        <v>51</v>
      </c>
      <c r="E155">
        <v>-299520</v>
      </c>
      <c r="F155">
        <v>1927.1</v>
      </c>
      <c r="G155" s="11">
        <v>1.22105758E-2</v>
      </c>
      <c r="H155" s="11">
        <v>2.12994742E-5</v>
      </c>
      <c r="I155" s="1">
        <v>1.2188992399999999E-2</v>
      </c>
      <c r="J155" s="1">
        <v>1.2259368E-2</v>
      </c>
      <c r="N155" t="s">
        <v>974</v>
      </c>
      <c r="O155" s="17">
        <f>P31-O89</f>
        <v>-286.51961596077308</v>
      </c>
    </row>
    <row r="156" spans="1:16" x14ac:dyDescent="0.3">
      <c r="A156" t="s">
        <v>331</v>
      </c>
      <c r="B156" t="s">
        <v>482</v>
      </c>
      <c r="C156">
        <v>46</v>
      </c>
      <c r="D156">
        <v>51</v>
      </c>
      <c r="E156">
        <v>-298944</v>
      </c>
      <c r="F156">
        <v>1929.11</v>
      </c>
      <c r="G156" s="11">
        <v>8.2952597700000005E-3</v>
      </c>
      <c r="H156" s="11">
        <v>1.3596679200000001E-5</v>
      </c>
      <c r="I156" s="1">
        <v>8.2802138599999998E-3</v>
      </c>
      <c r="J156" s="1">
        <v>8.3279914599999998E-3</v>
      </c>
    </row>
    <row r="157" spans="1:16" x14ac:dyDescent="0.3">
      <c r="A157" t="s">
        <v>331</v>
      </c>
      <c r="B157" t="s">
        <v>483</v>
      </c>
      <c r="C157">
        <v>47</v>
      </c>
      <c r="D157">
        <v>51</v>
      </c>
      <c r="E157">
        <v>-298368</v>
      </c>
      <c r="F157">
        <v>1931.11</v>
      </c>
      <c r="G157" s="11">
        <v>4.6465202600000002E-3</v>
      </c>
      <c r="H157" s="11">
        <v>1.47730784E-5</v>
      </c>
      <c r="I157" s="1">
        <v>4.62719972E-3</v>
      </c>
      <c r="J157" s="1">
        <v>4.6856890499999996E-3</v>
      </c>
    </row>
    <row r="158" spans="1:16" x14ac:dyDescent="0.3">
      <c r="A158" t="s">
        <v>331</v>
      </c>
      <c r="B158" t="s">
        <v>484</v>
      </c>
      <c r="C158">
        <v>48</v>
      </c>
      <c r="D158">
        <v>51</v>
      </c>
      <c r="E158" s="8">
        <v>-297792</v>
      </c>
      <c r="F158" s="8">
        <v>1933.11</v>
      </c>
      <c r="G158" s="12">
        <v>1.32911794E-3</v>
      </c>
      <c r="H158" s="11">
        <v>1.43086261E-5</v>
      </c>
      <c r="I158" s="1">
        <v>1.31587728E-3</v>
      </c>
      <c r="J158" s="1">
        <v>1.3707810599999999E-3</v>
      </c>
    </row>
    <row r="159" spans="1:16" x14ac:dyDescent="0.3">
      <c r="A159" t="s">
        <v>331</v>
      </c>
      <c r="B159" t="s">
        <v>485</v>
      </c>
      <c r="C159">
        <v>49</v>
      </c>
      <c r="D159">
        <v>51</v>
      </c>
      <c r="E159">
        <v>-297216</v>
      </c>
      <c r="F159">
        <v>1935.11</v>
      </c>
      <c r="G159" s="11">
        <v>-1.71809641E-3</v>
      </c>
      <c r="H159" s="11">
        <v>9.8566821200000004E-6</v>
      </c>
      <c r="I159" s="1">
        <v>-1.7331059299999999E-3</v>
      </c>
      <c r="J159" s="1">
        <v>-1.6950279600000001E-3</v>
      </c>
    </row>
    <row r="160" spans="1:16" x14ac:dyDescent="0.3">
      <c r="A160" t="s">
        <v>331</v>
      </c>
      <c r="B160" t="s">
        <v>486</v>
      </c>
      <c r="C160">
        <v>50</v>
      </c>
      <c r="D160">
        <v>51</v>
      </c>
      <c r="E160">
        <v>-296640</v>
      </c>
      <c r="F160">
        <v>1937.12</v>
      </c>
      <c r="G160" s="11">
        <v>-4.5068232100000001E-3</v>
      </c>
      <c r="H160" s="11">
        <v>1.1535442499999999E-5</v>
      </c>
      <c r="I160" s="1">
        <v>-4.5167529500000003E-3</v>
      </c>
      <c r="J160" s="1">
        <v>-4.4756274200000003E-3</v>
      </c>
    </row>
    <row r="161" spans="1:10" x14ac:dyDescent="0.3">
      <c r="A161" t="s">
        <v>331</v>
      </c>
      <c r="B161" t="s">
        <v>487</v>
      </c>
      <c r="C161">
        <v>51</v>
      </c>
      <c r="D161">
        <v>51</v>
      </c>
      <c r="E161">
        <v>-296064</v>
      </c>
      <c r="F161">
        <v>1939.12</v>
      </c>
      <c r="G161" s="11">
        <v>-6.9996857999999997E-3</v>
      </c>
      <c r="H161" s="11">
        <v>1.0922675199999999E-5</v>
      </c>
      <c r="I161" s="1">
        <v>-7.0107692799999998E-3</v>
      </c>
      <c r="J161" s="1">
        <v>-6.9717122499999996E-3</v>
      </c>
    </row>
  </sheetData>
  <mergeCells count="2">
    <mergeCell ref="M15:N15"/>
    <mergeCell ref="M23:N2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61"/>
  <sheetViews>
    <sheetView topLeftCell="A37" workbookViewId="0">
      <selection activeCell="R136" sqref="R136"/>
    </sheetView>
  </sheetViews>
  <sheetFormatPr defaultRowHeight="14.4" x14ac:dyDescent="0.3"/>
  <cols>
    <col min="1" max="2" width="11.21875" bestFit="1" customWidth="1"/>
    <col min="3" max="3" width="9" bestFit="1" customWidth="1"/>
    <col min="4" max="4" width="3.33203125" customWidth="1"/>
    <col min="5" max="5" width="12.33203125" customWidth="1"/>
    <col min="6" max="6" width="10.88671875" customWidth="1"/>
    <col min="7" max="7" width="13.21875" bestFit="1" customWidth="1"/>
    <col min="8" max="8" width="9" customWidth="1"/>
    <col min="9" max="9" width="9.109375" bestFit="1" customWidth="1"/>
    <col min="10" max="10" width="9" bestFit="1" customWidth="1"/>
    <col min="11" max="11" width="9" customWidth="1"/>
    <col min="15" max="16" width="12.44140625" bestFit="1" customWidth="1"/>
    <col min="20" max="20" width="12" customWidth="1"/>
    <col min="21" max="21" width="14.77734375" customWidth="1"/>
    <col min="26" max="26" width="12.44140625" bestFit="1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T1" t="s">
        <v>4</v>
      </c>
      <c r="U1" t="s">
        <v>6</v>
      </c>
    </row>
    <row r="2" spans="1:21" x14ac:dyDescent="0.3">
      <c r="A2" t="s">
        <v>331</v>
      </c>
      <c r="B2" t="s">
        <v>488</v>
      </c>
      <c r="C2">
        <v>0</v>
      </c>
      <c r="D2">
        <v>51</v>
      </c>
      <c r="E2">
        <v>-8640</v>
      </c>
      <c r="F2">
        <v>2938.3</v>
      </c>
      <c r="G2" s="1">
        <v>-9.4283289900000001E-3</v>
      </c>
      <c r="H2" s="1">
        <v>3.4791630000000001E-6</v>
      </c>
      <c r="I2" s="1">
        <v>-9.4305661499999999E-3</v>
      </c>
      <c r="J2" s="1">
        <v>-9.4162552800000007E-3</v>
      </c>
      <c r="T2">
        <f>E2</f>
        <v>-8640</v>
      </c>
      <c r="U2" s="1">
        <f>AVERAGE(G2,G56,H110)</f>
        <v>-9.411866490000002E-3</v>
      </c>
    </row>
    <row r="3" spans="1:21" x14ac:dyDescent="0.3">
      <c r="A3" t="s">
        <v>331</v>
      </c>
      <c r="B3" t="s">
        <v>489</v>
      </c>
      <c r="C3">
        <v>1</v>
      </c>
      <c r="D3">
        <v>51</v>
      </c>
      <c r="E3">
        <v>-8064</v>
      </c>
      <c r="F3">
        <v>2940.3</v>
      </c>
      <c r="G3" s="1">
        <v>-8.9378516399999993E-3</v>
      </c>
      <c r="H3" s="1">
        <v>9.1695793499999995E-7</v>
      </c>
      <c r="I3" s="1">
        <v>-8.9401983600000002E-3</v>
      </c>
      <c r="J3" s="1">
        <v>-8.9364594499999998E-3</v>
      </c>
      <c r="T3">
        <f t="shared" ref="T3:T52" si="0">E3</f>
        <v>-8064</v>
      </c>
      <c r="U3" s="1">
        <f t="shared" ref="U3:U52" si="1">AVERAGE(G3,G57,H111)</f>
        <v>-8.8817678599999988E-3</v>
      </c>
    </row>
    <row r="4" spans="1:21" x14ac:dyDescent="0.3">
      <c r="A4" t="s">
        <v>331</v>
      </c>
      <c r="B4" t="s">
        <v>490</v>
      </c>
      <c r="C4">
        <v>2</v>
      </c>
      <c r="D4">
        <v>51</v>
      </c>
      <c r="E4">
        <v>-7488</v>
      </c>
      <c r="F4">
        <v>2942.3</v>
      </c>
      <c r="G4" s="1">
        <v>-6.6338348200000001E-3</v>
      </c>
      <c r="H4" s="1">
        <v>6.9639425599999997E-6</v>
      </c>
      <c r="I4" s="1">
        <v>-6.6516306600000004E-3</v>
      </c>
      <c r="J4" s="1">
        <v>-6.6262214599999997E-3</v>
      </c>
      <c r="T4">
        <f t="shared" si="0"/>
        <v>-7488</v>
      </c>
      <c r="U4" s="1">
        <f t="shared" si="1"/>
        <v>-6.4046576333333339E-3</v>
      </c>
    </row>
    <row r="5" spans="1:21" x14ac:dyDescent="0.3">
      <c r="A5" t="s">
        <v>331</v>
      </c>
      <c r="B5" t="s">
        <v>491</v>
      </c>
      <c r="C5">
        <v>3</v>
      </c>
      <c r="D5">
        <v>51</v>
      </c>
      <c r="E5">
        <v>-6912</v>
      </c>
      <c r="F5">
        <v>2944.31</v>
      </c>
      <c r="G5" s="1">
        <v>-2.668952E-3</v>
      </c>
      <c r="H5" s="1">
        <v>9.4354915400000008E-6</v>
      </c>
      <c r="I5" s="1">
        <v>-2.6963429999999999E-3</v>
      </c>
      <c r="J5" s="1">
        <v>-2.6579768599999999E-3</v>
      </c>
      <c r="T5">
        <f t="shared" si="0"/>
        <v>-6912</v>
      </c>
      <c r="U5" s="1">
        <f t="shared" si="1"/>
        <v>-2.4499434233333337E-3</v>
      </c>
    </row>
    <row r="6" spans="1:21" x14ac:dyDescent="0.3">
      <c r="A6" t="s">
        <v>331</v>
      </c>
      <c r="B6" t="s">
        <v>492</v>
      </c>
      <c r="C6">
        <v>4</v>
      </c>
      <c r="D6">
        <v>51</v>
      </c>
      <c r="E6">
        <v>-6336</v>
      </c>
      <c r="F6">
        <v>2946.31</v>
      </c>
      <c r="G6" s="1">
        <v>1.3730924800000001E-3</v>
      </c>
      <c r="H6" s="1">
        <v>7.2193368900000003E-6</v>
      </c>
      <c r="I6" s="1">
        <v>1.3614675000000001E-3</v>
      </c>
      <c r="J6" s="1">
        <v>1.38568311E-3</v>
      </c>
      <c r="T6">
        <f t="shared" si="0"/>
        <v>-6336</v>
      </c>
      <c r="U6" s="1">
        <f t="shared" si="1"/>
        <v>1.5582260800000001E-3</v>
      </c>
    </row>
    <row r="7" spans="1:21" x14ac:dyDescent="0.3">
      <c r="A7" t="s">
        <v>331</v>
      </c>
      <c r="B7" t="s">
        <v>493</v>
      </c>
      <c r="C7">
        <v>5</v>
      </c>
      <c r="D7">
        <v>51</v>
      </c>
      <c r="E7" s="8">
        <v>-5760</v>
      </c>
      <c r="F7" s="8">
        <v>2948.31</v>
      </c>
      <c r="G7" s="19">
        <v>5.4339838000000001E-3</v>
      </c>
      <c r="H7" s="1">
        <v>1.34224511E-5</v>
      </c>
      <c r="I7" s="1">
        <v>5.4023591500000001E-3</v>
      </c>
      <c r="J7" s="1">
        <v>5.4550132699999997E-3</v>
      </c>
      <c r="T7">
        <f t="shared" si="0"/>
        <v>-5760</v>
      </c>
      <c r="U7" s="1">
        <f t="shared" si="1"/>
        <v>5.6182600566666669E-3</v>
      </c>
    </row>
    <row r="8" spans="1:21" x14ac:dyDescent="0.3">
      <c r="A8" t="s">
        <v>331</v>
      </c>
      <c r="B8" t="s">
        <v>494</v>
      </c>
      <c r="C8">
        <v>6</v>
      </c>
      <c r="D8">
        <v>51</v>
      </c>
      <c r="E8">
        <v>-5184</v>
      </c>
      <c r="F8">
        <v>2950.31</v>
      </c>
      <c r="G8" s="1">
        <v>9.5032712399999997E-3</v>
      </c>
      <c r="H8" s="1">
        <v>2.0036672000000001E-5</v>
      </c>
      <c r="I8" s="1">
        <v>9.4706909099999993E-3</v>
      </c>
      <c r="J8" s="1">
        <v>9.5391403900000008E-3</v>
      </c>
      <c r="T8">
        <f t="shared" si="0"/>
        <v>-5184</v>
      </c>
      <c r="U8" s="1">
        <f t="shared" si="1"/>
        <v>9.6779664466666668E-3</v>
      </c>
    </row>
    <row r="9" spans="1:21" x14ac:dyDescent="0.3">
      <c r="A9" t="s">
        <v>331</v>
      </c>
      <c r="B9" t="s">
        <v>495</v>
      </c>
      <c r="C9">
        <v>7</v>
      </c>
      <c r="D9">
        <v>51</v>
      </c>
      <c r="E9">
        <v>-4608</v>
      </c>
      <c r="F9">
        <v>2952.32</v>
      </c>
      <c r="G9" s="1">
        <v>1.35953697E-2</v>
      </c>
      <c r="H9" s="1">
        <v>1.2754358399999999E-5</v>
      </c>
      <c r="I9" s="1">
        <v>1.3576627900000001E-2</v>
      </c>
      <c r="J9" s="1">
        <v>1.36300216E-2</v>
      </c>
      <c r="T9">
        <f t="shared" si="0"/>
        <v>-4608</v>
      </c>
      <c r="U9" s="1">
        <f t="shared" si="1"/>
        <v>1.3779494633333333E-2</v>
      </c>
    </row>
    <row r="10" spans="1:21" x14ac:dyDescent="0.3">
      <c r="A10" t="s">
        <v>331</v>
      </c>
      <c r="B10" t="s">
        <v>496</v>
      </c>
      <c r="C10">
        <v>8</v>
      </c>
      <c r="D10">
        <v>51</v>
      </c>
      <c r="E10">
        <v>-4032</v>
      </c>
      <c r="F10">
        <v>2954.32</v>
      </c>
      <c r="G10" s="1">
        <v>1.7817711900000002E-2</v>
      </c>
      <c r="H10" s="1">
        <v>2.9442720900000001E-5</v>
      </c>
      <c r="I10" s="1">
        <v>1.7724311499999999E-2</v>
      </c>
      <c r="J10" s="1">
        <v>1.7845903400000002E-2</v>
      </c>
      <c r="T10">
        <f t="shared" si="0"/>
        <v>-4032</v>
      </c>
      <c r="U10" s="1">
        <f t="shared" si="1"/>
        <v>1.7958384233333333E-2</v>
      </c>
    </row>
    <row r="11" spans="1:21" x14ac:dyDescent="0.3">
      <c r="A11" t="s">
        <v>331</v>
      </c>
      <c r="B11" t="s">
        <v>497</v>
      </c>
      <c r="C11">
        <v>9</v>
      </c>
      <c r="D11">
        <v>51</v>
      </c>
      <c r="E11">
        <v>-3456</v>
      </c>
      <c r="F11">
        <v>2956.32</v>
      </c>
      <c r="G11" s="1">
        <v>2.1947680099999999E-2</v>
      </c>
      <c r="H11" s="1">
        <v>2.8541192600000002E-5</v>
      </c>
      <c r="I11" s="1">
        <v>2.189646E-2</v>
      </c>
      <c r="J11" s="1">
        <v>2.1992377300000001E-2</v>
      </c>
      <c r="T11">
        <f t="shared" si="0"/>
        <v>-3456</v>
      </c>
      <c r="U11" s="1">
        <f t="shared" si="1"/>
        <v>2.2054620399999999E-2</v>
      </c>
    </row>
    <row r="12" spans="1:21" x14ac:dyDescent="0.3">
      <c r="A12" t="s">
        <v>331</v>
      </c>
      <c r="B12" t="s">
        <v>498</v>
      </c>
      <c r="C12">
        <v>10</v>
      </c>
      <c r="D12">
        <v>51</v>
      </c>
      <c r="E12">
        <v>-2880</v>
      </c>
      <c r="F12">
        <v>2958.32</v>
      </c>
      <c r="G12" s="1">
        <v>2.6246959399999999E-2</v>
      </c>
      <c r="H12" s="1">
        <v>4.3417110299999997E-5</v>
      </c>
      <c r="I12" s="1">
        <v>2.6125873599999998E-2</v>
      </c>
      <c r="J12" s="1">
        <v>2.6299316900000001E-2</v>
      </c>
      <c r="T12">
        <f t="shared" si="0"/>
        <v>-2880</v>
      </c>
      <c r="U12" s="1">
        <f t="shared" si="1"/>
        <v>2.6229608266666666E-2</v>
      </c>
    </row>
    <row r="13" spans="1:21" x14ac:dyDescent="0.3">
      <c r="A13" t="s">
        <v>331</v>
      </c>
      <c r="B13" t="s">
        <v>499</v>
      </c>
      <c r="C13">
        <v>11</v>
      </c>
      <c r="D13">
        <v>51</v>
      </c>
      <c r="E13">
        <v>-2304</v>
      </c>
      <c r="F13">
        <v>2960.32</v>
      </c>
      <c r="G13" s="1">
        <v>3.03559287E-2</v>
      </c>
      <c r="H13" s="1">
        <v>2.3374700400000001E-5</v>
      </c>
      <c r="I13" s="1">
        <v>3.0314999299999999E-2</v>
      </c>
      <c r="J13" s="1">
        <v>3.03948655E-2</v>
      </c>
      <c r="T13">
        <f t="shared" si="0"/>
        <v>-2304</v>
      </c>
      <c r="U13" s="1">
        <f t="shared" si="1"/>
        <v>3.0273314200000002E-2</v>
      </c>
    </row>
    <row r="14" spans="1:21" x14ac:dyDescent="0.3">
      <c r="A14" t="s">
        <v>331</v>
      </c>
      <c r="B14" t="s">
        <v>500</v>
      </c>
      <c r="C14">
        <v>12</v>
      </c>
      <c r="D14">
        <v>51</v>
      </c>
      <c r="E14">
        <v>-1728</v>
      </c>
      <c r="F14">
        <v>2962.33</v>
      </c>
      <c r="G14" s="1">
        <v>3.4393386999999997E-2</v>
      </c>
      <c r="H14" s="1">
        <v>2.4244681E-5</v>
      </c>
      <c r="I14" s="1">
        <v>3.4340402200000002E-2</v>
      </c>
      <c r="J14" s="1">
        <v>3.4436719900000003E-2</v>
      </c>
      <c r="T14">
        <f t="shared" si="0"/>
        <v>-1728</v>
      </c>
      <c r="U14" s="1">
        <f t="shared" si="1"/>
        <v>3.4294913733333328E-2</v>
      </c>
    </row>
    <row r="15" spans="1:21" x14ac:dyDescent="0.3">
      <c r="A15" t="s">
        <v>331</v>
      </c>
      <c r="B15" t="s">
        <v>501</v>
      </c>
      <c r="C15">
        <v>13</v>
      </c>
      <c r="D15">
        <v>51</v>
      </c>
      <c r="E15">
        <v>-1152</v>
      </c>
      <c r="F15">
        <v>2964.33</v>
      </c>
      <c r="G15" s="1">
        <v>3.8453436700000003E-2</v>
      </c>
      <c r="H15" s="1">
        <v>2.6825594799999999E-5</v>
      </c>
      <c r="I15" s="1">
        <v>3.8407219200000002E-2</v>
      </c>
      <c r="J15" s="1">
        <v>3.8514998000000002E-2</v>
      </c>
      <c r="T15">
        <f t="shared" si="0"/>
        <v>-1152</v>
      </c>
      <c r="U15" s="1">
        <f t="shared" si="1"/>
        <v>3.8312278166666665E-2</v>
      </c>
    </row>
    <row r="16" spans="1:21" x14ac:dyDescent="0.3">
      <c r="A16" t="s">
        <v>331</v>
      </c>
      <c r="B16" t="s">
        <v>502</v>
      </c>
      <c r="C16">
        <v>14</v>
      </c>
      <c r="D16">
        <v>51</v>
      </c>
      <c r="E16">
        <v>-576</v>
      </c>
      <c r="F16">
        <v>2966.33</v>
      </c>
      <c r="G16" s="1">
        <v>4.2432917100000002E-2</v>
      </c>
      <c r="H16" s="1">
        <v>3.1629583300000001E-5</v>
      </c>
      <c r="I16" s="1">
        <v>4.2361126999999998E-2</v>
      </c>
      <c r="J16" s="1">
        <v>4.2471767600000002E-2</v>
      </c>
      <c r="T16">
        <f t="shared" si="0"/>
        <v>-576</v>
      </c>
      <c r="U16" s="1">
        <f t="shared" si="1"/>
        <v>4.2287091133333336E-2</v>
      </c>
    </row>
    <row r="17" spans="1:26" x14ac:dyDescent="0.3">
      <c r="A17" t="s">
        <v>331</v>
      </c>
      <c r="B17" t="s">
        <v>503</v>
      </c>
      <c r="C17">
        <v>15</v>
      </c>
      <c r="D17">
        <v>51</v>
      </c>
      <c r="E17">
        <v>0</v>
      </c>
      <c r="F17">
        <v>2968.33</v>
      </c>
      <c r="G17" s="1">
        <v>4.63902946E-2</v>
      </c>
      <c r="H17" s="1">
        <v>2.0645774900000001E-5</v>
      </c>
      <c r="I17" s="1">
        <v>4.6360774299999997E-2</v>
      </c>
      <c r="J17" s="1">
        <v>4.6415703900000001E-2</v>
      </c>
      <c r="T17">
        <f t="shared" si="0"/>
        <v>0</v>
      </c>
      <c r="U17" s="1">
        <f t="shared" si="1"/>
        <v>4.6212489400000001E-2</v>
      </c>
    </row>
    <row r="18" spans="1:26" x14ac:dyDescent="0.3">
      <c r="A18" t="s">
        <v>331</v>
      </c>
      <c r="B18" t="s">
        <v>504</v>
      </c>
      <c r="C18">
        <v>16</v>
      </c>
      <c r="D18">
        <v>51</v>
      </c>
      <c r="E18">
        <v>576</v>
      </c>
      <c r="F18">
        <v>2970.34</v>
      </c>
      <c r="G18" s="1">
        <v>5.0185832600000001E-2</v>
      </c>
      <c r="H18" s="1">
        <v>7.5257350199999995E-5</v>
      </c>
      <c r="I18" s="1">
        <v>4.9995763999999998E-2</v>
      </c>
      <c r="J18" s="1">
        <v>5.0259799500000001E-2</v>
      </c>
      <c r="T18">
        <f t="shared" si="0"/>
        <v>576</v>
      </c>
      <c r="U18" s="1">
        <f t="shared" si="1"/>
        <v>4.9949084766666672E-2</v>
      </c>
    </row>
    <row r="19" spans="1:26" x14ac:dyDescent="0.3">
      <c r="A19" t="s">
        <v>331</v>
      </c>
      <c r="B19" t="s">
        <v>505</v>
      </c>
      <c r="C19">
        <v>17</v>
      </c>
      <c r="D19">
        <v>51</v>
      </c>
      <c r="E19">
        <v>1152</v>
      </c>
      <c r="F19">
        <v>2972.34</v>
      </c>
      <c r="G19" s="1">
        <v>5.3915043000000003E-2</v>
      </c>
      <c r="H19" s="1">
        <v>2.65838945E-5</v>
      </c>
      <c r="I19" s="1">
        <v>5.3857339300000001E-2</v>
      </c>
      <c r="J19" s="1">
        <v>5.3958496799999998E-2</v>
      </c>
      <c r="T19">
        <f t="shared" si="0"/>
        <v>1152</v>
      </c>
      <c r="U19" s="1">
        <f t="shared" si="1"/>
        <v>5.3593381133333333E-2</v>
      </c>
    </row>
    <row r="20" spans="1:26" x14ac:dyDescent="0.3">
      <c r="A20" t="s">
        <v>331</v>
      </c>
      <c r="B20" t="s">
        <v>506</v>
      </c>
      <c r="C20">
        <v>18</v>
      </c>
      <c r="D20">
        <v>51</v>
      </c>
      <c r="E20">
        <v>1728</v>
      </c>
      <c r="F20">
        <v>2974.34</v>
      </c>
      <c r="G20" s="1">
        <v>5.75300085E-2</v>
      </c>
      <c r="H20" s="1">
        <v>4.2561893399999997E-5</v>
      </c>
      <c r="I20" s="1">
        <v>5.7456605899999999E-2</v>
      </c>
      <c r="J20" s="1">
        <v>5.7595140500000003E-2</v>
      </c>
      <c r="T20">
        <f t="shared" si="0"/>
        <v>1728</v>
      </c>
      <c r="U20" s="1">
        <f t="shared" si="1"/>
        <v>5.7160614466666669E-2</v>
      </c>
    </row>
    <row r="21" spans="1:26" x14ac:dyDescent="0.3">
      <c r="A21" t="s">
        <v>331</v>
      </c>
      <c r="B21" t="s">
        <v>507</v>
      </c>
      <c r="C21">
        <v>19</v>
      </c>
      <c r="D21">
        <v>51</v>
      </c>
      <c r="E21">
        <v>2304</v>
      </c>
      <c r="F21">
        <v>2976.34</v>
      </c>
      <c r="G21" s="1">
        <v>6.1009616799999999E-2</v>
      </c>
      <c r="H21" s="1">
        <v>3.9571362800000001E-5</v>
      </c>
      <c r="I21" s="1">
        <v>6.0936446399999997E-2</v>
      </c>
      <c r="J21" s="1">
        <v>6.10672196E-2</v>
      </c>
      <c r="T21">
        <f t="shared" si="0"/>
        <v>2304</v>
      </c>
      <c r="U21" s="1">
        <f t="shared" si="1"/>
        <v>6.0501866433333329E-2</v>
      </c>
      <c r="Y21" s="15" t="s">
        <v>655</v>
      </c>
      <c r="Z21">
        <f>SLOPE(U22:U26,T22:T26)</f>
        <v>4.5218947916666684E-6</v>
      </c>
    </row>
    <row r="22" spans="1:26" x14ac:dyDescent="0.3">
      <c r="A22" t="s">
        <v>331</v>
      </c>
      <c r="B22" t="s">
        <v>508</v>
      </c>
      <c r="C22">
        <v>20</v>
      </c>
      <c r="D22">
        <v>51</v>
      </c>
      <c r="E22">
        <v>2880</v>
      </c>
      <c r="F22">
        <v>2978.35</v>
      </c>
      <c r="G22" s="1">
        <v>6.42547215E-2</v>
      </c>
      <c r="H22" s="1">
        <v>4.48490234E-5</v>
      </c>
      <c r="I22" s="1">
        <v>6.4166224999999993E-2</v>
      </c>
      <c r="J22" s="1">
        <v>6.4341699599999996E-2</v>
      </c>
      <c r="L22" t="s">
        <v>644</v>
      </c>
      <c r="T22">
        <f t="shared" si="0"/>
        <v>2880</v>
      </c>
      <c r="U22" s="1">
        <f t="shared" si="1"/>
        <v>6.3636061199999996E-2</v>
      </c>
      <c r="Y22" s="15" t="s">
        <v>656</v>
      </c>
      <c r="Z22">
        <f>INTERCEPT(U22:U26,T22:T26)</f>
        <v>5.0826545093333335E-2</v>
      </c>
    </row>
    <row r="23" spans="1:26" x14ac:dyDescent="0.3">
      <c r="A23" t="s">
        <v>331</v>
      </c>
      <c r="B23" t="s">
        <v>509</v>
      </c>
      <c r="C23">
        <v>21</v>
      </c>
      <c r="D23">
        <v>51</v>
      </c>
      <c r="E23">
        <v>3456</v>
      </c>
      <c r="F23">
        <v>2980.35</v>
      </c>
      <c r="G23" s="1">
        <v>6.7298099400000005E-2</v>
      </c>
      <c r="H23" s="1">
        <v>5.0130803099999998E-5</v>
      </c>
      <c r="I23" s="1">
        <v>6.7214322000000007E-2</v>
      </c>
      <c r="J23" s="1">
        <v>6.7393740100000002E-2</v>
      </c>
      <c r="L23" t="s">
        <v>645</v>
      </c>
      <c r="T23">
        <f t="shared" si="0"/>
        <v>3456</v>
      </c>
      <c r="U23" s="1">
        <f t="shared" si="1"/>
        <v>6.6554181566666662E-2</v>
      </c>
      <c r="Y23" s="15" t="s">
        <v>650</v>
      </c>
      <c r="Z23" s="11">
        <f>W28</f>
        <v>6.9341742719999988E-2</v>
      </c>
    </row>
    <row r="24" spans="1:26" x14ac:dyDescent="0.3">
      <c r="A24" t="s">
        <v>331</v>
      </c>
      <c r="B24" t="s">
        <v>510</v>
      </c>
      <c r="C24">
        <v>22</v>
      </c>
      <c r="D24">
        <v>51</v>
      </c>
      <c r="E24">
        <v>4032</v>
      </c>
      <c r="F24">
        <v>2982.35</v>
      </c>
      <c r="G24" s="1">
        <v>7.0071587099999999E-2</v>
      </c>
      <c r="H24" s="1">
        <v>5.5510143200000003E-5</v>
      </c>
      <c r="I24" s="1">
        <v>6.9954416899999997E-2</v>
      </c>
      <c r="J24" s="1">
        <v>7.0174167100000004E-2</v>
      </c>
      <c r="L24" s="14" t="s">
        <v>652</v>
      </c>
      <c r="M24" s="14"/>
      <c r="T24" s="20">
        <f t="shared" si="0"/>
        <v>4032</v>
      </c>
      <c r="U24" s="21">
        <f t="shared" si="1"/>
        <v>6.927779466666667E-2</v>
      </c>
      <c r="Y24" s="15"/>
    </row>
    <row r="25" spans="1:26" x14ac:dyDescent="0.3">
      <c r="A25" t="s">
        <v>331</v>
      </c>
      <c r="B25" t="s">
        <v>511</v>
      </c>
      <c r="C25">
        <v>23</v>
      </c>
      <c r="D25">
        <v>51</v>
      </c>
      <c r="E25">
        <v>4608</v>
      </c>
      <c r="F25">
        <v>2984.35</v>
      </c>
      <c r="G25" s="1">
        <v>7.2593763000000006E-2</v>
      </c>
      <c r="H25" s="1">
        <v>4.3722582399999998E-5</v>
      </c>
      <c r="I25" s="1">
        <v>7.2509891300000004E-2</v>
      </c>
      <c r="J25" s="1">
        <v>7.26661522E-2</v>
      </c>
      <c r="L25" s="15" t="s">
        <v>646</v>
      </c>
      <c r="M25">
        <f>E23</f>
        <v>3456</v>
      </c>
      <c r="N25" s="15" t="s">
        <v>655</v>
      </c>
      <c r="O25">
        <f>SLOPE(G6:G10,E6:E10)</f>
        <v>7.1268445729166671E-6</v>
      </c>
      <c r="T25">
        <f t="shared" si="0"/>
        <v>4608</v>
      </c>
      <c r="U25" s="1">
        <f t="shared" si="1"/>
        <v>7.1779756099999995E-2</v>
      </c>
      <c r="Y25" s="15" t="s">
        <v>651</v>
      </c>
      <c r="Z25" s="17">
        <f>(Z23-Z22)/Z21</f>
        <v>4094.566211665966</v>
      </c>
    </row>
    <row r="26" spans="1:26" x14ac:dyDescent="0.3">
      <c r="A26" t="s">
        <v>331</v>
      </c>
      <c r="B26" t="s">
        <v>512</v>
      </c>
      <c r="C26">
        <v>24</v>
      </c>
      <c r="D26">
        <v>51</v>
      </c>
      <c r="E26">
        <v>5184</v>
      </c>
      <c r="F26">
        <v>2986.36</v>
      </c>
      <c r="G26" s="1">
        <v>7.5037110800000001E-2</v>
      </c>
      <c r="H26" s="1">
        <v>5.2544328599999997E-5</v>
      </c>
      <c r="I26" s="1">
        <v>7.4942759100000006E-2</v>
      </c>
      <c r="J26" s="1">
        <v>7.51145062E-2</v>
      </c>
      <c r="L26" s="15" t="s">
        <v>647</v>
      </c>
      <c r="M26" s="11">
        <f>G23</f>
        <v>6.7298099400000005E-2</v>
      </c>
      <c r="N26" s="15" t="s">
        <v>656</v>
      </c>
      <c r="O26">
        <f>INTERCEPT(G6:G10,E6:E10)</f>
        <v>4.6490248090000005E-2</v>
      </c>
      <c r="T26">
        <f t="shared" si="0"/>
        <v>5184</v>
      </c>
      <c r="U26" s="1">
        <f t="shared" si="1"/>
        <v>7.4046330933333335E-2</v>
      </c>
      <c r="Y26" s="15"/>
    </row>
    <row r="27" spans="1:26" x14ac:dyDescent="0.3">
      <c r="A27" t="s">
        <v>331</v>
      </c>
      <c r="B27" t="s">
        <v>513</v>
      </c>
      <c r="C27">
        <v>25</v>
      </c>
      <c r="D27">
        <v>51</v>
      </c>
      <c r="E27">
        <v>5760</v>
      </c>
      <c r="F27">
        <v>2988.36</v>
      </c>
      <c r="G27" s="1">
        <v>7.7215890400000001E-2</v>
      </c>
      <c r="H27" s="1">
        <v>8.8668967400000004E-5</v>
      </c>
      <c r="I27" s="1">
        <v>7.7015643699999997E-2</v>
      </c>
      <c r="J27" s="1">
        <v>7.7334785200000006E-2</v>
      </c>
      <c r="L27" s="15" t="s">
        <v>648</v>
      </c>
      <c r="M27">
        <f>E25</f>
        <v>4608</v>
      </c>
      <c r="N27" s="15" t="s">
        <v>650</v>
      </c>
      <c r="O27" s="11">
        <f>M30</f>
        <v>7.81590016E-3</v>
      </c>
      <c r="T27">
        <f t="shared" si="0"/>
        <v>5760</v>
      </c>
      <c r="U27" s="1">
        <f t="shared" si="1"/>
        <v>7.600832443333333E-2</v>
      </c>
    </row>
    <row r="28" spans="1:26" x14ac:dyDescent="0.3">
      <c r="A28" t="s">
        <v>331</v>
      </c>
      <c r="B28" t="s">
        <v>514</v>
      </c>
      <c r="C28">
        <v>26</v>
      </c>
      <c r="D28">
        <v>51</v>
      </c>
      <c r="E28" s="9">
        <v>6336</v>
      </c>
      <c r="F28" s="9">
        <v>2990.36</v>
      </c>
      <c r="G28" s="10">
        <v>7.81590016E-2</v>
      </c>
      <c r="H28" s="1">
        <v>4.7696177500000001E-5</v>
      </c>
      <c r="I28" s="1">
        <v>7.8076210500000007E-2</v>
      </c>
      <c r="J28" s="1">
        <v>7.8248832599999998E-2</v>
      </c>
      <c r="L28" s="15" t="s">
        <v>649</v>
      </c>
      <c r="M28" s="11">
        <f>G25</f>
        <v>7.2593763000000006E-2</v>
      </c>
      <c r="N28" s="15"/>
      <c r="Q28" s="1">
        <f>G28-(10/100*G28)</f>
        <v>7.034310144E-2</v>
      </c>
      <c r="T28" s="9">
        <f t="shared" si="0"/>
        <v>6336</v>
      </c>
      <c r="U28" s="10">
        <f t="shared" si="1"/>
        <v>7.7046380799999994E-2</v>
      </c>
      <c r="W28" s="1">
        <f>U28-(10/100*U28)</f>
        <v>6.9341742719999988E-2</v>
      </c>
    </row>
    <row r="29" spans="1:26" x14ac:dyDescent="0.3">
      <c r="A29" t="s">
        <v>331</v>
      </c>
      <c r="B29" t="s">
        <v>515</v>
      </c>
      <c r="C29">
        <v>27</v>
      </c>
      <c r="D29">
        <v>51</v>
      </c>
      <c r="E29">
        <v>6912</v>
      </c>
      <c r="F29">
        <v>2992.36</v>
      </c>
      <c r="G29" s="1">
        <v>7.6611499299999997E-2</v>
      </c>
      <c r="H29" s="1">
        <v>6.9002739500000001E-5</v>
      </c>
      <c r="I29" s="1">
        <v>7.6426482200000007E-2</v>
      </c>
      <c r="J29" s="1">
        <v>7.6705012500000003E-2</v>
      </c>
      <c r="L29" s="16" t="s">
        <v>651</v>
      </c>
      <c r="M29" s="9">
        <f>(((M30-M26)/(M28-M26))*(M27-M25))+M25</f>
        <v>-9483.5480340707454</v>
      </c>
      <c r="N29" s="15" t="s">
        <v>651</v>
      </c>
      <c r="O29" s="17">
        <f>(O27-O26)/O25</f>
        <v>-5426.5737851179902</v>
      </c>
      <c r="Q29">
        <f>AVERAGE(E24,E31)</f>
        <v>6048</v>
      </c>
      <c r="T29">
        <f t="shared" si="0"/>
        <v>6912</v>
      </c>
      <c r="U29" s="1">
        <f t="shared" si="1"/>
        <v>7.5443213999999995E-2</v>
      </c>
      <c r="Y29" s="15" t="s">
        <v>655</v>
      </c>
      <c r="Z29">
        <f>SLOPE(U29:U33,T29:T33)</f>
        <v>-6.1430234432870348E-6</v>
      </c>
    </row>
    <row r="30" spans="1:26" x14ac:dyDescent="0.3">
      <c r="A30" t="s">
        <v>331</v>
      </c>
      <c r="B30" t="s">
        <v>516</v>
      </c>
      <c r="C30">
        <v>28</v>
      </c>
      <c r="D30">
        <v>51</v>
      </c>
      <c r="E30">
        <v>7488</v>
      </c>
      <c r="F30">
        <v>2994.36</v>
      </c>
      <c r="G30" s="1">
        <v>7.3918677500000002E-2</v>
      </c>
      <c r="H30" s="1">
        <v>3.7525028300000002E-5</v>
      </c>
      <c r="I30" s="1">
        <v>7.3853856199999998E-2</v>
      </c>
      <c r="J30" s="1">
        <v>7.3981087799999998E-2</v>
      </c>
      <c r="L30" s="15" t="s">
        <v>650</v>
      </c>
      <c r="M30" s="11">
        <f>(10/100*G28)</f>
        <v>7.81590016E-3</v>
      </c>
      <c r="N30" s="15"/>
      <c r="T30">
        <f t="shared" si="0"/>
        <v>7488</v>
      </c>
      <c r="U30" s="1">
        <f t="shared" si="1"/>
        <v>7.3017953266666671E-2</v>
      </c>
      <c r="Y30" s="15" t="s">
        <v>656</v>
      </c>
      <c r="Z30">
        <f>INTERCEPT(U29:U33,T29:T33)</f>
        <v>0.11853829044666664</v>
      </c>
    </row>
    <row r="31" spans="1:26" x14ac:dyDescent="0.3">
      <c r="A31" t="s">
        <v>331</v>
      </c>
      <c r="B31" t="s">
        <v>517</v>
      </c>
      <c r="C31">
        <v>29</v>
      </c>
      <c r="D31">
        <v>51</v>
      </c>
      <c r="E31">
        <v>8064</v>
      </c>
      <c r="F31">
        <v>2996.37</v>
      </c>
      <c r="G31" s="1">
        <v>7.0256116399999999E-2</v>
      </c>
      <c r="H31" s="1">
        <v>4.12648702E-5</v>
      </c>
      <c r="I31" s="1">
        <v>7.0176768299999998E-2</v>
      </c>
      <c r="J31" s="1">
        <v>7.0336517099999996E-2</v>
      </c>
      <c r="T31" s="8">
        <f t="shared" si="0"/>
        <v>8064</v>
      </c>
      <c r="U31" s="19">
        <f t="shared" si="1"/>
        <v>6.9517794566666666E-2</v>
      </c>
      <c r="Y31" s="15" t="s">
        <v>650</v>
      </c>
      <c r="Z31" s="11">
        <f>W28</f>
        <v>6.9341742719999988E-2</v>
      </c>
    </row>
    <row r="32" spans="1:26" x14ac:dyDescent="0.3">
      <c r="A32" t="s">
        <v>331</v>
      </c>
      <c r="B32" t="s">
        <v>518</v>
      </c>
      <c r="C32">
        <v>30</v>
      </c>
      <c r="D32">
        <v>51</v>
      </c>
      <c r="E32">
        <v>8640</v>
      </c>
      <c r="F32">
        <v>2998.37</v>
      </c>
      <c r="G32" s="1">
        <v>6.6232248399999999E-2</v>
      </c>
      <c r="H32" s="1">
        <v>7.86622251E-5</v>
      </c>
      <c r="I32" s="1">
        <v>6.6118634499999995E-2</v>
      </c>
      <c r="J32" s="1">
        <v>6.6380233799999994E-2</v>
      </c>
      <c r="L32" s="14" t="s">
        <v>653</v>
      </c>
      <c r="M32" s="14"/>
      <c r="T32">
        <f t="shared" si="0"/>
        <v>8640</v>
      </c>
      <c r="U32" s="1">
        <f t="shared" si="1"/>
        <v>6.5531004099999998E-2</v>
      </c>
      <c r="Y32" s="15"/>
    </row>
    <row r="33" spans="1:26" x14ac:dyDescent="0.3">
      <c r="A33" t="s">
        <v>331</v>
      </c>
      <c r="B33" t="s">
        <v>519</v>
      </c>
      <c r="C33">
        <v>31</v>
      </c>
      <c r="D33">
        <v>51</v>
      </c>
      <c r="E33">
        <v>9216</v>
      </c>
      <c r="F33">
        <v>3000.37</v>
      </c>
      <c r="G33" s="1">
        <v>6.2081262300000002E-2</v>
      </c>
      <c r="H33" s="1">
        <v>3.9366556100000001E-5</v>
      </c>
      <c r="I33" s="1">
        <v>6.2017059499999999E-2</v>
      </c>
      <c r="J33" s="1">
        <v>6.2150985200000002E-2</v>
      </c>
      <c r="L33" s="15" t="s">
        <v>646</v>
      </c>
      <c r="M33">
        <f>E32</f>
        <v>8640</v>
      </c>
      <c r="N33" s="15" t="s">
        <v>655</v>
      </c>
      <c r="O33">
        <f>SLOPE(G45:G49,E45:E49)</f>
        <v>-5.2115195416666662E-6</v>
      </c>
      <c r="T33">
        <f t="shared" si="0"/>
        <v>9216</v>
      </c>
      <c r="U33" s="1">
        <f t="shared" si="1"/>
        <v>6.1494781066666671E-2</v>
      </c>
      <c r="Y33" s="15" t="s">
        <v>651</v>
      </c>
      <c r="Z33" s="17">
        <f>(Z31-Z30)/Z29</f>
        <v>8008.5235195427413</v>
      </c>
    </row>
    <row r="34" spans="1:26" x14ac:dyDescent="0.3">
      <c r="A34" t="s">
        <v>331</v>
      </c>
      <c r="B34" t="s">
        <v>520</v>
      </c>
      <c r="C34">
        <v>32</v>
      </c>
      <c r="D34">
        <v>51</v>
      </c>
      <c r="E34">
        <v>9792</v>
      </c>
      <c r="F34">
        <v>3002.37</v>
      </c>
      <c r="G34" s="1">
        <v>5.7958247300000001E-2</v>
      </c>
      <c r="H34" s="1">
        <v>4.0243554500000001E-5</v>
      </c>
      <c r="I34" s="1">
        <v>5.7873394000000002E-2</v>
      </c>
      <c r="J34" s="1">
        <v>5.8020413899999998E-2</v>
      </c>
      <c r="L34" s="15" t="s">
        <v>647</v>
      </c>
      <c r="M34" s="11">
        <f>G32</f>
        <v>6.6232248399999999E-2</v>
      </c>
      <c r="N34" s="15" t="s">
        <v>656</v>
      </c>
      <c r="O34">
        <f>INTERCEPT(G45:G49,E45:E49)</f>
        <v>9.7957702691999993E-2</v>
      </c>
      <c r="T34">
        <f t="shared" si="0"/>
        <v>9792</v>
      </c>
      <c r="U34" s="1">
        <f t="shared" si="1"/>
        <v>5.7468197366666668E-2</v>
      </c>
    </row>
    <row r="35" spans="1:26" x14ac:dyDescent="0.3">
      <c r="A35" t="s">
        <v>331</v>
      </c>
      <c r="B35" t="s">
        <v>521</v>
      </c>
      <c r="C35">
        <v>33</v>
      </c>
      <c r="D35">
        <v>51</v>
      </c>
      <c r="E35">
        <v>10368</v>
      </c>
      <c r="F35">
        <v>3004.38</v>
      </c>
      <c r="G35" s="1">
        <v>5.39224456E-2</v>
      </c>
      <c r="H35" s="1">
        <v>3.9270947499999997E-5</v>
      </c>
      <c r="I35" s="1">
        <v>5.38543753E-2</v>
      </c>
      <c r="J35" s="1">
        <v>5.3987770499999997E-2</v>
      </c>
      <c r="L35" s="15" t="s">
        <v>648</v>
      </c>
      <c r="M35">
        <f>E30</f>
        <v>7488</v>
      </c>
      <c r="N35" s="15" t="s">
        <v>650</v>
      </c>
      <c r="O35" s="11">
        <f>M38</f>
        <v>7.81590016E-3</v>
      </c>
      <c r="T35">
        <f t="shared" si="0"/>
        <v>10368</v>
      </c>
      <c r="U35" s="1">
        <f t="shared" si="1"/>
        <v>5.3428737233333336E-2</v>
      </c>
    </row>
    <row r="36" spans="1:26" x14ac:dyDescent="0.3">
      <c r="A36" t="s">
        <v>331</v>
      </c>
      <c r="B36" t="s">
        <v>522</v>
      </c>
      <c r="C36">
        <v>34</v>
      </c>
      <c r="D36">
        <v>51</v>
      </c>
      <c r="E36">
        <v>10944</v>
      </c>
      <c r="F36">
        <v>3006.38</v>
      </c>
      <c r="G36" s="1">
        <v>4.9770355600000003E-2</v>
      </c>
      <c r="H36" s="1">
        <v>4.96245123E-5</v>
      </c>
      <c r="I36" s="1">
        <v>4.9675517000000002E-2</v>
      </c>
      <c r="J36" s="1">
        <v>4.9872335900000002E-2</v>
      </c>
      <c r="L36" s="15" t="s">
        <v>649</v>
      </c>
      <c r="M36" s="11">
        <f>G30</f>
        <v>7.3918677500000002E-2</v>
      </c>
      <c r="N36" s="15"/>
      <c r="T36">
        <f t="shared" si="0"/>
        <v>10944</v>
      </c>
      <c r="U36" s="1">
        <f t="shared" si="1"/>
        <v>4.9319772099999999E-2</v>
      </c>
      <c r="Y36" s="15" t="s">
        <v>654</v>
      </c>
      <c r="Z36" s="18">
        <f>AVERAGE(Z25,Z33)</f>
        <v>6051.5448656043536</v>
      </c>
    </row>
    <row r="37" spans="1:26" x14ac:dyDescent="0.3">
      <c r="A37" t="s">
        <v>331</v>
      </c>
      <c r="B37" t="s">
        <v>523</v>
      </c>
      <c r="C37">
        <v>35</v>
      </c>
      <c r="D37">
        <v>51</v>
      </c>
      <c r="E37">
        <v>11520</v>
      </c>
      <c r="F37">
        <v>3008.38</v>
      </c>
      <c r="G37" s="1">
        <v>4.5568462999999997E-2</v>
      </c>
      <c r="H37" s="1">
        <v>3.8745071999999999E-5</v>
      </c>
      <c r="I37" s="1">
        <v>4.5503275699999998E-2</v>
      </c>
      <c r="J37" s="1">
        <v>4.5639148599999999E-2</v>
      </c>
      <c r="L37" s="16" t="s">
        <v>651</v>
      </c>
      <c r="M37" s="9">
        <f>(((M38-M34)/(M36-M34))*(M35-M33))+M33</f>
        <v>17395.12312635265</v>
      </c>
      <c r="N37" s="15" t="s">
        <v>651</v>
      </c>
      <c r="O37" s="17">
        <f>(O35-O34)/O33</f>
        <v>17296.644829076522</v>
      </c>
      <c r="T37">
        <f t="shared" si="0"/>
        <v>11520</v>
      </c>
      <c r="U37" s="1">
        <f t="shared" si="1"/>
        <v>4.5180214999999996E-2</v>
      </c>
    </row>
    <row r="38" spans="1:26" x14ac:dyDescent="0.3">
      <c r="A38" t="s">
        <v>331</v>
      </c>
      <c r="B38" t="s">
        <v>524</v>
      </c>
      <c r="C38">
        <v>36</v>
      </c>
      <c r="D38">
        <v>51</v>
      </c>
      <c r="E38">
        <v>12096</v>
      </c>
      <c r="F38">
        <v>3010.38</v>
      </c>
      <c r="G38" s="1">
        <v>4.1503798600000003E-2</v>
      </c>
      <c r="H38" s="1">
        <v>2.7311887199999999E-5</v>
      </c>
      <c r="I38" s="1">
        <v>4.1450683500000002E-2</v>
      </c>
      <c r="J38" s="1">
        <v>4.1557534200000003E-2</v>
      </c>
      <c r="L38" s="15" t="s">
        <v>650</v>
      </c>
      <c r="M38" s="11">
        <f>(10/100*G28)</f>
        <v>7.81590016E-3</v>
      </c>
      <c r="T38">
        <f t="shared" si="0"/>
        <v>12096</v>
      </c>
      <c r="U38" s="1">
        <f t="shared" si="1"/>
        <v>4.1132190766666667E-2</v>
      </c>
    </row>
    <row r="39" spans="1:26" x14ac:dyDescent="0.3">
      <c r="A39" t="s">
        <v>331</v>
      </c>
      <c r="B39" t="s">
        <v>525</v>
      </c>
      <c r="C39">
        <v>37</v>
      </c>
      <c r="D39">
        <v>51</v>
      </c>
      <c r="E39">
        <v>12672</v>
      </c>
      <c r="F39">
        <v>3012.39</v>
      </c>
      <c r="G39" s="1">
        <v>3.6836363099999998E-2</v>
      </c>
      <c r="H39" s="1">
        <v>2.4906152699999999E-5</v>
      </c>
      <c r="I39" s="1">
        <v>3.6789519499999999E-2</v>
      </c>
      <c r="J39" s="1">
        <v>3.6886046700000001E-2</v>
      </c>
      <c r="L39" s="15"/>
      <c r="T39">
        <f t="shared" si="0"/>
        <v>12672</v>
      </c>
      <c r="U39" s="1">
        <f t="shared" si="1"/>
        <v>3.6859692466666663E-2</v>
      </c>
    </row>
    <row r="40" spans="1:26" x14ac:dyDescent="0.3">
      <c r="A40" t="s">
        <v>331</v>
      </c>
      <c r="B40" t="s">
        <v>526</v>
      </c>
      <c r="C40">
        <v>38</v>
      </c>
      <c r="D40">
        <v>51</v>
      </c>
      <c r="E40">
        <v>13248</v>
      </c>
      <c r="F40">
        <v>3014.39</v>
      </c>
      <c r="G40" s="1">
        <v>3.2837766900000002E-2</v>
      </c>
      <c r="H40" s="1">
        <v>2.96715196E-5</v>
      </c>
      <c r="I40" s="1">
        <v>3.2778715799999997E-2</v>
      </c>
      <c r="J40" s="1">
        <v>3.2880436399999997E-2</v>
      </c>
      <c r="L40" s="15" t="s">
        <v>654</v>
      </c>
      <c r="M40" s="17">
        <f>AVERAGE(M29,M37)</f>
        <v>3955.7875461409521</v>
      </c>
      <c r="N40" s="15" t="s">
        <v>654</v>
      </c>
      <c r="O40" s="17">
        <f>AVERAGE(O29,O37)</f>
        <v>5935.0355219792655</v>
      </c>
      <c r="T40">
        <f t="shared" si="0"/>
        <v>13248</v>
      </c>
      <c r="U40" s="1">
        <f t="shared" si="1"/>
        <v>3.2864706299999998E-2</v>
      </c>
    </row>
    <row r="41" spans="1:26" x14ac:dyDescent="0.3">
      <c r="A41" t="s">
        <v>331</v>
      </c>
      <c r="B41" t="s">
        <v>527</v>
      </c>
      <c r="C41">
        <v>39</v>
      </c>
      <c r="D41">
        <v>51</v>
      </c>
      <c r="E41">
        <v>13824</v>
      </c>
      <c r="F41">
        <v>3016.39</v>
      </c>
      <c r="G41" s="1">
        <v>2.8951428000000001E-2</v>
      </c>
      <c r="H41" s="1">
        <v>4.26843672E-5</v>
      </c>
      <c r="I41" s="1">
        <v>2.8873850999999999E-2</v>
      </c>
      <c r="J41" s="1">
        <v>2.9046522200000001E-2</v>
      </c>
      <c r="O41" s="17">
        <f>O40-E28</f>
        <v>-400.96447802073453</v>
      </c>
      <c r="P41" t="s">
        <v>657</v>
      </c>
      <c r="T41">
        <f t="shared" si="0"/>
        <v>13824</v>
      </c>
      <c r="U41" s="1">
        <f t="shared" si="1"/>
        <v>2.9022581799999999E-2</v>
      </c>
    </row>
    <row r="42" spans="1:26" x14ac:dyDescent="0.3">
      <c r="A42" t="s">
        <v>331</v>
      </c>
      <c r="B42" t="s">
        <v>528</v>
      </c>
      <c r="C42">
        <v>40</v>
      </c>
      <c r="D42">
        <v>51</v>
      </c>
      <c r="E42">
        <v>14400</v>
      </c>
      <c r="F42">
        <v>3018.39</v>
      </c>
      <c r="G42" s="1">
        <v>2.49981339E-2</v>
      </c>
      <c r="H42" s="1">
        <v>3.5568800500000002E-5</v>
      </c>
      <c r="I42" s="1">
        <v>2.49304947E-2</v>
      </c>
      <c r="J42" s="1">
        <v>2.50737802E-2</v>
      </c>
      <c r="T42">
        <f t="shared" si="0"/>
        <v>14400</v>
      </c>
      <c r="U42" s="1">
        <f t="shared" si="1"/>
        <v>2.5082940433333336E-2</v>
      </c>
    </row>
    <row r="43" spans="1:26" x14ac:dyDescent="0.3">
      <c r="A43" t="s">
        <v>331</v>
      </c>
      <c r="B43" t="s">
        <v>529</v>
      </c>
      <c r="C43">
        <v>41</v>
      </c>
      <c r="D43">
        <v>51</v>
      </c>
      <c r="E43">
        <v>14976</v>
      </c>
      <c r="F43">
        <v>3020.4</v>
      </c>
      <c r="G43" s="1">
        <v>2.12741337E-2</v>
      </c>
      <c r="H43" s="1">
        <v>3.4330830800000002E-5</v>
      </c>
      <c r="I43" s="1">
        <v>2.1225731500000001E-2</v>
      </c>
      <c r="J43" s="1">
        <v>2.1352463299999999E-2</v>
      </c>
      <c r="T43">
        <f t="shared" si="0"/>
        <v>14976</v>
      </c>
      <c r="U43" s="1">
        <f t="shared" si="1"/>
        <v>2.1339555600000001E-2</v>
      </c>
    </row>
    <row r="44" spans="1:26" x14ac:dyDescent="0.3">
      <c r="A44" t="s">
        <v>331</v>
      </c>
      <c r="B44" t="s">
        <v>530</v>
      </c>
      <c r="C44">
        <v>42</v>
      </c>
      <c r="D44">
        <v>51</v>
      </c>
      <c r="E44">
        <v>15552</v>
      </c>
      <c r="F44">
        <v>3022.4</v>
      </c>
      <c r="G44" s="1">
        <v>1.7556911299999998E-2</v>
      </c>
      <c r="H44" s="1">
        <v>2.16622705E-5</v>
      </c>
      <c r="I44" s="1">
        <v>1.7515244900000001E-2</v>
      </c>
      <c r="J44" s="1">
        <v>1.7600450900000002E-2</v>
      </c>
      <c r="T44">
        <f t="shared" si="0"/>
        <v>15552</v>
      </c>
      <c r="U44" s="1">
        <f t="shared" si="1"/>
        <v>1.7625904100000003E-2</v>
      </c>
    </row>
    <row r="45" spans="1:26" x14ac:dyDescent="0.3">
      <c r="A45" t="s">
        <v>331</v>
      </c>
      <c r="B45" t="s">
        <v>531</v>
      </c>
      <c r="C45">
        <v>43</v>
      </c>
      <c r="D45">
        <v>51</v>
      </c>
      <c r="E45">
        <v>16128</v>
      </c>
      <c r="F45">
        <v>3024.4</v>
      </c>
      <c r="G45" s="1">
        <v>1.4092293699999999E-2</v>
      </c>
      <c r="H45" s="1">
        <v>1.47175316E-5</v>
      </c>
      <c r="I45" s="1">
        <v>1.40663139E-2</v>
      </c>
      <c r="J45" s="1">
        <v>1.41234072E-2</v>
      </c>
      <c r="T45">
        <f t="shared" si="0"/>
        <v>16128</v>
      </c>
      <c r="U45" s="1">
        <f t="shared" si="1"/>
        <v>1.4107846366666668E-2</v>
      </c>
    </row>
    <row r="46" spans="1:26" x14ac:dyDescent="0.3">
      <c r="A46" t="s">
        <v>331</v>
      </c>
      <c r="B46" t="s">
        <v>532</v>
      </c>
      <c r="C46">
        <v>44</v>
      </c>
      <c r="D46">
        <v>51</v>
      </c>
      <c r="E46">
        <v>16704</v>
      </c>
      <c r="F46">
        <v>3026.4</v>
      </c>
      <c r="G46" s="1">
        <v>1.07614926E-2</v>
      </c>
      <c r="H46" s="1">
        <v>1.66274745E-5</v>
      </c>
      <c r="I46" s="1">
        <v>1.07396335E-2</v>
      </c>
      <c r="J46" s="1">
        <v>1.07994999E-2</v>
      </c>
      <c r="T46">
        <f t="shared" si="0"/>
        <v>16704</v>
      </c>
      <c r="U46" s="1">
        <f t="shared" si="1"/>
        <v>1.0731433933333335E-2</v>
      </c>
    </row>
    <row r="47" spans="1:26" x14ac:dyDescent="0.3">
      <c r="A47" t="s">
        <v>331</v>
      </c>
      <c r="B47" t="s">
        <v>533</v>
      </c>
      <c r="C47">
        <v>45</v>
      </c>
      <c r="D47">
        <v>51</v>
      </c>
      <c r="E47" s="8">
        <v>17280</v>
      </c>
      <c r="F47" s="8">
        <v>3028.41</v>
      </c>
      <c r="G47" s="19">
        <v>7.7856712200000001E-3</v>
      </c>
      <c r="H47" s="1">
        <v>1.45138943E-5</v>
      </c>
      <c r="I47" s="1">
        <v>7.7653745299999999E-3</v>
      </c>
      <c r="J47" s="1">
        <v>7.8244918500000003E-3</v>
      </c>
      <c r="T47">
        <f t="shared" si="0"/>
        <v>17280</v>
      </c>
      <c r="U47" s="1">
        <f t="shared" si="1"/>
        <v>7.6155283933333337E-3</v>
      </c>
    </row>
    <row r="48" spans="1:26" x14ac:dyDescent="0.3">
      <c r="A48" t="s">
        <v>331</v>
      </c>
      <c r="B48" t="s">
        <v>534</v>
      </c>
      <c r="C48">
        <v>46</v>
      </c>
      <c r="D48">
        <v>51</v>
      </c>
      <c r="E48">
        <v>17856</v>
      </c>
      <c r="F48">
        <v>3030.41</v>
      </c>
      <c r="G48" s="1">
        <v>4.8198076399999998E-3</v>
      </c>
      <c r="H48" s="1">
        <v>1.54320674E-5</v>
      </c>
      <c r="I48" s="1">
        <v>4.7952874800000003E-3</v>
      </c>
      <c r="J48" s="1">
        <v>4.8633527500000001E-3</v>
      </c>
      <c r="T48">
        <f t="shared" si="0"/>
        <v>17856</v>
      </c>
      <c r="U48" s="1">
        <f t="shared" si="1"/>
        <v>4.6731341266666665E-3</v>
      </c>
    </row>
    <row r="49" spans="1:21" x14ac:dyDescent="0.3">
      <c r="A49" t="s">
        <v>331</v>
      </c>
      <c r="B49" t="s">
        <v>535</v>
      </c>
      <c r="C49">
        <v>47</v>
      </c>
      <c r="D49">
        <v>51</v>
      </c>
      <c r="E49">
        <v>18432</v>
      </c>
      <c r="F49">
        <v>3032.41</v>
      </c>
      <c r="G49" s="1">
        <v>2.0539599E-3</v>
      </c>
      <c r="H49" s="1">
        <v>1.5005716699999999E-5</v>
      </c>
      <c r="I49" s="1">
        <v>2.0300111900000001E-3</v>
      </c>
      <c r="J49" s="1">
        <v>2.09102017E-3</v>
      </c>
      <c r="T49">
        <f t="shared" si="0"/>
        <v>18432</v>
      </c>
      <c r="U49" s="1">
        <f t="shared" si="1"/>
        <v>1.9095358866666667E-3</v>
      </c>
    </row>
    <row r="50" spans="1:21" x14ac:dyDescent="0.3">
      <c r="A50" t="s">
        <v>331</v>
      </c>
      <c r="B50" t="s">
        <v>536</v>
      </c>
      <c r="C50">
        <v>48</v>
      </c>
      <c r="D50">
        <v>51</v>
      </c>
      <c r="E50">
        <v>19008</v>
      </c>
      <c r="F50">
        <v>3034.41</v>
      </c>
      <c r="G50" s="1">
        <v>-4.83537876E-4</v>
      </c>
      <c r="H50" s="1">
        <v>9.7896729500000008E-6</v>
      </c>
      <c r="I50" s="1">
        <v>-4.9943522799999996E-4</v>
      </c>
      <c r="J50" s="1">
        <v>-4.5218362499999999E-4</v>
      </c>
      <c r="T50">
        <f t="shared" si="0"/>
        <v>19008</v>
      </c>
      <c r="U50" s="1">
        <f t="shared" si="1"/>
        <v>-6.0391580099999995E-4</v>
      </c>
    </row>
    <row r="51" spans="1:21" x14ac:dyDescent="0.3">
      <c r="A51" t="s">
        <v>331</v>
      </c>
      <c r="B51" t="s">
        <v>537</v>
      </c>
      <c r="C51">
        <v>49</v>
      </c>
      <c r="D51">
        <v>51</v>
      </c>
      <c r="E51">
        <v>19584</v>
      </c>
      <c r="F51">
        <v>3036.41</v>
      </c>
      <c r="G51" s="1">
        <v>-2.8292473499999999E-3</v>
      </c>
      <c r="H51" s="1">
        <v>9.1700721499999996E-6</v>
      </c>
      <c r="I51" s="1">
        <v>-2.8378695500000002E-3</v>
      </c>
      <c r="J51" s="1">
        <v>-2.7996338199999999E-3</v>
      </c>
      <c r="T51">
        <f t="shared" si="0"/>
        <v>19584</v>
      </c>
      <c r="U51" s="1">
        <f t="shared" si="1"/>
        <v>-2.9384918199999999E-3</v>
      </c>
    </row>
    <row r="52" spans="1:21" x14ac:dyDescent="0.3">
      <c r="A52" t="s">
        <v>331</v>
      </c>
      <c r="B52" t="s">
        <v>538</v>
      </c>
      <c r="C52">
        <v>50</v>
      </c>
      <c r="D52">
        <v>51</v>
      </c>
      <c r="E52">
        <v>20160</v>
      </c>
      <c r="F52">
        <v>3038.42</v>
      </c>
      <c r="G52" s="1">
        <v>-5.0248023800000003E-3</v>
      </c>
      <c r="H52" s="1">
        <v>1.0384158899999999E-5</v>
      </c>
      <c r="I52" s="1">
        <v>-5.0347587699999998E-3</v>
      </c>
      <c r="J52" s="1">
        <v>-4.9935983499999996E-3</v>
      </c>
      <c r="T52">
        <f t="shared" si="0"/>
        <v>20160</v>
      </c>
      <c r="U52" s="1">
        <f t="shared" si="1"/>
        <v>-5.0996532399999999E-3</v>
      </c>
    </row>
    <row r="53" spans="1:21" x14ac:dyDescent="0.3">
      <c r="A53" t="s">
        <v>331</v>
      </c>
      <c r="B53" t="s">
        <v>539</v>
      </c>
      <c r="C53">
        <v>51</v>
      </c>
      <c r="D53">
        <v>51</v>
      </c>
      <c r="E53">
        <v>20736</v>
      </c>
      <c r="F53">
        <v>3040.42</v>
      </c>
      <c r="G53" s="1">
        <v>-7.0054014099999997E-3</v>
      </c>
      <c r="H53" s="1">
        <v>6.1236028900000002E-6</v>
      </c>
      <c r="I53" s="1">
        <v>-7.01029254E-3</v>
      </c>
      <c r="J53" s="1">
        <v>-6.9849694699999996E-3</v>
      </c>
      <c r="T53">
        <f>E53</f>
        <v>20736</v>
      </c>
      <c r="U53" s="1">
        <f>AVERAGE(G53,G107,H161)</f>
        <v>-7.0534133833333327E-3</v>
      </c>
    </row>
    <row r="55" spans="1:21" x14ac:dyDescent="0.3">
      <c r="A55" t="s">
        <v>0</v>
      </c>
      <c r="B55" t="s">
        <v>1</v>
      </c>
      <c r="C55" t="s">
        <v>2</v>
      </c>
      <c r="D55" t="s">
        <v>3</v>
      </c>
      <c r="E55" t="s">
        <v>4</v>
      </c>
      <c r="F55" t="s">
        <v>5</v>
      </c>
      <c r="G55" t="s">
        <v>6</v>
      </c>
      <c r="H55" t="s">
        <v>7</v>
      </c>
      <c r="I55" t="s">
        <v>8</v>
      </c>
      <c r="J55" t="s">
        <v>9</v>
      </c>
    </row>
    <row r="56" spans="1:21" x14ac:dyDescent="0.3">
      <c r="A56" t="s">
        <v>331</v>
      </c>
      <c r="B56" t="s">
        <v>540</v>
      </c>
      <c r="C56">
        <v>0</v>
      </c>
      <c r="D56">
        <v>51</v>
      </c>
      <c r="E56">
        <v>-8640</v>
      </c>
      <c r="F56">
        <v>2938.3</v>
      </c>
      <c r="G56" s="1">
        <v>-9.4046283200000004E-3</v>
      </c>
      <c r="H56" s="1">
        <v>1.7334081900000001E-6</v>
      </c>
      <c r="I56" s="1">
        <v>-9.4101665299999998E-3</v>
      </c>
      <c r="J56" s="1">
        <v>-9.4030028699999997E-3</v>
      </c>
    </row>
    <row r="57" spans="1:21" x14ac:dyDescent="0.3">
      <c r="A57" t="s">
        <v>331</v>
      </c>
      <c r="B57" t="s">
        <v>541</v>
      </c>
      <c r="C57">
        <v>1</v>
      </c>
      <c r="D57">
        <v>51</v>
      </c>
      <c r="E57">
        <v>-8064</v>
      </c>
      <c r="F57">
        <v>2940.3</v>
      </c>
      <c r="G57" s="1">
        <v>-8.8568178599999995E-3</v>
      </c>
      <c r="H57" s="1">
        <v>9.4602995999999997E-7</v>
      </c>
      <c r="I57" s="1">
        <v>-8.8591548399999994E-3</v>
      </c>
      <c r="J57" s="1">
        <v>-8.8550064400000003E-3</v>
      </c>
    </row>
    <row r="58" spans="1:21" x14ac:dyDescent="0.3">
      <c r="A58" t="s">
        <v>331</v>
      </c>
      <c r="B58" t="s">
        <v>542</v>
      </c>
      <c r="C58">
        <v>2</v>
      </c>
      <c r="D58">
        <v>51</v>
      </c>
      <c r="E58">
        <v>-7488</v>
      </c>
      <c r="F58">
        <v>2942.3</v>
      </c>
      <c r="G58" s="1">
        <v>-6.3051245100000002E-3</v>
      </c>
      <c r="H58" s="1">
        <v>6.3466786099999999E-6</v>
      </c>
      <c r="I58" s="1">
        <v>-6.3216024000000001E-3</v>
      </c>
      <c r="J58" s="1">
        <v>-6.29416002E-3</v>
      </c>
    </row>
    <row r="59" spans="1:21" x14ac:dyDescent="0.3">
      <c r="A59" t="s">
        <v>331</v>
      </c>
      <c r="B59" t="s">
        <v>543</v>
      </c>
      <c r="C59">
        <v>3</v>
      </c>
      <c r="D59">
        <v>51</v>
      </c>
      <c r="E59">
        <v>-6912</v>
      </c>
      <c r="F59">
        <v>2944.31</v>
      </c>
      <c r="G59" s="1">
        <v>-2.3609995800000002E-3</v>
      </c>
      <c r="H59" s="1">
        <v>8.5750116299999993E-6</v>
      </c>
      <c r="I59" s="1">
        <v>-2.3817310200000001E-3</v>
      </c>
      <c r="J59" s="1">
        <v>-2.3491396099999998E-3</v>
      </c>
    </row>
    <row r="60" spans="1:21" x14ac:dyDescent="0.3">
      <c r="A60" t="s">
        <v>331</v>
      </c>
      <c r="B60" t="s">
        <v>544</v>
      </c>
      <c r="C60">
        <v>4</v>
      </c>
      <c r="D60">
        <v>51</v>
      </c>
      <c r="E60">
        <v>-6336</v>
      </c>
      <c r="F60">
        <v>2946.31</v>
      </c>
      <c r="G60" s="1">
        <v>1.61420306E-3</v>
      </c>
      <c r="H60" s="1">
        <v>1.23979477E-5</v>
      </c>
      <c r="I60" s="1">
        <v>1.58051993E-3</v>
      </c>
      <c r="J60" s="1">
        <v>1.6295655999999999E-3</v>
      </c>
    </row>
    <row r="61" spans="1:21" x14ac:dyDescent="0.3">
      <c r="A61" t="s">
        <v>331</v>
      </c>
      <c r="B61" t="s">
        <v>545</v>
      </c>
      <c r="C61">
        <v>5</v>
      </c>
      <c r="D61">
        <v>51</v>
      </c>
      <c r="E61" s="8">
        <v>-5760</v>
      </c>
      <c r="F61" s="8">
        <v>2948.31</v>
      </c>
      <c r="G61" s="19">
        <v>5.6326334800000004E-3</v>
      </c>
      <c r="H61" s="1">
        <v>1.19380833E-5</v>
      </c>
      <c r="I61" s="1">
        <v>5.6107483899999998E-3</v>
      </c>
      <c r="J61" s="1">
        <v>5.6563922700000003E-3</v>
      </c>
    </row>
    <row r="62" spans="1:21" x14ac:dyDescent="0.3">
      <c r="A62" t="s">
        <v>331</v>
      </c>
      <c r="B62" t="s">
        <v>546</v>
      </c>
      <c r="C62">
        <v>6</v>
      </c>
      <c r="D62">
        <v>51</v>
      </c>
      <c r="E62">
        <v>-5184</v>
      </c>
      <c r="F62">
        <v>2950.31</v>
      </c>
      <c r="G62" s="1">
        <v>9.6608201799999998E-3</v>
      </c>
      <c r="H62" s="1">
        <v>1.45830185E-5</v>
      </c>
      <c r="I62" s="1">
        <v>9.6292365800000005E-3</v>
      </c>
      <c r="J62" s="1">
        <v>9.6923723100000008E-3</v>
      </c>
    </row>
    <row r="63" spans="1:21" x14ac:dyDescent="0.3">
      <c r="A63" t="s">
        <v>331</v>
      </c>
      <c r="B63" t="s">
        <v>547</v>
      </c>
      <c r="C63">
        <v>7</v>
      </c>
      <c r="D63">
        <v>51</v>
      </c>
      <c r="E63">
        <v>-4608</v>
      </c>
      <c r="F63">
        <v>2952.32</v>
      </c>
      <c r="G63" s="1">
        <v>1.3769562799999999E-2</v>
      </c>
      <c r="H63" s="1">
        <v>1.33874857E-5</v>
      </c>
      <c r="I63" s="1">
        <v>1.3734778099999999E-2</v>
      </c>
      <c r="J63" s="1">
        <v>1.37953355E-2</v>
      </c>
    </row>
    <row r="64" spans="1:21" x14ac:dyDescent="0.3">
      <c r="A64" t="s">
        <v>331</v>
      </c>
      <c r="B64" t="s">
        <v>548</v>
      </c>
      <c r="C64">
        <v>8</v>
      </c>
      <c r="D64">
        <v>51</v>
      </c>
      <c r="E64">
        <v>-4032</v>
      </c>
      <c r="F64">
        <v>2954.32</v>
      </c>
      <c r="G64" s="1">
        <v>1.78861113E-2</v>
      </c>
      <c r="H64" s="1">
        <v>1.6986281400000001E-5</v>
      </c>
      <c r="I64" s="1">
        <v>1.78482955E-2</v>
      </c>
      <c r="J64" s="1">
        <v>1.79086247E-2</v>
      </c>
    </row>
    <row r="65" spans="1:15" x14ac:dyDescent="0.3">
      <c r="A65" t="s">
        <v>331</v>
      </c>
      <c r="B65" t="s">
        <v>549</v>
      </c>
      <c r="C65">
        <v>9</v>
      </c>
      <c r="D65">
        <v>51</v>
      </c>
      <c r="E65">
        <v>-3456</v>
      </c>
      <c r="F65">
        <v>2956.32</v>
      </c>
      <c r="G65" s="1">
        <v>2.1956929199999999E-2</v>
      </c>
      <c r="H65" s="1">
        <v>1.46779371E-5</v>
      </c>
      <c r="I65" s="1">
        <v>2.19329648E-2</v>
      </c>
      <c r="J65" s="1">
        <v>2.1983457099999999E-2</v>
      </c>
    </row>
    <row r="66" spans="1:15" x14ac:dyDescent="0.3">
      <c r="A66" t="s">
        <v>331</v>
      </c>
      <c r="B66" t="s">
        <v>550</v>
      </c>
      <c r="C66">
        <v>10</v>
      </c>
      <c r="D66">
        <v>51</v>
      </c>
      <c r="E66">
        <v>-2880</v>
      </c>
      <c r="F66">
        <v>2958.32</v>
      </c>
      <c r="G66" s="1">
        <v>2.60127E-2</v>
      </c>
      <c r="H66" s="1">
        <v>3.0980372199999999E-5</v>
      </c>
      <c r="I66" s="1">
        <v>2.5951920600000001E-2</v>
      </c>
      <c r="J66" s="1">
        <v>2.6066223400000001E-2</v>
      </c>
    </row>
    <row r="67" spans="1:15" x14ac:dyDescent="0.3">
      <c r="A67" t="s">
        <v>331</v>
      </c>
      <c r="B67" t="s">
        <v>551</v>
      </c>
      <c r="C67">
        <v>11</v>
      </c>
      <c r="D67">
        <v>51</v>
      </c>
      <c r="E67">
        <v>-2304</v>
      </c>
      <c r="F67">
        <v>2960.32</v>
      </c>
      <c r="G67" s="1">
        <v>3.0001184600000001E-2</v>
      </c>
      <c r="H67" s="1">
        <v>2.1379566699999999E-5</v>
      </c>
      <c r="I67" s="1">
        <v>2.9965776400000001E-2</v>
      </c>
      <c r="J67" s="1">
        <v>3.0038886399999999E-2</v>
      </c>
    </row>
    <row r="68" spans="1:15" x14ac:dyDescent="0.3">
      <c r="A68" t="s">
        <v>331</v>
      </c>
      <c r="B68" t="s">
        <v>552</v>
      </c>
      <c r="C68">
        <v>12</v>
      </c>
      <c r="D68">
        <v>51</v>
      </c>
      <c r="E68">
        <v>-1728</v>
      </c>
      <c r="F68">
        <v>2962.33</v>
      </c>
      <c r="G68" s="1">
        <v>3.39806073E-2</v>
      </c>
      <c r="H68" s="1">
        <v>2.7176476499999999E-5</v>
      </c>
      <c r="I68" s="1">
        <v>3.3926468600000002E-2</v>
      </c>
      <c r="J68" s="1">
        <v>3.4034878300000002E-2</v>
      </c>
    </row>
    <row r="69" spans="1:15" x14ac:dyDescent="0.3">
      <c r="A69" t="s">
        <v>331</v>
      </c>
      <c r="B69" t="s">
        <v>553</v>
      </c>
      <c r="C69">
        <v>13</v>
      </c>
      <c r="D69">
        <v>51</v>
      </c>
      <c r="E69">
        <v>-1152</v>
      </c>
      <c r="F69">
        <v>2964.33</v>
      </c>
      <c r="G69" s="1">
        <v>3.7914449699999998E-2</v>
      </c>
      <c r="H69" s="1">
        <v>4.9901328300000001E-5</v>
      </c>
      <c r="I69" s="1">
        <v>3.7822397200000003E-2</v>
      </c>
      <c r="J69" s="1">
        <v>3.7997657599999998E-2</v>
      </c>
    </row>
    <row r="70" spans="1:15" x14ac:dyDescent="0.3">
      <c r="A70" t="s">
        <v>331</v>
      </c>
      <c r="B70" t="s">
        <v>554</v>
      </c>
      <c r="C70">
        <v>14</v>
      </c>
      <c r="D70">
        <v>51</v>
      </c>
      <c r="E70">
        <v>-576</v>
      </c>
      <c r="F70">
        <v>2966.33</v>
      </c>
      <c r="G70" s="1">
        <v>4.1829057400000001E-2</v>
      </c>
      <c r="H70" s="1">
        <v>2.5600286200000001E-5</v>
      </c>
      <c r="I70" s="1">
        <v>4.1779301599999999E-2</v>
      </c>
      <c r="J70" s="1">
        <v>4.18876345E-2</v>
      </c>
    </row>
    <row r="71" spans="1:15" x14ac:dyDescent="0.3">
      <c r="A71" t="s">
        <v>331</v>
      </c>
      <c r="B71" t="s">
        <v>555</v>
      </c>
      <c r="C71">
        <v>15</v>
      </c>
      <c r="D71">
        <v>51</v>
      </c>
      <c r="E71">
        <v>0</v>
      </c>
      <c r="F71">
        <v>2968.33</v>
      </c>
      <c r="G71" s="1">
        <v>4.5701186900000003E-2</v>
      </c>
      <c r="H71" s="1">
        <v>3.5047347700000002E-5</v>
      </c>
      <c r="I71" s="1">
        <v>4.5630477400000001E-2</v>
      </c>
      <c r="J71" s="1">
        <v>4.5770740599999998E-2</v>
      </c>
    </row>
    <row r="72" spans="1:15" x14ac:dyDescent="0.3">
      <c r="A72" t="s">
        <v>331</v>
      </c>
      <c r="B72" t="s">
        <v>556</v>
      </c>
      <c r="C72">
        <v>16</v>
      </c>
      <c r="D72">
        <v>51</v>
      </c>
      <c r="E72">
        <v>576</v>
      </c>
      <c r="F72">
        <v>2970.34</v>
      </c>
      <c r="G72" s="1">
        <v>4.9447589100000001E-2</v>
      </c>
      <c r="H72" s="1">
        <v>3.6805017900000002E-5</v>
      </c>
      <c r="I72" s="1">
        <v>4.9386677400000002E-2</v>
      </c>
      <c r="J72" s="1">
        <v>4.9526938399999998E-2</v>
      </c>
    </row>
    <row r="73" spans="1:15" x14ac:dyDescent="0.3">
      <c r="A73" t="s">
        <v>331</v>
      </c>
      <c r="B73" t="s">
        <v>557</v>
      </c>
      <c r="C73">
        <v>17</v>
      </c>
      <c r="D73">
        <v>51</v>
      </c>
      <c r="E73">
        <v>1152</v>
      </c>
      <c r="F73">
        <v>2972.34</v>
      </c>
      <c r="G73" s="1">
        <v>5.29914883E-2</v>
      </c>
      <c r="H73" s="1">
        <v>4.9355998300000002E-5</v>
      </c>
      <c r="I73" s="1">
        <v>5.2900563400000003E-2</v>
      </c>
      <c r="J73" s="1">
        <v>5.3092792100000001E-2</v>
      </c>
    </row>
    <row r="74" spans="1:15" x14ac:dyDescent="0.3">
      <c r="A74" t="s">
        <v>331</v>
      </c>
      <c r="B74" t="s">
        <v>558</v>
      </c>
      <c r="C74">
        <v>18</v>
      </c>
      <c r="D74">
        <v>51</v>
      </c>
      <c r="E74">
        <v>1728</v>
      </c>
      <c r="F74">
        <v>2974.34</v>
      </c>
      <c r="G74" s="1">
        <v>5.6529787800000002E-2</v>
      </c>
      <c r="H74" s="1">
        <v>2.3981636100000001E-5</v>
      </c>
      <c r="I74" s="1">
        <v>5.6473203800000003E-2</v>
      </c>
      <c r="J74" s="1">
        <v>5.6572178600000002E-2</v>
      </c>
    </row>
    <row r="75" spans="1:15" x14ac:dyDescent="0.3">
      <c r="A75" t="s">
        <v>331</v>
      </c>
      <c r="B75" t="s">
        <v>559</v>
      </c>
      <c r="C75">
        <v>19</v>
      </c>
      <c r="D75">
        <v>51</v>
      </c>
      <c r="E75">
        <v>2304</v>
      </c>
      <c r="F75">
        <v>2976.34</v>
      </c>
      <c r="G75" s="1">
        <v>5.9844403599999998E-2</v>
      </c>
      <c r="H75" s="1">
        <v>2.5489627200000001E-5</v>
      </c>
      <c r="I75" s="1">
        <v>5.9810659100000003E-2</v>
      </c>
      <c r="J75" s="1">
        <v>5.9888419900000003E-2</v>
      </c>
    </row>
    <row r="76" spans="1:15" x14ac:dyDescent="0.3">
      <c r="A76" t="s">
        <v>331</v>
      </c>
      <c r="B76" t="s">
        <v>560</v>
      </c>
      <c r="C76">
        <v>20</v>
      </c>
      <c r="D76">
        <v>51</v>
      </c>
      <c r="E76">
        <v>2880</v>
      </c>
      <c r="F76">
        <v>2978.35</v>
      </c>
      <c r="G76" s="1">
        <v>6.2919880400000003E-2</v>
      </c>
      <c r="H76" s="1">
        <v>6.6113631899999999E-5</v>
      </c>
      <c r="I76" s="1">
        <v>6.2768871200000007E-2</v>
      </c>
      <c r="J76" s="1">
        <v>6.2999996399999994E-2</v>
      </c>
      <c r="L76" t="s">
        <v>644</v>
      </c>
    </row>
    <row r="77" spans="1:15" x14ac:dyDescent="0.3">
      <c r="A77" t="s">
        <v>331</v>
      </c>
      <c r="B77" t="s">
        <v>561</v>
      </c>
      <c r="C77">
        <v>21</v>
      </c>
      <c r="D77">
        <v>51</v>
      </c>
      <c r="E77">
        <v>3456</v>
      </c>
      <c r="F77">
        <v>2980.35</v>
      </c>
      <c r="G77" s="1">
        <v>6.5777810300000003E-2</v>
      </c>
      <c r="H77" s="1">
        <v>4.8673877799999998E-5</v>
      </c>
      <c r="I77" s="1">
        <v>6.5645516299999998E-2</v>
      </c>
      <c r="J77" s="1">
        <v>6.5860687700000003E-2</v>
      </c>
      <c r="L77" t="s">
        <v>645</v>
      </c>
    </row>
    <row r="78" spans="1:15" x14ac:dyDescent="0.3">
      <c r="A78" t="s">
        <v>331</v>
      </c>
      <c r="B78" t="s">
        <v>562</v>
      </c>
      <c r="C78">
        <v>22</v>
      </c>
      <c r="D78">
        <v>51</v>
      </c>
      <c r="E78">
        <v>4032</v>
      </c>
      <c r="F78">
        <v>2982.35</v>
      </c>
      <c r="G78" s="1">
        <v>6.8406887599999994E-2</v>
      </c>
      <c r="H78" s="1">
        <v>4.8972983700000002E-5</v>
      </c>
      <c r="I78" s="1">
        <v>6.8319811499999994E-2</v>
      </c>
      <c r="J78" s="1">
        <v>6.8537560900000002E-2</v>
      </c>
      <c r="L78" s="14" t="s">
        <v>652</v>
      </c>
      <c r="M78" s="14"/>
    </row>
    <row r="79" spans="1:15" x14ac:dyDescent="0.3">
      <c r="A79" t="s">
        <v>331</v>
      </c>
      <c r="B79" t="s">
        <v>563</v>
      </c>
      <c r="C79">
        <v>23</v>
      </c>
      <c r="D79">
        <v>51</v>
      </c>
      <c r="E79">
        <v>4608</v>
      </c>
      <c r="F79">
        <v>2984.35</v>
      </c>
      <c r="G79" s="1">
        <v>7.0861035200000005E-2</v>
      </c>
      <c r="H79" s="1">
        <v>3.7212619299999997E-5</v>
      </c>
      <c r="I79" s="1">
        <v>7.0757802699999997E-2</v>
      </c>
      <c r="J79" s="1">
        <v>7.09075911E-2</v>
      </c>
      <c r="L79" s="15" t="s">
        <v>646</v>
      </c>
      <c r="M79">
        <f>E77</f>
        <v>3456</v>
      </c>
      <c r="N79" s="15" t="s">
        <v>655</v>
      </c>
      <c r="O79">
        <f>SLOPE(G60:G64,E60:E64)</f>
        <v>7.0626294791666671E-6</v>
      </c>
    </row>
    <row r="80" spans="1:15" x14ac:dyDescent="0.3">
      <c r="A80" t="s">
        <v>331</v>
      </c>
      <c r="B80" t="s">
        <v>564</v>
      </c>
      <c r="C80">
        <v>24</v>
      </c>
      <c r="D80">
        <v>51</v>
      </c>
      <c r="E80">
        <v>5184</v>
      </c>
      <c r="F80">
        <v>2986.36</v>
      </c>
      <c r="G80" s="1">
        <v>7.3086761E-2</v>
      </c>
      <c r="H80" s="1">
        <v>5.3494466999999997E-5</v>
      </c>
      <c r="I80" s="1">
        <v>7.2974303099999999E-2</v>
      </c>
      <c r="J80" s="1">
        <v>7.3198851199999998E-2</v>
      </c>
      <c r="L80" s="15" t="s">
        <v>647</v>
      </c>
      <c r="M80" s="11">
        <f>G77</f>
        <v>6.5777810300000003E-2</v>
      </c>
      <c r="N80" s="15" t="s">
        <v>656</v>
      </c>
      <c r="O80">
        <f>INTERCEPT(G60:G64,E60:E64)</f>
        <v>4.6325337384000007E-2</v>
      </c>
    </row>
    <row r="81" spans="1:17" x14ac:dyDescent="0.3">
      <c r="A81" t="s">
        <v>331</v>
      </c>
      <c r="B81" t="s">
        <v>565</v>
      </c>
      <c r="C81">
        <v>25</v>
      </c>
      <c r="D81">
        <v>51</v>
      </c>
      <c r="E81">
        <v>5760</v>
      </c>
      <c r="F81">
        <v>2988.36</v>
      </c>
      <c r="G81" s="1">
        <v>7.4932217199999998E-2</v>
      </c>
      <c r="H81" s="1">
        <v>4.1442327199999998E-5</v>
      </c>
      <c r="I81" s="1">
        <v>7.4821855899999998E-2</v>
      </c>
      <c r="J81" s="1">
        <v>7.5000308299999999E-2</v>
      </c>
      <c r="L81" s="15" t="s">
        <v>648</v>
      </c>
      <c r="M81">
        <f>E79</f>
        <v>4608</v>
      </c>
      <c r="N81" s="15" t="s">
        <v>650</v>
      </c>
      <c r="O81" s="11">
        <f>M84</f>
        <v>7.597588330000001E-3</v>
      </c>
    </row>
    <row r="82" spans="1:17" x14ac:dyDescent="0.3">
      <c r="A82" t="s">
        <v>331</v>
      </c>
      <c r="B82" t="s">
        <v>566</v>
      </c>
      <c r="C82">
        <v>26</v>
      </c>
      <c r="D82">
        <v>51</v>
      </c>
      <c r="E82" s="9">
        <v>6336</v>
      </c>
      <c r="F82" s="9">
        <v>2990.36</v>
      </c>
      <c r="G82" s="10">
        <v>7.5975883300000005E-2</v>
      </c>
      <c r="H82" s="1">
        <v>3.3509972300000001E-5</v>
      </c>
      <c r="I82" s="1">
        <v>7.5904739900000004E-2</v>
      </c>
      <c r="J82" s="1">
        <v>7.6021199299999995E-2</v>
      </c>
      <c r="L82" s="15" t="s">
        <v>649</v>
      </c>
      <c r="M82" s="11">
        <f>G79</f>
        <v>7.0861035200000005E-2</v>
      </c>
      <c r="N82" s="15"/>
      <c r="Q82" s="1">
        <f>G82-(10/100*G82)</f>
        <v>6.8378294970000003E-2</v>
      </c>
    </row>
    <row r="83" spans="1:17" x14ac:dyDescent="0.3">
      <c r="A83" t="s">
        <v>331</v>
      </c>
      <c r="B83" t="s">
        <v>567</v>
      </c>
      <c r="C83">
        <v>27</v>
      </c>
      <c r="D83">
        <v>51</v>
      </c>
      <c r="E83">
        <v>6912</v>
      </c>
      <c r="F83">
        <v>2992.36</v>
      </c>
      <c r="G83" s="1">
        <v>7.4444910000000003E-2</v>
      </c>
      <c r="H83" s="1">
        <v>4.2840575900000001E-5</v>
      </c>
      <c r="I83" s="1">
        <v>7.4328037299999997E-2</v>
      </c>
      <c r="J83" s="1">
        <v>7.4501480800000006E-2</v>
      </c>
      <c r="L83" s="16" t="s">
        <v>651</v>
      </c>
      <c r="M83" s="9">
        <f>(((M84-M80)/(M82-M80))*(M81-M79))+M79</f>
        <v>-9729.2548388012437</v>
      </c>
      <c r="N83" s="15" t="s">
        <v>651</v>
      </c>
      <c r="O83" s="17">
        <f>(O81-O80)/O79</f>
        <v>-5483.474556925159</v>
      </c>
      <c r="Q83">
        <f>AVERAGE(E78,E85)</f>
        <v>6048</v>
      </c>
    </row>
    <row r="84" spans="1:17" x14ac:dyDescent="0.3">
      <c r="A84" t="s">
        <v>331</v>
      </c>
      <c r="B84" t="s">
        <v>568</v>
      </c>
      <c r="C84">
        <v>28</v>
      </c>
      <c r="D84">
        <v>51</v>
      </c>
      <c r="E84">
        <v>7488</v>
      </c>
      <c r="F84">
        <v>2994.36</v>
      </c>
      <c r="G84" s="1">
        <v>7.2195721800000001E-2</v>
      </c>
      <c r="H84" s="1">
        <v>1.3671092799999999E-4</v>
      </c>
      <c r="I84" s="1">
        <v>7.1945724899999994E-2</v>
      </c>
      <c r="J84" s="1">
        <v>7.2362543200000004E-2</v>
      </c>
      <c r="L84" s="15" t="s">
        <v>650</v>
      </c>
      <c r="M84" s="11">
        <f>(10/100*G82)</f>
        <v>7.597588330000001E-3</v>
      </c>
      <c r="N84" s="15"/>
    </row>
    <row r="85" spans="1:17" x14ac:dyDescent="0.3">
      <c r="A85" t="s">
        <v>331</v>
      </c>
      <c r="B85" t="s">
        <v>569</v>
      </c>
      <c r="C85">
        <v>29</v>
      </c>
      <c r="D85">
        <v>51</v>
      </c>
      <c r="E85">
        <v>8064</v>
      </c>
      <c r="F85">
        <v>2996.37</v>
      </c>
      <c r="G85" s="1">
        <v>6.9002493299999995E-2</v>
      </c>
      <c r="H85" s="1">
        <v>4.5653703199999998E-5</v>
      </c>
      <c r="I85" s="1">
        <v>6.89010808E-2</v>
      </c>
      <c r="J85" s="1">
        <v>6.9076608900000003E-2</v>
      </c>
    </row>
    <row r="86" spans="1:17" x14ac:dyDescent="0.3">
      <c r="A86" t="s">
        <v>331</v>
      </c>
      <c r="B86" t="s">
        <v>570</v>
      </c>
      <c r="C86">
        <v>30</v>
      </c>
      <c r="D86">
        <v>51</v>
      </c>
      <c r="E86">
        <v>8640</v>
      </c>
      <c r="F86">
        <v>2998.37</v>
      </c>
      <c r="G86" s="1">
        <v>6.51226055E-2</v>
      </c>
      <c r="H86" s="1">
        <v>3.9429251799999998E-5</v>
      </c>
      <c r="I86" s="1">
        <v>6.5067459800000005E-2</v>
      </c>
      <c r="J86" s="1">
        <v>6.5224884400000002E-2</v>
      </c>
      <c r="L86" s="14" t="s">
        <v>653</v>
      </c>
      <c r="M86" s="14"/>
    </row>
    <row r="87" spans="1:17" x14ac:dyDescent="0.3">
      <c r="A87" t="s">
        <v>331</v>
      </c>
      <c r="B87" t="s">
        <v>571</v>
      </c>
      <c r="C87">
        <v>31</v>
      </c>
      <c r="D87">
        <v>51</v>
      </c>
      <c r="E87">
        <v>9216</v>
      </c>
      <c r="F87">
        <v>3000.37</v>
      </c>
      <c r="G87" s="1">
        <v>6.1073450799999998E-2</v>
      </c>
      <c r="H87" s="1">
        <v>6.1938864800000005E-5</v>
      </c>
      <c r="I87" s="1">
        <v>6.0906312099999999E-2</v>
      </c>
      <c r="J87" s="1">
        <v>6.1202277899999998E-2</v>
      </c>
      <c r="L87" s="15" t="s">
        <v>646</v>
      </c>
      <c r="M87">
        <f>E86</f>
        <v>8640</v>
      </c>
      <c r="N87" s="15" t="s">
        <v>655</v>
      </c>
      <c r="O87">
        <f>SLOPE(G99:G103,E99:E103)</f>
        <v>-5.3067070312500002E-6</v>
      </c>
    </row>
    <row r="88" spans="1:17" x14ac:dyDescent="0.3">
      <c r="A88" t="s">
        <v>331</v>
      </c>
      <c r="B88" t="s">
        <v>572</v>
      </c>
      <c r="C88">
        <v>32</v>
      </c>
      <c r="D88">
        <v>51</v>
      </c>
      <c r="E88">
        <v>9792</v>
      </c>
      <c r="F88">
        <v>3002.37</v>
      </c>
      <c r="G88" s="1">
        <v>5.7111694300000002E-2</v>
      </c>
      <c r="H88" s="1">
        <v>5.9860485300000001E-5</v>
      </c>
      <c r="I88" s="1">
        <v>5.7018401199999999E-2</v>
      </c>
      <c r="J88" s="1">
        <v>5.72178936E-2</v>
      </c>
      <c r="L88" s="15" t="s">
        <v>647</v>
      </c>
      <c r="M88" s="11">
        <f>G86</f>
        <v>6.51226055E-2</v>
      </c>
      <c r="N88" s="15" t="s">
        <v>656</v>
      </c>
      <c r="O88">
        <f>INTERCEPT(G99:G103,E99:E103)</f>
        <v>9.9418739529999994E-2</v>
      </c>
    </row>
    <row r="89" spans="1:17" x14ac:dyDescent="0.3">
      <c r="A89" t="s">
        <v>331</v>
      </c>
      <c r="B89" t="s">
        <v>573</v>
      </c>
      <c r="C89">
        <v>33</v>
      </c>
      <c r="D89">
        <v>51</v>
      </c>
      <c r="E89">
        <v>10368</v>
      </c>
      <c r="F89">
        <v>3004.38</v>
      </c>
      <c r="G89" s="1">
        <v>5.31558325E-2</v>
      </c>
      <c r="H89" s="1">
        <v>5.00940146E-5</v>
      </c>
      <c r="I89" s="1">
        <v>5.3083871800000001E-2</v>
      </c>
      <c r="J89" s="1">
        <v>5.3264104100000001E-2</v>
      </c>
      <c r="L89" s="15" t="s">
        <v>648</v>
      </c>
      <c r="M89">
        <f>E84</f>
        <v>7488</v>
      </c>
      <c r="N89" s="15" t="s">
        <v>650</v>
      </c>
      <c r="O89" s="11">
        <f>M92</f>
        <v>7.597588330000001E-3</v>
      </c>
    </row>
    <row r="90" spans="1:17" x14ac:dyDescent="0.3">
      <c r="A90" t="s">
        <v>331</v>
      </c>
      <c r="B90" t="s">
        <v>574</v>
      </c>
      <c r="C90">
        <v>34</v>
      </c>
      <c r="D90">
        <v>51</v>
      </c>
      <c r="E90">
        <v>10944</v>
      </c>
      <c r="F90">
        <v>3006.38</v>
      </c>
      <c r="G90" s="1">
        <v>4.9105507899999998E-2</v>
      </c>
      <c r="H90" s="1">
        <v>2.78988057E-5</v>
      </c>
      <c r="I90" s="1">
        <v>4.9037047399999999E-2</v>
      </c>
      <c r="J90" s="1">
        <v>4.9166654900000002E-2</v>
      </c>
      <c r="L90" s="15" t="s">
        <v>649</v>
      </c>
      <c r="M90" s="11">
        <f>G84</f>
        <v>7.2195721800000001E-2</v>
      </c>
      <c r="N90" s="15"/>
    </row>
    <row r="91" spans="1:17" x14ac:dyDescent="0.3">
      <c r="A91" t="s">
        <v>331</v>
      </c>
      <c r="B91" t="s">
        <v>575</v>
      </c>
      <c r="C91">
        <v>35</v>
      </c>
      <c r="D91">
        <v>51</v>
      </c>
      <c r="E91">
        <v>11520</v>
      </c>
      <c r="F91">
        <v>3008.38</v>
      </c>
      <c r="G91" s="1">
        <v>4.4992371500000003E-2</v>
      </c>
      <c r="H91" s="1">
        <v>2.32455546E-5</v>
      </c>
      <c r="I91" s="1">
        <v>4.4961103099999997E-2</v>
      </c>
      <c r="J91" s="1">
        <v>4.5045175700000002E-2</v>
      </c>
      <c r="L91" s="16" t="s">
        <v>651</v>
      </c>
      <c r="M91" s="9">
        <f>(((M92-M88)/(M90-M88))*(M89-M87))+M87</f>
        <v>18009.112138003438</v>
      </c>
      <c r="N91" s="15" t="s">
        <v>651</v>
      </c>
      <c r="O91" s="17">
        <f>(O89-O88)/O87</f>
        <v>17302.84914152712</v>
      </c>
    </row>
    <row r="92" spans="1:17" x14ac:dyDescent="0.3">
      <c r="A92" t="s">
        <v>331</v>
      </c>
      <c r="B92" t="s">
        <v>576</v>
      </c>
      <c r="C92">
        <v>36</v>
      </c>
      <c r="D92">
        <v>51</v>
      </c>
      <c r="E92">
        <v>12096</v>
      </c>
      <c r="F92">
        <v>3010.38</v>
      </c>
      <c r="G92" s="1">
        <v>4.0926987200000001E-2</v>
      </c>
      <c r="H92" s="1">
        <v>3.8887336999999997E-5</v>
      </c>
      <c r="I92" s="1">
        <v>4.0882278500000001E-2</v>
      </c>
      <c r="J92" s="1">
        <v>4.10340607E-2</v>
      </c>
      <c r="L92" s="15" t="s">
        <v>650</v>
      </c>
      <c r="M92" s="11">
        <f>(10/100*G82)</f>
        <v>7.597588330000001E-3</v>
      </c>
    </row>
    <row r="93" spans="1:17" x14ac:dyDescent="0.3">
      <c r="A93" t="s">
        <v>331</v>
      </c>
      <c r="B93" t="s">
        <v>577</v>
      </c>
      <c r="C93">
        <v>37</v>
      </c>
      <c r="D93">
        <v>51</v>
      </c>
      <c r="E93">
        <v>12672</v>
      </c>
      <c r="F93">
        <v>3012.39</v>
      </c>
      <c r="G93" s="1">
        <v>3.6810823100000001E-2</v>
      </c>
      <c r="H93" s="1">
        <v>2.2779743100000001E-5</v>
      </c>
      <c r="I93" s="1">
        <v>3.6768277000000002E-2</v>
      </c>
      <c r="J93" s="1">
        <v>3.6843452800000003E-2</v>
      </c>
      <c r="L93" s="15"/>
    </row>
    <row r="94" spans="1:17" x14ac:dyDescent="0.3">
      <c r="A94" t="s">
        <v>331</v>
      </c>
      <c r="B94" t="s">
        <v>578</v>
      </c>
      <c r="C94">
        <v>38</v>
      </c>
      <c r="D94">
        <v>51</v>
      </c>
      <c r="E94">
        <v>13248</v>
      </c>
      <c r="F94">
        <v>3014.39</v>
      </c>
      <c r="G94" s="1">
        <v>3.2777323599999998E-2</v>
      </c>
      <c r="H94" s="1">
        <v>4.7869703700000003E-5</v>
      </c>
      <c r="I94" s="1">
        <v>3.2687307300000003E-2</v>
      </c>
      <c r="J94" s="1">
        <v>3.2902809200000001E-2</v>
      </c>
      <c r="L94" s="15" t="s">
        <v>654</v>
      </c>
      <c r="M94" s="17">
        <f>AVERAGE(M83,M91)</f>
        <v>4139.9286496010973</v>
      </c>
      <c r="N94" s="15" t="s">
        <v>654</v>
      </c>
      <c r="O94" s="17">
        <f>AVERAGE(O83,O91)</f>
        <v>5909.6872923009805</v>
      </c>
    </row>
    <row r="95" spans="1:17" x14ac:dyDescent="0.3">
      <c r="A95" t="s">
        <v>331</v>
      </c>
      <c r="B95" t="s">
        <v>579</v>
      </c>
      <c r="C95">
        <v>39</v>
      </c>
      <c r="D95">
        <v>51</v>
      </c>
      <c r="E95">
        <v>13824</v>
      </c>
      <c r="F95">
        <v>3016.39</v>
      </c>
      <c r="G95" s="1">
        <v>2.8923506099999999E-2</v>
      </c>
      <c r="H95" s="1">
        <v>2.64728721E-5</v>
      </c>
      <c r="I95" s="1">
        <v>2.8884760700000001E-2</v>
      </c>
      <c r="J95" s="1">
        <v>2.8974941000000001E-2</v>
      </c>
      <c r="O95" s="17">
        <f>O94-E82</f>
        <v>-426.31270769901948</v>
      </c>
      <c r="P95" t="s">
        <v>657</v>
      </c>
    </row>
    <row r="96" spans="1:17" x14ac:dyDescent="0.3">
      <c r="A96" t="s">
        <v>331</v>
      </c>
      <c r="B96" t="s">
        <v>580</v>
      </c>
      <c r="C96">
        <v>40</v>
      </c>
      <c r="D96">
        <v>51</v>
      </c>
      <c r="E96">
        <v>14400</v>
      </c>
      <c r="F96">
        <v>3018.39</v>
      </c>
      <c r="G96" s="1">
        <v>2.5066320900000001E-2</v>
      </c>
      <c r="H96" s="1">
        <v>3.8034724599999999E-5</v>
      </c>
      <c r="I96" s="1">
        <v>2.50036761E-2</v>
      </c>
      <c r="J96" s="1">
        <v>2.5126864499999998E-2</v>
      </c>
    </row>
    <row r="97" spans="1:11" x14ac:dyDescent="0.3">
      <c r="A97" t="s">
        <v>331</v>
      </c>
      <c r="B97" t="s">
        <v>581</v>
      </c>
      <c r="C97">
        <v>41</v>
      </c>
      <c r="D97">
        <v>51</v>
      </c>
      <c r="E97">
        <v>14976</v>
      </c>
      <c r="F97">
        <v>3020.4</v>
      </c>
      <c r="G97" s="1">
        <v>2.1327196E-2</v>
      </c>
      <c r="H97" s="1">
        <v>2.3207068300000001E-5</v>
      </c>
      <c r="I97" s="1">
        <v>2.1286417200000001E-2</v>
      </c>
      <c r="J97" s="1">
        <v>2.1375906399999998E-2</v>
      </c>
    </row>
    <row r="98" spans="1:11" x14ac:dyDescent="0.3">
      <c r="A98" t="s">
        <v>331</v>
      </c>
      <c r="B98" t="s">
        <v>582</v>
      </c>
      <c r="C98">
        <v>42</v>
      </c>
      <c r="D98">
        <v>51</v>
      </c>
      <c r="E98">
        <v>15552</v>
      </c>
      <c r="F98">
        <v>3022.4</v>
      </c>
      <c r="G98" s="1">
        <v>1.7588920000000001E-2</v>
      </c>
      <c r="H98" s="1">
        <v>3.8429142999999999E-5</v>
      </c>
      <c r="I98" s="1">
        <v>1.7541689499999999E-2</v>
      </c>
      <c r="J98" s="1">
        <v>1.7655661699999999E-2</v>
      </c>
    </row>
    <row r="99" spans="1:11" x14ac:dyDescent="0.3">
      <c r="A99" t="s">
        <v>331</v>
      </c>
      <c r="B99" t="s">
        <v>583</v>
      </c>
      <c r="C99">
        <v>43</v>
      </c>
      <c r="D99">
        <v>51</v>
      </c>
      <c r="E99">
        <v>16128</v>
      </c>
      <c r="F99">
        <v>3024.4</v>
      </c>
      <c r="G99" s="1">
        <v>1.4047277699999999E-2</v>
      </c>
      <c r="H99" s="1">
        <v>1.7297672599999998E-5</v>
      </c>
      <c r="I99" s="1">
        <v>1.4015797999999999E-2</v>
      </c>
      <c r="J99" s="1">
        <v>1.40853271E-2</v>
      </c>
    </row>
    <row r="100" spans="1:11" x14ac:dyDescent="0.3">
      <c r="A100" t="s">
        <v>331</v>
      </c>
      <c r="B100" t="s">
        <v>584</v>
      </c>
      <c r="C100">
        <v>44</v>
      </c>
      <c r="D100">
        <v>51</v>
      </c>
      <c r="E100">
        <v>16704</v>
      </c>
      <c r="F100">
        <v>3026.4</v>
      </c>
      <c r="G100" s="1">
        <v>1.06753201E-2</v>
      </c>
      <c r="H100" s="1">
        <v>2.4873353599999999E-5</v>
      </c>
      <c r="I100" s="1">
        <v>1.06398021E-2</v>
      </c>
      <c r="J100" s="1">
        <v>1.07355756E-2</v>
      </c>
    </row>
    <row r="101" spans="1:11" x14ac:dyDescent="0.3">
      <c r="A101" t="s">
        <v>331</v>
      </c>
      <c r="B101" t="s">
        <v>585</v>
      </c>
      <c r="C101">
        <v>45</v>
      </c>
      <c r="D101">
        <v>51</v>
      </c>
      <c r="E101" s="8">
        <v>17280</v>
      </c>
      <c r="F101" s="8">
        <v>3028.41</v>
      </c>
      <c r="G101" s="19">
        <v>7.48594802E-3</v>
      </c>
      <c r="H101" s="1">
        <v>1.9406680099999999E-5</v>
      </c>
      <c r="I101" s="1">
        <v>7.4620514599999998E-3</v>
      </c>
      <c r="J101" s="1">
        <v>7.5402263200000002E-3</v>
      </c>
    </row>
    <row r="102" spans="1:11" x14ac:dyDescent="0.3">
      <c r="A102" t="s">
        <v>331</v>
      </c>
      <c r="B102" t="s">
        <v>586</v>
      </c>
      <c r="C102">
        <v>46</v>
      </c>
      <c r="D102">
        <v>51</v>
      </c>
      <c r="E102">
        <v>17856</v>
      </c>
      <c r="F102">
        <v>3030.41</v>
      </c>
      <c r="G102" s="1">
        <v>4.5680856600000003E-3</v>
      </c>
      <c r="H102" s="1">
        <v>1.3260350200000001E-5</v>
      </c>
      <c r="I102" s="1">
        <v>4.54823637E-3</v>
      </c>
      <c r="J102" s="1">
        <v>4.6086055800000003E-3</v>
      </c>
    </row>
    <row r="103" spans="1:11" x14ac:dyDescent="0.3">
      <c r="A103" t="s">
        <v>331</v>
      </c>
      <c r="B103" t="s">
        <v>587</v>
      </c>
      <c r="C103">
        <v>47</v>
      </c>
      <c r="D103">
        <v>51</v>
      </c>
      <c r="E103">
        <v>18432</v>
      </c>
      <c r="F103">
        <v>3032.41</v>
      </c>
      <c r="G103" s="1">
        <v>1.81757867E-3</v>
      </c>
      <c r="H103" s="1">
        <v>1.39365696E-5</v>
      </c>
      <c r="I103" s="1">
        <v>1.80035641E-3</v>
      </c>
      <c r="J103" s="1">
        <v>1.86084186E-3</v>
      </c>
    </row>
    <row r="104" spans="1:11" x14ac:dyDescent="0.3">
      <c r="A104" t="s">
        <v>331</v>
      </c>
      <c r="B104" t="s">
        <v>588</v>
      </c>
      <c r="C104">
        <v>48</v>
      </c>
      <c r="D104">
        <v>51</v>
      </c>
      <c r="E104">
        <v>19008</v>
      </c>
      <c r="F104">
        <v>3034.41</v>
      </c>
      <c r="G104" s="1">
        <v>-6.6806515500000005E-4</v>
      </c>
      <c r="H104" s="1">
        <v>1.26198177E-5</v>
      </c>
      <c r="I104" s="1">
        <v>-6.8408585400000002E-4</v>
      </c>
      <c r="J104" s="1">
        <v>-6.3291131800000003E-4</v>
      </c>
    </row>
    <row r="105" spans="1:11" x14ac:dyDescent="0.3">
      <c r="A105" t="s">
        <v>331</v>
      </c>
      <c r="B105" t="s">
        <v>589</v>
      </c>
      <c r="C105">
        <v>49</v>
      </c>
      <c r="D105">
        <v>51</v>
      </c>
      <c r="E105">
        <v>19584</v>
      </c>
      <c r="F105">
        <v>3036.41</v>
      </c>
      <c r="G105" s="1">
        <v>-2.9880219199999998E-3</v>
      </c>
      <c r="H105" s="1">
        <v>7.1915835099999996E-6</v>
      </c>
      <c r="I105" s="1">
        <v>-2.9963619400000001E-3</v>
      </c>
      <c r="J105" s="1">
        <v>-2.9651343299999999E-3</v>
      </c>
    </row>
    <row r="106" spans="1:11" x14ac:dyDescent="0.3">
      <c r="A106" t="s">
        <v>331</v>
      </c>
      <c r="B106" t="s">
        <v>590</v>
      </c>
      <c r="C106">
        <v>50</v>
      </c>
      <c r="D106">
        <v>51</v>
      </c>
      <c r="E106">
        <v>20160</v>
      </c>
      <c r="F106">
        <v>3038.42</v>
      </c>
      <c r="G106" s="1">
        <v>-5.1384884300000001E-3</v>
      </c>
      <c r="H106" s="1">
        <v>8.27399676E-6</v>
      </c>
      <c r="I106" s="1">
        <v>-5.1481379800000001E-3</v>
      </c>
      <c r="J106" s="1">
        <v>-5.1109677900000004E-3</v>
      </c>
    </row>
    <row r="107" spans="1:11" x14ac:dyDescent="0.3">
      <c r="A107" t="s">
        <v>331</v>
      </c>
      <c r="B107" t="s">
        <v>591</v>
      </c>
      <c r="C107">
        <v>51</v>
      </c>
      <c r="D107">
        <v>51</v>
      </c>
      <c r="E107">
        <v>20736</v>
      </c>
      <c r="F107">
        <v>3040.42</v>
      </c>
      <c r="G107" s="1">
        <v>-7.0797361100000001E-3</v>
      </c>
      <c r="H107" s="1">
        <v>7.7454075300000004E-6</v>
      </c>
      <c r="I107" s="1">
        <v>-7.0857937800000003E-3</v>
      </c>
      <c r="J107" s="1">
        <v>-7.0541868099999998E-3</v>
      </c>
    </row>
    <row r="109" spans="1:11" x14ac:dyDescent="0.3">
      <c r="B109" t="s">
        <v>0</v>
      </c>
      <c r="C109" t="s">
        <v>1</v>
      </c>
      <c r="D109" t="s">
        <v>2</v>
      </c>
      <c r="E109" t="s">
        <v>3</v>
      </c>
      <c r="F109" t="s">
        <v>4</v>
      </c>
      <c r="G109" t="s">
        <v>5</v>
      </c>
      <c r="H109" t="s">
        <v>6</v>
      </c>
      <c r="I109" t="s">
        <v>7</v>
      </c>
      <c r="J109" t="s">
        <v>8</v>
      </c>
      <c r="K109" t="s">
        <v>9</v>
      </c>
    </row>
    <row r="110" spans="1:11" x14ac:dyDescent="0.3">
      <c r="B110" t="s">
        <v>331</v>
      </c>
      <c r="C110" t="s">
        <v>592</v>
      </c>
      <c r="D110">
        <v>0</v>
      </c>
      <c r="E110">
        <v>51</v>
      </c>
      <c r="F110">
        <v>-8640</v>
      </c>
      <c r="G110">
        <v>2938.3</v>
      </c>
      <c r="H110" s="1">
        <v>-9.4026421600000003E-3</v>
      </c>
      <c r="I110" s="1">
        <v>1.71026043E-6</v>
      </c>
      <c r="J110" s="1">
        <v>-9.4080583400000008E-3</v>
      </c>
      <c r="K110" s="1">
        <v>-9.4006713300000006E-3</v>
      </c>
    </row>
    <row r="111" spans="1:11" x14ac:dyDescent="0.3">
      <c r="B111" t="s">
        <v>331</v>
      </c>
      <c r="C111" t="s">
        <v>593</v>
      </c>
      <c r="D111">
        <v>1</v>
      </c>
      <c r="E111">
        <v>51</v>
      </c>
      <c r="F111">
        <v>-8064</v>
      </c>
      <c r="G111">
        <v>2940.3</v>
      </c>
      <c r="H111" s="1">
        <v>-8.8506340799999993E-3</v>
      </c>
      <c r="I111" s="1">
        <v>1.8091005699999999E-6</v>
      </c>
      <c r="J111" s="1">
        <v>-8.8544529400000002E-3</v>
      </c>
      <c r="K111" s="1">
        <v>-8.8476449599999996E-3</v>
      </c>
    </row>
    <row r="112" spans="1:11" x14ac:dyDescent="0.3">
      <c r="B112" t="s">
        <v>331</v>
      </c>
      <c r="C112" t="s">
        <v>594</v>
      </c>
      <c r="D112">
        <v>2</v>
      </c>
      <c r="E112">
        <v>51</v>
      </c>
      <c r="F112">
        <v>-7488</v>
      </c>
      <c r="G112">
        <v>2942.3</v>
      </c>
      <c r="H112" s="1">
        <v>-6.2750135699999997E-3</v>
      </c>
      <c r="I112" s="1">
        <v>5.1233801400000003E-6</v>
      </c>
      <c r="J112" s="1">
        <v>-6.2922357E-3</v>
      </c>
      <c r="K112" s="1">
        <v>-6.2711284799999998E-3</v>
      </c>
    </row>
    <row r="113" spans="2:11" x14ac:dyDescent="0.3">
      <c r="B113" t="s">
        <v>331</v>
      </c>
      <c r="C113" t="s">
        <v>595</v>
      </c>
      <c r="D113">
        <v>3</v>
      </c>
      <c r="E113">
        <v>51</v>
      </c>
      <c r="F113">
        <v>-6912</v>
      </c>
      <c r="G113">
        <v>2944.31</v>
      </c>
      <c r="H113" s="1">
        <v>-2.3198786899999999E-3</v>
      </c>
      <c r="I113" s="1">
        <v>6.0632790599999999E-6</v>
      </c>
      <c r="J113" s="1">
        <v>-2.3392747299999998E-3</v>
      </c>
      <c r="K113" s="1">
        <v>-2.31226034E-3</v>
      </c>
    </row>
    <row r="114" spans="2:11" x14ac:dyDescent="0.3">
      <c r="B114" t="s">
        <v>331</v>
      </c>
      <c r="C114" t="s">
        <v>596</v>
      </c>
      <c r="D114">
        <v>4</v>
      </c>
      <c r="E114">
        <v>51</v>
      </c>
      <c r="F114">
        <v>-6336</v>
      </c>
      <c r="G114">
        <v>2946.31</v>
      </c>
      <c r="H114" s="1">
        <v>1.6873827000000001E-3</v>
      </c>
      <c r="I114" s="1">
        <v>1.0182120899999999E-5</v>
      </c>
      <c r="J114" s="1">
        <v>1.6621381399999999E-3</v>
      </c>
      <c r="K114" s="1">
        <v>1.70314964E-3</v>
      </c>
    </row>
    <row r="115" spans="2:11" x14ac:dyDescent="0.3">
      <c r="B115" t="s">
        <v>331</v>
      </c>
      <c r="C115" t="s">
        <v>597</v>
      </c>
      <c r="D115">
        <v>5</v>
      </c>
      <c r="E115">
        <v>51</v>
      </c>
      <c r="F115" s="8">
        <v>-5760</v>
      </c>
      <c r="G115" s="8">
        <v>2948.31</v>
      </c>
      <c r="H115" s="19">
        <v>5.7881628900000003E-3</v>
      </c>
      <c r="I115" s="1">
        <v>1.2482550299999999E-5</v>
      </c>
      <c r="J115" s="1">
        <v>5.7661792599999996E-3</v>
      </c>
      <c r="K115" s="1">
        <v>5.8117904799999997E-3</v>
      </c>
    </row>
    <row r="116" spans="2:11" x14ac:dyDescent="0.3">
      <c r="B116" t="s">
        <v>331</v>
      </c>
      <c r="C116" t="s">
        <v>598</v>
      </c>
      <c r="D116">
        <v>6</v>
      </c>
      <c r="E116">
        <v>51</v>
      </c>
      <c r="F116">
        <v>-5184</v>
      </c>
      <c r="G116">
        <v>2950.31</v>
      </c>
      <c r="H116" s="1">
        <v>9.8698079199999993E-3</v>
      </c>
      <c r="I116" s="1">
        <v>1.4452327099999999E-5</v>
      </c>
      <c r="J116" s="1">
        <v>9.8314394800000007E-3</v>
      </c>
      <c r="K116" s="1">
        <v>9.8952914699999995E-3</v>
      </c>
    </row>
    <row r="117" spans="2:11" x14ac:dyDescent="0.3">
      <c r="B117" t="s">
        <v>331</v>
      </c>
      <c r="C117" t="s">
        <v>599</v>
      </c>
      <c r="D117">
        <v>7</v>
      </c>
      <c r="E117">
        <v>51</v>
      </c>
      <c r="F117">
        <v>-4608</v>
      </c>
      <c r="G117">
        <v>2952.32</v>
      </c>
      <c r="H117" s="1">
        <v>1.3973551400000001E-2</v>
      </c>
      <c r="I117" s="1">
        <v>2.0403101499999999E-5</v>
      </c>
      <c r="J117" s="1">
        <v>1.39382143E-2</v>
      </c>
      <c r="K117" s="1">
        <v>1.40144695E-2</v>
      </c>
    </row>
    <row r="118" spans="2:11" x14ac:dyDescent="0.3">
      <c r="B118" t="s">
        <v>331</v>
      </c>
      <c r="C118" t="s">
        <v>600</v>
      </c>
      <c r="D118">
        <v>8</v>
      </c>
      <c r="E118">
        <v>51</v>
      </c>
      <c r="F118">
        <v>-4032</v>
      </c>
      <c r="G118">
        <v>2954.32</v>
      </c>
      <c r="H118" s="1">
        <v>1.81713295E-2</v>
      </c>
      <c r="I118" s="1">
        <v>1.20881143E-5</v>
      </c>
      <c r="J118" s="1">
        <v>1.81485077E-2</v>
      </c>
      <c r="K118" s="1">
        <v>1.8198129899999999E-2</v>
      </c>
    </row>
    <row r="119" spans="2:11" x14ac:dyDescent="0.3">
      <c r="B119" t="s">
        <v>331</v>
      </c>
      <c r="C119" t="s">
        <v>601</v>
      </c>
      <c r="D119">
        <v>9</v>
      </c>
      <c r="E119">
        <v>51</v>
      </c>
      <c r="F119">
        <v>-3456</v>
      </c>
      <c r="G119">
        <v>2956.32</v>
      </c>
      <c r="H119" s="1">
        <v>2.2259251899999999E-2</v>
      </c>
      <c r="I119" s="1">
        <v>1.7126813199999999E-5</v>
      </c>
      <c r="J119" s="1">
        <v>2.2222181300000001E-2</v>
      </c>
      <c r="K119" s="1">
        <v>2.2285777400000002E-2</v>
      </c>
    </row>
    <row r="120" spans="2:11" x14ac:dyDescent="0.3">
      <c r="B120" t="s">
        <v>331</v>
      </c>
      <c r="C120" t="s">
        <v>602</v>
      </c>
      <c r="D120">
        <v>10</v>
      </c>
      <c r="E120">
        <v>51</v>
      </c>
      <c r="F120">
        <v>-2880</v>
      </c>
      <c r="G120">
        <v>2958.32</v>
      </c>
      <c r="H120" s="1">
        <v>2.6429165399999999E-2</v>
      </c>
      <c r="I120" s="1">
        <v>2.0979027400000001E-5</v>
      </c>
      <c r="J120" s="1">
        <v>2.6386823899999998E-2</v>
      </c>
      <c r="K120" s="1">
        <v>2.64810059E-2</v>
      </c>
    </row>
    <row r="121" spans="2:11" x14ac:dyDescent="0.3">
      <c r="B121" t="s">
        <v>331</v>
      </c>
      <c r="C121" t="s">
        <v>603</v>
      </c>
      <c r="D121">
        <v>11</v>
      </c>
      <c r="E121">
        <v>51</v>
      </c>
      <c r="F121">
        <v>-2304</v>
      </c>
      <c r="G121">
        <v>2960.32</v>
      </c>
      <c r="H121" s="1">
        <v>3.0462829300000001E-2</v>
      </c>
      <c r="I121" s="1">
        <v>1.8473139000000001E-5</v>
      </c>
      <c r="J121" s="1">
        <v>3.0421779900000001E-2</v>
      </c>
      <c r="K121" s="1">
        <v>3.0491765000000001E-2</v>
      </c>
    </row>
    <row r="122" spans="2:11" x14ac:dyDescent="0.3">
      <c r="B122" t="s">
        <v>331</v>
      </c>
      <c r="C122" t="s">
        <v>604</v>
      </c>
      <c r="D122">
        <v>12</v>
      </c>
      <c r="E122">
        <v>51</v>
      </c>
      <c r="F122">
        <v>-1728</v>
      </c>
      <c r="G122">
        <v>2962.33</v>
      </c>
      <c r="H122" s="1">
        <v>3.45107469E-2</v>
      </c>
      <c r="I122" s="1">
        <v>2.0408634100000001E-5</v>
      </c>
      <c r="J122" s="1">
        <v>3.4473543699999998E-2</v>
      </c>
      <c r="K122" s="1">
        <v>3.4552695699999997E-2</v>
      </c>
    </row>
    <row r="123" spans="2:11" x14ac:dyDescent="0.3">
      <c r="B123" t="s">
        <v>331</v>
      </c>
      <c r="C123" t="s">
        <v>605</v>
      </c>
      <c r="D123">
        <v>13</v>
      </c>
      <c r="E123">
        <v>51</v>
      </c>
      <c r="F123">
        <v>-1152</v>
      </c>
      <c r="G123">
        <v>2964.33</v>
      </c>
      <c r="H123" s="1">
        <v>3.85689481E-2</v>
      </c>
      <c r="I123" s="1">
        <v>2.3762267200000001E-5</v>
      </c>
      <c r="J123" s="1">
        <v>3.8523562499999997E-2</v>
      </c>
      <c r="K123" s="1">
        <v>3.8614080000000002E-2</v>
      </c>
    </row>
    <row r="124" spans="2:11" x14ac:dyDescent="0.3">
      <c r="B124" t="s">
        <v>331</v>
      </c>
      <c r="C124" t="s">
        <v>606</v>
      </c>
      <c r="D124">
        <v>14</v>
      </c>
      <c r="E124">
        <v>51</v>
      </c>
      <c r="F124">
        <v>-576</v>
      </c>
      <c r="G124">
        <v>2966.33</v>
      </c>
      <c r="H124" s="1">
        <v>4.2599298899999999E-2</v>
      </c>
      <c r="I124" s="1">
        <v>4.1307527399999997E-5</v>
      </c>
      <c r="J124" s="1">
        <v>4.2520150200000002E-2</v>
      </c>
      <c r="K124" s="1">
        <v>4.2665383100000003E-2</v>
      </c>
    </row>
    <row r="125" spans="2:11" x14ac:dyDescent="0.3">
      <c r="B125" t="s">
        <v>331</v>
      </c>
      <c r="C125" t="s">
        <v>607</v>
      </c>
      <c r="D125">
        <v>15</v>
      </c>
      <c r="E125">
        <v>51</v>
      </c>
      <c r="F125">
        <v>0</v>
      </c>
      <c r="G125">
        <v>2968.33</v>
      </c>
      <c r="H125" s="1">
        <v>4.65459867E-2</v>
      </c>
      <c r="I125" s="1">
        <v>6.7809180699999994E-5</v>
      </c>
      <c r="J125" s="1">
        <v>4.6366021100000002E-2</v>
      </c>
      <c r="K125" s="1">
        <v>4.6610628799999998E-2</v>
      </c>
    </row>
    <row r="126" spans="2:11" x14ac:dyDescent="0.3">
      <c r="B126" t="s">
        <v>331</v>
      </c>
      <c r="C126" t="s">
        <v>608</v>
      </c>
      <c r="D126">
        <v>16</v>
      </c>
      <c r="E126">
        <v>51</v>
      </c>
      <c r="F126">
        <v>576</v>
      </c>
      <c r="G126">
        <v>2970.34</v>
      </c>
      <c r="H126" s="1">
        <v>5.0213832600000001E-2</v>
      </c>
      <c r="I126" s="1">
        <v>4.0575018E-5</v>
      </c>
      <c r="J126" s="1">
        <v>5.0128912599999999E-2</v>
      </c>
      <c r="K126" s="1">
        <v>5.0291029799999998E-2</v>
      </c>
    </row>
    <row r="127" spans="2:11" x14ac:dyDescent="0.3">
      <c r="B127" t="s">
        <v>331</v>
      </c>
      <c r="C127" t="s">
        <v>609</v>
      </c>
      <c r="D127">
        <v>17</v>
      </c>
      <c r="E127">
        <v>51</v>
      </c>
      <c r="F127">
        <v>1152</v>
      </c>
      <c r="G127">
        <v>2972.34</v>
      </c>
      <c r="H127" s="1">
        <v>5.3873612100000003E-2</v>
      </c>
      <c r="I127" s="1">
        <v>3.2352639499999997E-5</v>
      </c>
      <c r="J127" s="1">
        <v>5.3815960500000003E-2</v>
      </c>
      <c r="K127" s="1">
        <v>5.3917398999999998E-2</v>
      </c>
    </row>
    <row r="128" spans="2:11" x14ac:dyDescent="0.3">
      <c r="B128" t="s">
        <v>331</v>
      </c>
      <c r="C128" t="s">
        <v>610</v>
      </c>
      <c r="D128">
        <v>18</v>
      </c>
      <c r="E128">
        <v>51</v>
      </c>
      <c r="F128">
        <v>1728</v>
      </c>
      <c r="G128">
        <v>2974.34</v>
      </c>
      <c r="H128" s="1">
        <v>5.7422047099999998E-2</v>
      </c>
      <c r="I128" s="1">
        <v>3.8679401100000002E-5</v>
      </c>
      <c r="J128" s="1">
        <v>5.7358059099999997E-2</v>
      </c>
      <c r="K128" s="1">
        <v>5.7484741800000003E-2</v>
      </c>
    </row>
    <row r="129" spans="2:18" x14ac:dyDescent="0.3">
      <c r="B129" t="s">
        <v>331</v>
      </c>
      <c r="C129" t="s">
        <v>611</v>
      </c>
      <c r="D129">
        <v>19</v>
      </c>
      <c r="E129">
        <v>51</v>
      </c>
      <c r="F129">
        <v>2304</v>
      </c>
      <c r="G129">
        <v>2976.34</v>
      </c>
      <c r="H129" s="1">
        <v>6.0651578900000003E-2</v>
      </c>
      <c r="I129" s="1">
        <v>2.94861507E-5</v>
      </c>
      <c r="J129" s="1">
        <v>6.0598407899999998E-2</v>
      </c>
      <c r="K129" s="1">
        <v>6.0711644799999999E-2</v>
      </c>
    </row>
    <row r="130" spans="2:18" x14ac:dyDescent="0.3">
      <c r="B130" t="s">
        <v>331</v>
      </c>
      <c r="C130" t="s">
        <v>612</v>
      </c>
      <c r="D130">
        <v>20</v>
      </c>
      <c r="E130">
        <v>51</v>
      </c>
      <c r="F130">
        <v>2880</v>
      </c>
      <c r="G130">
        <v>2978.35</v>
      </c>
      <c r="H130" s="1">
        <v>6.37335817E-2</v>
      </c>
      <c r="I130" s="1">
        <v>4.5357586199999999E-5</v>
      </c>
      <c r="J130" s="1">
        <v>6.3638929100000005E-2</v>
      </c>
      <c r="K130" s="1">
        <v>6.3806050899999994E-2</v>
      </c>
      <c r="M130" t="s">
        <v>644</v>
      </c>
    </row>
    <row r="131" spans="2:18" x14ac:dyDescent="0.3">
      <c r="B131" t="s">
        <v>331</v>
      </c>
      <c r="C131" t="s">
        <v>613</v>
      </c>
      <c r="D131">
        <v>21</v>
      </c>
      <c r="E131">
        <v>51</v>
      </c>
      <c r="F131">
        <v>3456</v>
      </c>
      <c r="G131">
        <v>2980.35</v>
      </c>
      <c r="H131" s="1">
        <v>6.6586635000000005E-2</v>
      </c>
      <c r="I131" s="1">
        <v>3.8038468699999999E-5</v>
      </c>
      <c r="J131" s="1">
        <v>6.6505190300000003E-2</v>
      </c>
      <c r="K131" s="1">
        <v>6.6647081999999996E-2</v>
      </c>
      <c r="M131" t="s">
        <v>645</v>
      </c>
    </row>
    <row r="132" spans="2:18" x14ac:dyDescent="0.3">
      <c r="B132" t="s">
        <v>331</v>
      </c>
      <c r="C132" t="s">
        <v>614</v>
      </c>
      <c r="D132">
        <v>22</v>
      </c>
      <c r="E132">
        <v>51</v>
      </c>
      <c r="F132">
        <v>4032</v>
      </c>
      <c r="G132">
        <v>2982.35</v>
      </c>
      <c r="H132" s="1">
        <v>6.9354909300000003E-2</v>
      </c>
      <c r="I132" s="1">
        <v>3.98960706E-5</v>
      </c>
      <c r="J132" s="1">
        <v>6.9254300599999999E-2</v>
      </c>
      <c r="K132" s="1">
        <v>6.9416301799999997E-2</v>
      </c>
      <c r="M132" s="14" t="s">
        <v>652</v>
      </c>
      <c r="N132" s="14"/>
    </row>
    <row r="133" spans="2:18" x14ac:dyDescent="0.3">
      <c r="B133" t="s">
        <v>331</v>
      </c>
      <c r="C133" t="s">
        <v>615</v>
      </c>
      <c r="D133">
        <v>23</v>
      </c>
      <c r="E133">
        <v>51</v>
      </c>
      <c r="F133">
        <v>4608</v>
      </c>
      <c r="G133">
        <v>2984.35</v>
      </c>
      <c r="H133" s="1">
        <v>7.18844701E-2</v>
      </c>
      <c r="I133" s="1">
        <v>2.8850748100000001E-5</v>
      </c>
      <c r="J133" s="1">
        <v>7.1839849100000006E-2</v>
      </c>
      <c r="K133" s="1">
        <v>7.1933754399999994E-2</v>
      </c>
      <c r="M133" s="15" t="s">
        <v>646</v>
      </c>
      <c r="N133">
        <f>F131</f>
        <v>3456</v>
      </c>
      <c r="O133" s="15" t="s">
        <v>655</v>
      </c>
      <c r="P133">
        <f>SLOPE(H114:H118,F114:F118)</f>
        <v>7.1446670329861109E-6</v>
      </c>
    </row>
    <row r="134" spans="2:18" x14ac:dyDescent="0.3">
      <c r="B134" t="s">
        <v>331</v>
      </c>
      <c r="C134" t="s">
        <v>616</v>
      </c>
      <c r="D134">
        <v>24</v>
      </c>
      <c r="E134">
        <v>51</v>
      </c>
      <c r="F134">
        <v>5184</v>
      </c>
      <c r="G134">
        <v>2986.36</v>
      </c>
      <c r="H134" s="1">
        <v>7.4015121000000003E-2</v>
      </c>
      <c r="I134" s="1">
        <v>6.9341857500000001E-5</v>
      </c>
      <c r="J134" s="1">
        <v>7.3914476199999996E-2</v>
      </c>
      <c r="K134" s="1">
        <v>7.4142963199999995E-2</v>
      </c>
      <c r="M134" s="15" t="s">
        <v>647</v>
      </c>
      <c r="N134" s="11">
        <f>H131</f>
        <v>6.6586635000000005E-2</v>
      </c>
      <c r="O134" s="15" t="s">
        <v>656</v>
      </c>
      <c r="P134">
        <f>INTERCEPT(H114:H118,F114:F118)</f>
        <v>4.6936000780999999E-2</v>
      </c>
    </row>
    <row r="135" spans="2:18" x14ac:dyDescent="0.3">
      <c r="B135" t="s">
        <v>331</v>
      </c>
      <c r="C135" t="s">
        <v>617</v>
      </c>
      <c r="D135">
        <v>25</v>
      </c>
      <c r="E135">
        <v>51</v>
      </c>
      <c r="F135">
        <v>5760</v>
      </c>
      <c r="G135">
        <v>2988.36</v>
      </c>
      <c r="H135" s="1">
        <v>7.5876865700000004E-2</v>
      </c>
      <c r="I135" s="1">
        <v>2.9450264999999999E-5</v>
      </c>
      <c r="J135" s="1">
        <v>7.5831213699999997E-2</v>
      </c>
      <c r="K135" s="1">
        <v>7.5933673899999998E-2</v>
      </c>
      <c r="M135" s="15" t="s">
        <v>648</v>
      </c>
      <c r="N135">
        <f>F133</f>
        <v>4608</v>
      </c>
      <c r="O135" s="15" t="s">
        <v>650</v>
      </c>
      <c r="P135" s="11">
        <f>N138</f>
        <v>7.7004257500000008E-3</v>
      </c>
    </row>
    <row r="136" spans="2:18" x14ac:dyDescent="0.3">
      <c r="B136" t="s">
        <v>331</v>
      </c>
      <c r="C136" t="s">
        <v>618</v>
      </c>
      <c r="D136">
        <v>26</v>
      </c>
      <c r="E136">
        <v>51</v>
      </c>
      <c r="F136" s="9">
        <v>6336</v>
      </c>
      <c r="G136" s="9">
        <v>2990.36</v>
      </c>
      <c r="H136" s="10">
        <v>7.7004257500000006E-2</v>
      </c>
      <c r="I136" s="1">
        <v>5.1016320999999999E-5</v>
      </c>
      <c r="J136" s="1">
        <v>7.6904184099999995E-2</v>
      </c>
      <c r="K136" s="1">
        <v>7.7100467699999994E-2</v>
      </c>
      <c r="M136" s="15" t="s">
        <v>649</v>
      </c>
      <c r="N136" s="11">
        <f>H133</f>
        <v>7.18844701E-2</v>
      </c>
      <c r="O136" s="15"/>
      <c r="R136" s="1">
        <f>H136-(10/100*H136)</f>
        <v>6.9303831750000003E-2</v>
      </c>
    </row>
    <row r="137" spans="2:18" x14ac:dyDescent="0.3">
      <c r="B137" t="s">
        <v>331</v>
      </c>
      <c r="C137" t="s">
        <v>619</v>
      </c>
      <c r="D137">
        <v>27</v>
      </c>
      <c r="E137">
        <v>51</v>
      </c>
      <c r="F137">
        <v>6912</v>
      </c>
      <c r="G137">
        <v>2992.36</v>
      </c>
      <c r="H137" s="1">
        <v>7.5273232699999998E-2</v>
      </c>
      <c r="I137" s="1">
        <v>7.9195381799999998E-5</v>
      </c>
      <c r="J137" s="1">
        <v>7.5126374400000001E-2</v>
      </c>
      <c r="K137" s="1">
        <v>7.5389800300000004E-2</v>
      </c>
      <c r="M137" s="16" t="s">
        <v>651</v>
      </c>
      <c r="N137" s="9">
        <f>(((N138-N134)/(N136-N134))*(N135-N133))+N133</f>
        <v>-9348.6478940048673</v>
      </c>
      <c r="O137" s="15" t="s">
        <v>651</v>
      </c>
      <c r="P137" s="17">
        <f>(P135-P134)/P133</f>
        <v>-5491.5890201536095</v>
      </c>
      <c r="R137">
        <f>AVERAGE(F132,F139)</f>
        <v>6048</v>
      </c>
    </row>
    <row r="138" spans="2:18" x14ac:dyDescent="0.3">
      <c r="B138" t="s">
        <v>331</v>
      </c>
      <c r="C138" t="s">
        <v>620</v>
      </c>
      <c r="D138">
        <v>28</v>
      </c>
      <c r="E138">
        <v>51</v>
      </c>
      <c r="F138">
        <v>7488</v>
      </c>
      <c r="G138">
        <v>2994.36</v>
      </c>
      <c r="H138" s="1">
        <v>7.2939460499999997E-2</v>
      </c>
      <c r="I138" s="1">
        <v>8.4686785399999996E-5</v>
      </c>
      <c r="J138" s="1">
        <v>7.2782730599999998E-2</v>
      </c>
      <c r="K138" s="1">
        <v>7.3062363699999994E-2</v>
      </c>
      <c r="M138" s="15" t="s">
        <v>650</v>
      </c>
      <c r="N138" s="11">
        <f>(10/100*H136)</f>
        <v>7.7004257500000008E-3</v>
      </c>
      <c r="O138" s="15"/>
    </row>
    <row r="139" spans="2:18" x14ac:dyDescent="0.3">
      <c r="B139" t="s">
        <v>331</v>
      </c>
      <c r="C139" t="s">
        <v>621</v>
      </c>
      <c r="D139">
        <v>29</v>
      </c>
      <c r="E139">
        <v>51</v>
      </c>
      <c r="F139">
        <v>8064</v>
      </c>
      <c r="G139">
        <v>2996.37</v>
      </c>
      <c r="H139" s="1">
        <v>6.9294774000000003E-2</v>
      </c>
      <c r="I139" s="1">
        <v>4.56149075E-5</v>
      </c>
      <c r="J139" s="1">
        <v>6.9190602099999998E-2</v>
      </c>
      <c r="K139" s="1">
        <v>6.9392572400000005E-2</v>
      </c>
    </row>
    <row r="140" spans="2:18" x14ac:dyDescent="0.3">
      <c r="B140" t="s">
        <v>331</v>
      </c>
      <c r="C140" t="s">
        <v>622</v>
      </c>
      <c r="D140">
        <v>30</v>
      </c>
      <c r="E140">
        <v>51</v>
      </c>
      <c r="F140">
        <v>8640</v>
      </c>
      <c r="G140">
        <v>2998.37</v>
      </c>
      <c r="H140" s="1">
        <v>6.5238158399999996E-2</v>
      </c>
      <c r="I140" s="1">
        <v>5.4090683000000001E-5</v>
      </c>
      <c r="J140" s="1">
        <v>6.5117156600000003E-2</v>
      </c>
      <c r="K140" s="1">
        <v>6.5336732499999994E-2</v>
      </c>
      <c r="M140" s="14" t="s">
        <v>653</v>
      </c>
      <c r="N140" s="14"/>
    </row>
    <row r="141" spans="2:18" x14ac:dyDescent="0.3">
      <c r="B141" t="s">
        <v>331</v>
      </c>
      <c r="C141" t="s">
        <v>623</v>
      </c>
      <c r="D141">
        <v>31</v>
      </c>
      <c r="E141">
        <v>51</v>
      </c>
      <c r="F141">
        <v>9216</v>
      </c>
      <c r="G141">
        <v>3000.37</v>
      </c>
      <c r="H141" s="1">
        <v>6.1329630099999997E-2</v>
      </c>
      <c r="I141" s="1">
        <v>5.5373466499999999E-5</v>
      </c>
      <c r="J141" s="1">
        <v>6.1230272099999997E-2</v>
      </c>
      <c r="K141" s="1">
        <v>6.1433845600000002E-2</v>
      </c>
      <c r="M141" s="15" t="s">
        <v>646</v>
      </c>
      <c r="N141">
        <f>F140</f>
        <v>8640</v>
      </c>
      <c r="O141" s="15" t="s">
        <v>655</v>
      </c>
      <c r="P141">
        <f>SLOPE(H153:H157,F153:F157)</f>
        <v>-5.343711326388888E-6</v>
      </c>
    </row>
    <row r="142" spans="2:18" x14ac:dyDescent="0.3">
      <c r="B142" t="s">
        <v>331</v>
      </c>
      <c r="C142" t="s">
        <v>624</v>
      </c>
      <c r="D142">
        <v>32</v>
      </c>
      <c r="E142">
        <v>51</v>
      </c>
      <c r="F142">
        <v>9792</v>
      </c>
      <c r="G142">
        <v>3002.37</v>
      </c>
      <c r="H142" s="1">
        <v>5.7334650500000001E-2</v>
      </c>
      <c r="I142" s="1">
        <v>4.2145133999999997E-5</v>
      </c>
      <c r="J142" s="1">
        <v>5.7276324599999998E-2</v>
      </c>
      <c r="K142" s="1">
        <v>5.7419987300000003E-2</v>
      </c>
      <c r="M142" s="15" t="s">
        <v>647</v>
      </c>
      <c r="N142" s="11">
        <f>H140</f>
        <v>6.5238158399999996E-2</v>
      </c>
      <c r="O142" s="15" t="s">
        <v>656</v>
      </c>
      <c r="P142">
        <f>INTERCEPT(H153:H157,F153:F157)</f>
        <v>0.10014033190199999</v>
      </c>
    </row>
    <row r="143" spans="2:18" x14ac:dyDescent="0.3">
      <c r="B143" t="s">
        <v>331</v>
      </c>
      <c r="C143" t="s">
        <v>625</v>
      </c>
      <c r="D143">
        <v>33</v>
      </c>
      <c r="E143">
        <v>51</v>
      </c>
      <c r="F143">
        <v>10368</v>
      </c>
      <c r="G143">
        <v>3004.38</v>
      </c>
      <c r="H143" s="1">
        <v>5.32079336E-2</v>
      </c>
      <c r="I143" s="1">
        <v>5.3616891099999999E-5</v>
      </c>
      <c r="J143" s="1">
        <v>5.3115185699999998E-2</v>
      </c>
      <c r="K143" s="1">
        <v>5.3306753700000001E-2</v>
      </c>
      <c r="M143" s="15" t="s">
        <v>648</v>
      </c>
      <c r="N143">
        <f>F138</f>
        <v>7488</v>
      </c>
      <c r="O143" s="15" t="s">
        <v>650</v>
      </c>
      <c r="P143" s="11">
        <f>N146</f>
        <v>7.7004257500000008E-3</v>
      </c>
    </row>
    <row r="144" spans="2:18" x14ac:dyDescent="0.3">
      <c r="B144" t="s">
        <v>331</v>
      </c>
      <c r="C144" t="s">
        <v>626</v>
      </c>
      <c r="D144">
        <v>34</v>
      </c>
      <c r="E144">
        <v>51</v>
      </c>
      <c r="F144">
        <v>10944</v>
      </c>
      <c r="G144">
        <v>3006.38</v>
      </c>
      <c r="H144" s="1">
        <v>4.9083452800000003E-2</v>
      </c>
      <c r="I144" s="1">
        <v>4.3910004199999999E-5</v>
      </c>
      <c r="J144" s="1">
        <v>4.9013460199999997E-2</v>
      </c>
      <c r="K144" s="1">
        <v>4.9179772500000003E-2</v>
      </c>
      <c r="M144" s="15" t="s">
        <v>649</v>
      </c>
      <c r="N144" s="11">
        <f>H138</f>
        <v>7.2939460499999997E-2</v>
      </c>
      <c r="O144" s="15"/>
    </row>
    <row r="145" spans="2:17" x14ac:dyDescent="0.3">
      <c r="B145" t="s">
        <v>331</v>
      </c>
      <c r="C145" t="s">
        <v>627</v>
      </c>
      <c r="D145">
        <v>35</v>
      </c>
      <c r="E145">
        <v>51</v>
      </c>
      <c r="F145">
        <v>11520</v>
      </c>
      <c r="G145">
        <v>3008.38</v>
      </c>
      <c r="H145" s="1">
        <v>4.4979810500000002E-2</v>
      </c>
      <c r="I145" s="1">
        <v>3.2039114599999997E-5</v>
      </c>
      <c r="J145" s="1">
        <v>4.49326367E-2</v>
      </c>
      <c r="K145" s="1">
        <v>4.5056557699999999E-2</v>
      </c>
      <c r="M145" s="16" t="s">
        <v>651</v>
      </c>
      <c r="N145" s="9">
        <f>(((N146-N142)/(N144-N142))*(N143-N141))+N141</f>
        <v>17246.787157823608</v>
      </c>
      <c r="O145" s="15" t="s">
        <v>651</v>
      </c>
      <c r="P145" s="17">
        <f>(P143-P142)/P141</f>
        <v>17298.821082550498</v>
      </c>
    </row>
    <row r="146" spans="2:17" x14ac:dyDescent="0.3">
      <c r="B146" t="s">
        <v>331</v>
      </c>
      <c r="C146" t="s">
        <v>628</v>
      </c>
      <c r="D146">
        <v>36</v>
      </c>
      <c r="E146">
        <v>51</v>
      </c>
      <c r="F146">
        <v>12096</v>
      </c>
      <c r="G146">
        <v>3010.38</v>
      </c>
      <c r="H146" s="1">
        <v>4.0965786499999997E-2</v>
      </c>
      <c r="I146" s="1">
        <v>3.1610774999999997E-5</v>
      </c>
      <c r="J146" s="1">
        <v>4.0906375000000002E-2</v>
      </c>
      <c r="K146" s="1">
        <v>4.1026080399999998E-2</v>
      </c>
      <c r="M146" s="15" t="s">
        <v>650</v>
      </c>
      <c r="N146" s="11">
        <f>(10/100*H136)</f>
        <v>7.7004257500000008E-3</v>
      </c>
    </row>
    <row r="147" spans="2:17" x14ac:dyDescent="0.3">
      <c r="B147" t="s">
        <v>331</v>
      </c>
      <c r="C147" t="s">
        <v>629</v>
      </c>
      <c r="D147">
        <v>37</v>
      </c>
      <c r="E147">
        <v>51</v>
      </c>
      <c r="F147">
        <v>12672</v>
      </c>
      <c r="G147">
        <v>3012.39</v>
      </c>
      <c r="H147" s="1">
        <v>3.6931891199999997E-2</v>
      </c>
      <c r="I147" s="1">
        <v>2.6906149900000002E-5</v>
      </c>
      <c r="J147" s="1">
        <v>3.6871956400000003E-2</v>
      </c>
      <c r="K147" s="1">
        <v>3.6994079200000002E-2</v>
      </c>
      <c r="M147" s="15"/>
    </row>
    <row r="148" spans="2:17" x14ac:dyDescent="0.3">
      <c r="B148" t="s">
        <v>331</v>
      </c>
      <c r="C148" t="s">
        <v>630</v>
      </c>
      <c r="D148">
        <v>38</v>
      </c>
      <c r="E148">
        <v>51</v>
      </c>
      <c r="F148">
        <v>13248</v>
      </c>
      <c r="G148">
        <v>3014.39</v>
      </c>
      <c r="H148" s="1">
        <v>3.2979028399999999E-2</v>
      </c>
      <c r="I148" s="1">
        <v>3.6000275499999998E-5</v>
      </c>
      <c r="J148" s="1">
        <v>3.2908544300000002E-2</v>
      </c>
      <c r="K148" s="1">
        <v>3.3053726200000001E-2</v>
      </c>
      <c r="M148" s="15" t="s">
        <v>654</v>
      </c>
      <c r="N148" s="17">
        <f>AVERAGE(N137,N145)</f>
        <v>3949.0696319093704</v>
      </c>
      <c r="O148" s="15" t="s">
        <v>654</v>
      </c>
      <c r="P148" s="17">
        <f>AVERAGE(P137,P145)</f>
        <v>5903.616031198444</v>
      </c>
    </row>
    <row r="149" spans="2:17" x14ac:dyDescent="0.3">
      <c r="B149" t="s">
        <v>331</v>
      </c>
      <c r="C149" t="s">
        <v>631</v>
      </c>
      <c r="D149">
        <v>39</v>
      </c>
      <c r="E149">
        <v>51</v>
      </c>
      <c r="F149">
        <v>13824</v>
      </c>
      <c r="G149">
        <v>3016.39</v>
      </c>
      <c r="H149" s="1">
        <v>2.91928113E-2</v>
      </c>
      <c r="I149" s="1">
        <v>3.4323610200000002E-5</v>
      </c>
      <c r="J149" s="1">
        <v>2.91263883E-2</v>
      </c>
      <c r="K149" s="1">
        <v>2.9255285900000001E-2</v>
      </c>
      <c r="P149" s="17">
        <f>P148-F136</f>
        <v>-432.38396880155597</v>
      </c>
      <c r="Q149" t="s">
        <v>657</v>
      </c>
    </row>
    <row r="150" spans="2:17" x14ac:dyDescent="0.3">
      <c r="B150" t="s">
        <v>331</v>
      </c>
      <c r="C150" t="s">
        <v>632</v>
      </c>
      <c r="D150">
        <v>40</v>
      </c>
      <c r="E150">
        <v>51</v>
      </c>
      <c r="F150">
        <v>14400</v>
      </c>
      <c r="G150">
        <v>3018.39</v>
      </c>
      <c r="H150" s="1">
        <v>2.5184366499999999E-2</v>
      </c>
      <c r="I150" s="1">
        <v>4.7286936199999998E-5</v>
      </c>
      <c r="J150" s="1">
        <v>2.5127725199999999E-2</v>
      </c>
      <c r="K150" s="1">
        <v>2.5294005099999999E-2</v>
      </c>
    </row>
    <row r="151" spans="2:17" x14ac:dyDescent="0.3">
      <c r="B151" t="s">
        <v>331</v>
      </c>
      <c r="C151" t="s">
        <v>633</v>
      </c>
      <c r="D151">
        <v>41</v>
      </c>
      <c r="E151">
        <v>51</v>
      </c>
      <c r="F151">
        <v>14976</v>
      </c>
      <c r="G151">
        <v>3020.4</v>
      </c>
      <c r="H151" s="1">
        <v>2.1417337099999999E-2</v>
      </c>
      <c r="I151" s="1">
        <v>2.5566978499999999E-5</v>
      </c>
      <c r="J151" s="1">
        <v>2.13780119E-2</v>
      </c>
      <c r="K151" s="1">
        <v>2.1474066900000002E-2</v>
      </c>
      <c r="P151" s="18">
        <f>AVERAGE(P148,O94,O40)</f>
        <v>5916.112948492897</v>
      </c>
    </row>
    <row r="152" spans="2:17" x14ac:dyDescent="0.3">
      <c r="B152" t="s">
        <v>331</v>
      </c>
      <c r="C152" t="s">
        <v>634</v>
      </c>
      <c r="D152">
        <v>42</v>
      </c>
      <c r="E152">
        <v>51</v>
      </c>
      <c r="F152">
        <v>15552</v>
      </c>
      <c r="G152">
        <v>3022.4</v>
      </c>
      <c r="H152" s="1">
        <v>1.7731881000000001E-2</v>
      </c>
      <c r="I152" s="1">
        <v>2.66783277E-5</v>
      </c>
      <c r="J152" s="1">
        <v>1.7691929299999999E-2</v>
      </c>
      <c r="K152" s="1">
        <v>1.7798598499999999E-2</v>
      </c>
      <c r="P152" s="17">
        <f>F136-P151</f>
        <v>419.88705150710302</v>
      </c>
    </row>
    <row r="153" spans="2:17" x14ac:dyDescent="0.3">
      <c r="B153" t="s">
        <v>331</v>
      </c>
      <c r="C153" t="s">
        <v>635</v>
      </c>
      <c r="D153">
        <v>43</v>
      </c>
      <c r="E153">
        <v>51</v>
      </c>
      <c r="F153">
        <v>16128</v>
      </c>
      <c r="G153">
        <v>3024.4</v>
      </c>
      <c r="H153" s="1">
        <v>1.4183967699999999E-2</v>
      </c>
      <c r="I153" s="1">
        <v>3.71147042E-5</v>
      </c>
      <c r="J153" s="1">
        <v>1.41086424E-2</v>
      </c>
      <c r="K153" s="1">
        <v>1.42415487E-2</v>
      </c>
    </row>
    <row r="154" spans="2:17" x14ac:dyDescent="0.3">
      <c r="B154" t="s">
        <v>331</v>
      </c>
      <c r="C154" t="s">
        <v>636</v>
      </c>
      <c r="D154">
        <v>44</v>
      </c>
      <c r="E154">
        <v>51</v>
      </c>
      <c r="F154">
        <v>16704</v>
      </c>
      <c r="G154">
        <v>3026.4</v>
      </c>
      <c r="H154" s="1">
        <v>1.07574891E-2</v>
      </c>
      <c r="I154" s="1">
        <v>1.7063786100000001E-5</v>
      </c>
      <c r="J154" s="1">
        <v>1.07285514E-2</v>
      </c>
      <c r="K154" s="1">
        <v>1.0806328400000001E-2</v>
      </c>
    </row>
    <row r="155" spans="2:17" x14ac:dyDescent="0.3">
      <c r="B155" t="s">
        <v>331</v>
      </c>
      <c r="C155" t="s">
        <v>637</v>
      </c>
      <c r="D155">
        <v>45</v>
      </c>
      <c r="E155">
        <v>51</v>
      </c>
      <c r="F155" s="8">
        <v>17280</v>
      </c>
      <c r="G155" s="8">
        <v>3028.41</v>
      </c>
      <c r="H155" s="19">
        <v>7.5749659400000001E-3</v>
      </c>
      <c r="I155" s="1">
        <v>2.3699221799999999E-5</v>
      </c>
      <c r="J155" s="1">
        <v>7.5428112999999996E-3</v>
      </c>
      <c r="K155" s="1">
        <v>7.6204067100000003E-3</v>
      </c>
    </row>
    <row r="156" spans="2:17" x14ac:dyDescent="0.3">
      <c r="B156" t="s">
        <v>331</v>
      </c>
      <c r="C156" t="s">
        <v>638</v>
      </c>
      <c r="D156">
        <v>46</v>
      </c>
      <c r="E156">
        <v>51</v>
      </c>
      <c r="F156">
        <v>17856</v>
      </c>
      <c r="G156">
        <v>3030.41</v>
      </c>
      <c r="H156" s="1">
        <v>4.6315090800000003E-3</v>
      </c>
      <c r="I156" s="1">
        <v>1.45364616E-5</v>
      </c>
      <c r="J156" s="1">
        <v>4.6127446800000001E-3</v>
      </c>
      <c r="K156" s="1">
        <v>4.6651308899999999E-3</v>
      </c>
    </row>
    <row r="157" spans="2:17" x14ac:dyDescent="0.3">
      <c r="B157" t="s">
        <v>331</v>
      </c>
      <c r="C157" t="s">
        <v>639</v>
      </c>
      <c r="D157">
        <v>47</v>
      </c>
      <c r="E157">
        <v>51</v>
      </c>
      <c r="F157">
        <v>18432</v>
      </c>
      <c r="G157">
        <v>3032.41</v>
      </c>
      <c r="H157" s="1">
        <v>1.8570690899999999E-3</v>
      </c>
      <c r="I157" s="1">
        <v>1.1626132599999999E-5</v>
      </c>
      <c r="J157" s="1">
        <v>1.8375152200000001E-3</v>
      </c>
      <c r="K157" s="1">
        <v>1.88167212E-3</v>
      </c>
    </row>
    <row r="158" spans="2:17" x14ac:dyDescent="0.3">
      <c r="B158" t="s">
        <v>331</v>
      </c>
      <c r="C158" t="s">
        <v>640</v>
      </c>
      <c r="D158">
        <v>48</v>
      </c>
      <c r="E158">
        <v>51</v>
      </c>
      <c r="F158">
        <v>19008</v>
      </c>
      <c r="G158">
        <v>3034.41</v>
      </c>
      <c r="H158" s="1">
        <v>-6.6014437200000002E-4</v>
      </c>
      <c r="I158" s="1">
        <v>8.95897172E-6</v>
      </c>
      <c r="J158" s="1">
        <v>-6.7144281900000005E-4</v>
      </c>
      <c r="K158" s="1">
        <v>-6.3442145099999996E-4</v>
      </c>
    </row>
    <row r="159" spans="2:17" x14ac:dyDescent="0.3">
      <c r="B159" t="s">
        <v>331</v>
      </c>
      <c r="C159" t="s">
        <v>641</v>
      </c>
      <c r="D159">
        <v>49</v>
      </c>
      <c r="E159">
        <v>51</v>
      </c>
      <c r="F159">
        <v>19584</v>
      </c>
      <c r="G159">
        <v>3036.41</v>
      </c>
      <c r="H159" s="1">
        <v>-2.9982061899999999E-3</v>
      </c>
      <c r="I159" s="1">
        <v>8.8347406300000005E-6</v>
      </c>
      <c r="J159" s="1">
        <v>-3.0109661500000002E-3</v>
      </c>
      <c r="K159" s="1">
        <v>-2.9783446599999999E-3</v>
      </c>
    </row>
    <row r="160" spans="2:17" x14ac:dyDescent="0.3">
      <c r="B160" t="s">
        <v>331</v>
      </c>
      <c r="C160" t="s">
        <v>642</v>
      </c>
      <c r="D160">
        <v>50</v>
      </c>
      <c r="E160">
        <v>51</v>
      </c>
      <c r="F160">
        <v>20160</v>
      </c>
      <c r="G160">
        <v>3038.42</v>
      </c>
      <c r="H160" s="1">
        <v>-5.1356689100000002E-3</v>
      </c>
      <c r="I160" s="1">
        <v>5.94613831E-6</v>
      </c>
      <c r="J160" s="1">
        <v>-5.1437149400000003E-3</v>
      </c>
      <c r="K160" s="1">
        <v>-5.1174895099999999E-3</v>
      </c>
    </row>
    <row r="161" spans="2:11" x14ac:dyDescent="0.3">
      <c r="B161" t="s">
        <v>331</v>
      </c>
      <c r="C161" t="s">
        <v>643</v>
      </c>
      <c r="D161">
        <v>51</v>
      </c>
      <c r="E161">
        <v>51</v>
      </c>
      <c r="F161">
        <v>20736</v>
      </c>
      <c r="G161">
        <v>3040.42</v>
      </c>
      <c r="H161" s="1">
        <v>-7.0751026299999999E-3</v>
      </c>
      <c r="I161" s="1">
        <v>7.3860727900000001E-6</v>
      </c>
      <c r="J161" s="1">
        <v>-7.0819594900000003E-3</v>
      </c>
      <c r="K161" s="1">
        <v>-7.0518694299999997E-3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21F58-EE6B-454C-8BF4-E271F4D06E5D}">
  <dimension ref="A1:X161"/>
  <sheetViews>
    <sheetView topLeftCell="A124" zoomScale="80" zoomScaleNormal="80" workbookViewId="0">
      <selection activeCell="L133" sqref="L133"/>
    </sheetView>
  </sheetViews>
  <sheetFormatPr defaultRowHeight="14.4" x14ac:dyDescent="0.3"/>
  <cols>
    <col min="1" max="1" width="11.21875" bestFit="1" customWidth="1"/>
    <col min="3" max="3" width="3.33203125" bestFit="1" customWidth="1"/>
    <col min="4" max="4" width="3.88671875" bestFit="1" customWidth="1"/>
    <col min="5" max="5" width="10.88671875" bestFit="1" customWidth="1"/>
    <col min="6" max="6" width="13.21875" bestFit="1" customWidth="1"/>
    <col min="13" max="13" width="13.21875" customWidth="1"/>
    <col min="15" max="15" width="12.44140625" bestFit="1" customWidth="1"/>
    <col min="18" max="19" width="10.6640625" customWidth="1"/>
  </cols>
  <sheetData>
    <row r="1" spans="1:1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R1" t="s">
        <v>4</v>
      </c>
      <c r="S1" t="s">
        <v>6</v>
      </c>
    </row>
    <row r="2" spans="1:19" x14ac:dyDescent="0.3">
      <c r="A2" t="s">
        <v>331</v>
      </c>
      <c r="B2" t="s">
        <v>658</v>
      </c>
      <c r="C2">
        <v>0</v>
      </c>
      <c r="D2">
        <v>51</v>
      </c>
      <c r="E2">
        <v>-725760</v>
      </c>
      <c r="F2">
        <v>445.36</v>
      </c>
      <c r="G2" s="1">
        <v>-1.0002919299999999E-3</v>
      </c>
      <c r="H2" s="1">
        <v>3.4591124499999999E-5</v>
      </c>
      <c r="I2" s="1">
        <v>-1.11993134E-3</v>
      </c>
      <c r="J2" s="1">
        <v>-9.7655955199999996E-4</v>
      </c>
      <c r="K2">
        <f>E3-E2</f>
        <v>576</v>
      </c>
      <c r="R2">
        <v>-725760</v>
      </c>
      <c r="S2" s="1">
        <f>AVERAGE(G2,G56,G110)</f>
        <v>-1.0518626999999998E-3</v>
      </c>
    </row>
    <row r="3" spans="1:19" x14ac:dyDescent="0.3">
      <c r="A3" t="s">
        <v>331</v>
      </c>
      <c r="B3" t="s">
        <v>659</v>
      </c>
      <c r="C3">
        <v>1</v>
      </c>
      <c r="D3">
        <v>51</v>
      </c>
      <c r="E3">
        <v>-725184</v>
      </c>
      <c r="F3">
        <v>447.36</v>
      </c>
      <c r="G3" s="1">
        <v>5.1225080199999995E-4</v>
      </c>
      <c r="H3" s="1">
        <v>4.3058635800000002E-6</v>
      </c>
      <c r="I3" s="1">
        <v>5.04096866E-4</v>
      </c>
      <c r="J3" s="1">
        <v>5.1897354100000005E-4</v>
      </c>
      <c r="R3">
        <v>-725184</v>
      </c>
      <c r="S3" s="1">
        <f t="shared" ref="S3:S52" si="0">AVERAGE(G3,G57,G111)</f>
        <v>4.7025994399999997E-4</v>
      </c>
    </row>
    <row r="4" spans="1:19" x14ac:dyDescent="0.3">
      <c r="A4" t="s">
        <v>331</v>
      </c>
      <c r="B4" t="s">
        <v>660</v>
      </c>
      <c r="C4">
        <v>2</v>
      </c>
      <c r="D4">
        <v>51</v>
      </c>
      <c r="E4">
        <v>-724608</v>
      </c>
      <c r="F4">
        <v>449.36</v>
      </c>
      <c r="G4" s="1">
        <v>2.0381306000000002E-3</v>
      </c>
      <c r="H4" s="1">
        <v>6.9376101199999997E-6</v>
      </c>
      <c r="I4" s="1">
        <v>2.0262095299999998E-3</v>
      </c>
      <c r="J4" s="1">
        <v>2.0502391599999999E-3</v>
      </c>
      <c r="R4">
        <v>-724608</v>
      </c>
      <c r="S4" s="1">
        <f t="shared" si="0"/>
        <v>1.9948035299999999E-3</v>
      </c>
    </row>
    <row r="5" spans="1:19" x14ac:dyDescent="0.3">
      <c r="A5" t="s">
        <v>331</v>
      </c>
      <c r="B5" t="s">
        <v>661</v>
      </c>
      <c r="C5">
        <v>3</v>
      </c>
      <c r="D5">
        <v>51</v>
      </c>
      <c r="E5" s="8">
        <v>-724032</v>
      </c>
      <c r="F5" s="8">
        <v>451.36</v>
      </c>
      <c r="G5" s="19">
        <v>3.5786713800000001E-3</v>
      </c>
      <c r="H5" s="1">
        <v>1.4457750000000001E-5</v>
      </c>
      <c r="I5" s="1">
        <v>3.5490367499999998E-3</v>
      </c>
      <c r="J5" s="1">
        <v>3.5985913599999998E-3</v>
      </c>
      <c r="R5">
        <v>-724032</v>
      </c>
      <c r="S5" s="1">
        <f t="shared" si="0"/>
        <v>3.5365342599999999E-3</v>
      </c>
    </row>
    <row r="6" spans="1:19" x14ac:dyDescent="0.3">
      <c r="A6" t="s">
        <v>331</v>
      </c>
      <c r="B6" t="s">
        <v>662</v>
      </c>
      <c r="C6">
        <v>4</v>
      </c>
      <c r="D6">
        <v>51</v>
      </c>
      <c r="E6">
        <v>-723456</v>
      </c>
      <c r="F6">
        <v>453.37</v>
      </c>
      <c r="G6" s="1">
        <v>5.13145284E-3</v>
      </c>
      <c r="H6" s="1">
        <v>1.08356062E-5</v>
      </c>
      <c r="I6" s="1">
        <v>5.1160275000000002E-3</v>
      </c>
      <c r="J6" s="1">
        <v>5.1543889399999999E-3</v>
      </c>
      <c r="R6">
        <v>-723456</v>
      </c>
      <c r="S6" s="1">
        <f t="shared" si="0"/>
        <v>5.0661531199999998E-3</v>
      </c>
    </row>
    <row r="7" spans="1:19" x14ac:dyDescent="0.3">
      <c r="A7" t="s">
        <v>331</v>
      </c>
      <c r="B7" t="s">
        <v>663</v>
      </c>
      <c r="C7">
        <v>5</v>
      </c>
      <c r="D7">
        <v>51</v>
      </c>
      <c r="E7">
        <v>-722880</v>
      </c>
      <c r="F7">
        <v>455.37</v>
      </c>
      <c r="G7" s="1">
        <v>6.6762609700000003E-3</v>
      </c>
      <c r="H7" s="1">
        <v>1.33082398E-5</v>
      </c>
      <c r="I7" s="1">
        <v>6.6494452900000001E-3</v>
      </c>
      <c r="J7" s="1">
        <v>6.6962873000000001E-3</v>
      </c>
      <c r="R7">
        <v>-722880</v>
      </c>
      <c r="S7" s="1">
        <f t="shared" si="0"/>
        <v>6.618178913333334E-3</v>
      </c>
    </row>
    <row r="8" spans="1:19" x14ac:dyDescent="0.3">
      <c r="A8" t="s">
        <v>331</v>
      </c>
      <c r="B8" t="s">
        <v>664</v>
      </c>
      <c r="C8">
        <v>6</v>
      </c>
      <c r="D8">
        <v>51</v>
      </c>
      <c r="E8">
        <v>-722304</v>
      </c>
      <c r="F8">
        <v>457.37</v>
      </c>
      <c r="G8" s="1">
        <v>8.2219873600000003E-3</v>
      </c>
      <c r="H8" s="1">
        <v>1.0306186599999999E-5</v>
      </c>
      <c r="I8" s="1">
        <v>8.20189235E-3</v>
      </c>
      <c r="J8" s="1">
        <v>8.2384670699999999E-3</v>
      </c>
      <c r="R8">
        <v>-722304</v>
      </c>
      <c r="S8" s="1">
        <f t="shared" si="0"/>
        <v>8.1452871066666679E-3</v>
      </c>
    </row>
    <row r="9" spans="1:19" x14ac:dyDescent="0.3">
      <c r="A9" t="s">
        <v>331</v>
      </c>
      <c r="B9" t="s">
        <v>665</v>
      </c>
      <c r="C9">
        <v>7</v>
      </c>
      <c r="D9">
        <v>51</v>
      </c>
      <c r="E9">
        <v>-721728</v>
      </c>
      <c r="F9">
        <v>459.37</v>
      </c>
      <c r="G9" s="1">
        <v>9.7737744499999998E-3</v>
      </c>
      <c r="H9" s="1">
        <v>1.2215936299999999E-5</v>
      </c>
      <c r="I9" s="1">
        <v>9.7475902100000004E-3</v>
      </c>
      <c r="J9" s="1">
        <v>9.7919661299999995E-3</v>
      </c>
      <c r="R9">
        <v>-721728</v>
      </c>
      <c r="S9" s="1">
        <f t="shared" si="0"/>
        <v>9.6982220066666666E-3</v>
      </c>
    </row>
    <row r="10" spans="1:19" x14ac:dyDescent="0.3">
      <c r="A10" t="s">
        <v>331</v>
      </c>
      <c r="B10" t="s">
        <v>666</v>
      </c>
      <c r="C10">
        <v>8</v>
      </c>
      <c r="D10">
        <v>51</v>
      </c>
      <c r="E10">
        <v>-721152</v>
      </c>
      <c r="F10">
        <v>461.37</v>
      </c>
      <c r="G10" s="1">
        <v>1.13654428E-2</v>
      </c>
      <c r="H10" s="1">
        <v>2.0986503800000001E-5</v>
      </c>
      <c r="I10" s="1">
        <v>1.13378613E-2</v>
      </c>
      <c r="J10" s="1">
        <v>1.1404654300000001E-2</v>
      </c>
      <c r="R10">
        <v>-721152</v>
      </c>
      <c r="S10" s="1">
        <f t="shared" si="0"/>
        <v>1.1261185999999999E-2</v>
      </c>
    </row>
    <row r="11" spans="1:19" x14ac:dyDescent="0.3">
      <c r="A11" t="s">
        <v>331</v>
      </c>
      <c r="B11" t="s">
        <v>667</v>
      </c>
      <c r="C11">
        <v>9</v>
      </c>
      <c r="D11">
        <v>51</v>
      </c>
      <c r="E11">
        <v>-720576</v>
      </c>
      <c r="F11">
        <v>463.38</v>
      </c>
      <c r="G11" s="1">
        <v>1.2957493299999999E-2</v>
      </c>
      <c r="H11" s="1">
        <v>2.5700525499999999E-5</v>
      </c>
      <c r="I11" s="1">
        <v>1.29157808E-2</v>
      </c>
      <c r="J11" s="1">
        <v>1.2990686499999999E-2</v>
      </c>
      <c r="R11">
        <v>-720576</v>
      </c>
      <c r="S11" s="1">
        <f t="shared" si="0"/>
        <v>1.28338111E-2</v>
      </c>
    </row>
    <row r="12" spans="1:19" x14ac:dyDescent="0.3">
      <c r="A12" t="s">
        <v>331</v>
      </c>
      <c r="B12" t="s">
        <v>668</v>
      </c>
      <c r="C12">
        <v>10</v>
      </c>
      <c r="D12">
        <v>51</v>
      </c>
      <c r="E12">
        <v>-720000</v>
      </c>
      <c r="F12">
        <v>465.38</v>
      </c>
      <c r="G12" s="1">
        <v>1.45433557E-2</v>
      </c>
      <c r="H12" s="1">
        <v>1.07712162E-5</v>
      </c>
      <c r="I12" s="1">
        <v>1.4522203500000001E-2</v>
      </c>
      <c r="J12" s="1">
        <v>1.45631194E-2</v>
      </c>
      <c r="R12">
        <v>-720000</v>
      </c>
      <c r="S12" s="1">
        <f t="shared" si="0"/>
        <v>1.4376145266666666E-2</v>
      </c>
    </row>
    <row r="13" spans="1:19" x14ac:dyDescent="0.3">
      <c r="A13" t="s">
        <v>331</v>
      </c>
      <c r="B13" t="s">
        <v>669</v>
      </c>
      <c r="C13">
        <v>11</v>
      </c>
      <c r="D13">
        <v>51</v>
      </c>
      <c r="E13">
        <v>-719424</v>
      </c>
      <c r="F13">
        <v>467.38</v>
      </c>
      <c r="G13" s="1">
        <v>1.60671714E-2</v>
      </c>
      <c r="H13" s="1">
        <v>1.4874213199999999E-5</v>
      </c>
      <c r="I13" s="1">
        <v>1.6037547900000001E-2</v>
      </c>
      <c r="J13" s="1">
        <v>1.6087054E-2</v>
      </c>
      <c r="R13">
        <v>-719424</v>
      </c>
      <c r="S13" s="1">
        <f t="shared" si="0"/>
        <v>1.5884552199999999E-2</v>
      </c>
    </row>
    <row r="14" spans="1:19" x14ac:dyDescent="0.3">
      <c r="A14" t="s">
        <v>331</v>
      </c>
      <c r="B14" t="s">
        <v>670</v>
      </c>
      <c r="C14">
        <v>12</v>
      </c>
      <c r="D14">
        <v>51</v>
      </c>
      <c r="E14">
        <v>-718848</v>
      </c>
      <c r="F14">
        <v>469.38</v>
      </c>
      <c r="G14" s="1">
        <v>1.75360437E-2</v>
      </c>
      <c r="H14" s="1">
        <v>1.5763800500000001E-5</v>
      </c>
      <c r="I14" s="1">
        <v>1.7505882600000001E-2</v>
      </c>
      <c r="J14" s="1">
        <v>1.7569176400000001E-2</v>
      </c>
      <c r="R14">
        <v>-718848</v>
      </c>
      <c r="S14" s="1">
        <f t="shared" si="0"/>
        <v>1.7391126633333334E-2</v>
      </c>
    </row>
    <row r="15" spans="1:19" x14ac:dyDescent="0.3">
      <c r="A15" t="s">
        <v>331</v>
      </c>
      <c r="B15" t="s">
        <v>671</v>
      </c>
      <c r="C15">
        <v>13</v>
      </c>
      <c r="D15">
        <v>51</v>
      </c>
      <c r="E15">
        <v>-718272</v>
      </c>
      <c r="F15">
        <v>471.39</v>
      </c>
      <c r="G15" s="1">
        <v>1.9085158599999999E-2</v>
      </c>
      <c r="H15" s="1">
        <v>2.2980874899999999E-5</v>
      </c>
      <c r="I15" s="1">
        <v>1.90385374E-2</v>
      </c>
      <c r="J15" s="1">
        <v>1.9115453500000001E-2</v>
      </c>
      <c r="R15">
        <v>-718272</v>
      </c>
      <c r="S15" s="1">
        <f t="shared" si="0"/>
        <v>1.88696161E-2</v>
      </c>
    </row>
    <row r="16" spans="1:19" x14ac:dyDescent="0.3">
      <c r="A16" t="s">
        <v>331</v>
      </c>
      <c r="B16" t="s">
        <v>672</v>
      </c>
      <c r="C16">
        <v>14</v>
      </c>
      <c r="D16">
        <v>51</v>
      </c>
      <c r="E16">
        <v>-717696</v>
      </c>
      <c r="F16">
        <v>473.39</v>
      </c>
      <c r="G16" s="1">
        <v>2.0504712000000001E-2</v>
      </c>
      <c r="H16" s="1">
        <v>2.7759301500000001E-5</v>
      </c>
      <c r="I16" s="1">
        <v>2.0458319799999999E-2</v>
      </c>
      <c r="J16" s="1">
        <v>2.0548048999999999E-2</v>
      </c>
      <c r="R16">
        <v>-717696</v>
      </c>
      <c r="S16" s="1">
        <f t="shared" si="0"/>
        <v>2.0300287666666667E-2</v>
      </c>
    </row>
    <row r="17" spans="1:24" x14ac:dyDescent="0.3">
      <c r="A17" t="s">
        <v>331</v>
      </c>
      <c r="B17" t="s">
        <v>673</v>
      </c>
      <c r="C17">
        <v>15</v>
      </c>
      <c r="D17">
        <v>51</v>
      </c>
      <c r="E17">
        <v>-717120</v>
      </c>
      <c r="F17">
        <v>475.39</v>
      </c>
      <c r="G17" s="1">
        <v>2.1831651000000001E-2</v>
      </c>
      <c r="H17" s="1">
        <v>2.5422910400000001E-5</v>
      </c>
      <c r="I17" s="1">
        <v>2.1782961900000002E-2</v>
      </c>
      <c r="J17" s="1">
        <v>2.1874598799999999E-2</v>
      </c>
      <c r="R17">
        <v>-717120</v>
      </c>
      <c r="S17" s="1">
        <f t="shared" si="0"/>
        <v>2.1656684233333334E-2</v>
      </c>
    </row>
    <row r="18" spans="1:24" x14ac:dyDescent="0.3">
      <c r="A18" t="s">
        <v>331</v>
      </c>
      <c r="B18" t="s">
        <v>674</v>
      </c>
      <c r="C18">
        <v>16</v>
      </c>
      <c r="D18">
        <v>51</v>
      </c>
      <c r="E18">
        <v>-716544</v>
      </c>
      <c r="F18">
        <v>477.39</v>
      </c>
      <c r="G18" s="1">
        <v>2.3152786599999999E-2</v>
      </c>
      <c r="H18" s="1">
        <v>3.2677835999999999E-5</v>
      </c>
      <c r="I18" s="1">
        <v>2.3080535999999999E-2</v>
      </c>
      <c r="J18" s="1">
        <v>2.3201104399999999E-2</v>
      </c>
      <c r="N18" s="15" t="s">
        <v>655</v>
      </c>
      <c r="O18">
        <f>SLOPE(G3:G7,E3:E7)</f>
        <v>2.6773164194444443E-6</v>
      </c>
      <c r="R18">
        <v>-716544</v>
      </c>
      <c r="S18" s="1">
        <f t="shared" si="0"/>
        <v>2.2974426566666664E-2</v>
      </c>
      <c r="W18" s="15" t="s">
        <v>655</v>
      </c>
      <c r="X18">
        <f>SLOPE(S19:S23,R19:R23)</f>
        <v>1.7431740104166659E-6</v>
      </c>
    </row>
    <row r="19" spans="1:24" x14ac:dyDescent="0.3">
      <c r="A19" t="s">
        <v>331</v>
      </c>
      <c r="B19" t="s">
        <v>675</v>
      </c>
      <c r="C19">
        <v>17</v>
      </c>
      <c r="D19">
        <v>51</v>
      </c>
      <c r="E19">
        <v>-715968</v>
      </c>
      <c r="F19">
        <v>479.4</v>
      </c>
      <c r="G19" s="1">
        <v>2.44309451E-2</v>
      </c>
      <c r="H19" s="1">
        <v>2.3192724899999999E-5</v>
      </c>
      <c r="I19" s="1">
        <v>2.4394763999999999E-2</v>
      </c>
      <c r="J19" s="1">
        <v>2.4474227899999999E-2</v>
      </c>
      <c r="N19" s="15" t="s">
        <v>656</v>
      </c>
      <c r="O19">
        <f>INTERCEPT(G3:G7,E3:E7)</f>
        <v>1.9420501151215999</v>
      </c>
      <c r="R19">
        <v>-715968</v>
      </c>
      <c r="S19" s="1">
        <f t="shared" si="0"/>
        <v>2.42238582E-2</v>
      </c>
      <c r="W19" s="15" t="s">
        <v>656</v>
      </c>
      <c r="X19">
        <f>INTERCEPT(S19:S23,R19:R23)</f>
        <v>1.2723661195966662</v>
      </c>
    </row>
    <row r="20" spans="1:24" x14ac:dyDescent="0.3">
      <c r="A20" t="s">
        <v>331</v>
      </c>
      <c r="B20" t="s">
        <v>676</v>
      </c>
      <c r="C20">
        <v>18</v>
      </c>
      <c r="D20">
        <v>51</v>
      </c>
      <c r="E20">
        <v>-715392</v>
      </c>
      <c r="F20">
        <v>481.4</v>
      </c>
      <c r="G20" s="1">
        <v>2.55681585E-2</v>
      </c>
      <c r="H20" s="1">
        <v>1.9500574700000001E-5</v>
      </c>
      <c r="I20" s="1">
        <v>2.5542810199999998E-2</v>
      </c>
      <c r="J20" s="1">
        <v>2.5610119600000002E-2</v>
      </c>
      <c r="N20" s="15" t="s">
        <v>650</v>
      </c>
      <c r="O20" s="11">
        <f>L25</f>
        <v>2.9467487500000004E-3</v>
      </c>
      <c r="R20">
        <v>-715392</v>
      </c>
      <c r="S20" s="1">
        <f t="shared" si="0"/>
        <v>2.5350994833333335E-2</v>
      </c>
      <c r="W20" s="15" t="s">
        <v>650</v>
      </c>
      <c r="X20" s="11">
        <f>U25</f>
        <v>2.6473025910000003E-2</v>
      </c>
    </row>
    <row r="21" spans="1:24" x14ac:dyDescent="0.3">
      <c r="A21" t="s">
        <v>331</v>
      </c>
      <c r="B21" t="s">
        <v>677</v>
      </c>
      <c r="C21">
        <v>19</v>
      </c>
      <c r="D21">
        <v>51</v>
      </c>
      <c r="E21">
        <v>-714816</v>
      </c>
      <c r="F21">
        <v>483.4</v>
      </c>
      <c r="G21" s="1">
        <v>2.6633272999999999E-2</v>
      </c>
      <c r="H21" s="1">
        <v>2.5370579799999999E-5</v>
      </c>
      <c r="I21" s="1">
        <v>2.65997618E-2</v>
      </c>
      <c r="J21" s="1">
        <v>2.6687627200000001E-2</v>
      </c>
      <c r="N21" s="15"/>
      <c r="R21" s="8">
        <v>-714816</v>
      </c>
      <c r="S21" s="19">
        <f t="shared" si="0"/>
        <v>2.6409162233333328E-2</v>
      </c>
      <c r="W21" s="15"/>
    </row>
    <row r="22" spans="1:24" x14ac:dyDescent="0.3">
      <c r="A22" t="s">
        <v>331</v>
      </c>
      <c r="B22" t="s">
        <v>678</v>
      </c>
      <c r="C22">
        <v>20</v>
      </c>
      <c r="D22">
        <v>51</v>
      </c>
      <c r="E22">
        <v>-714240</v>
      </c>
      <c r="F22">
        <v>485.4</v>
      </c>
      <c r="G22" s="1">
        <v>2.7584590700000002E-2</v>
      </c>
      <c r="H22" s="1">
        <v>1.9345556300000001E-5</v>
      </c>
      <c r="I22" s="1">
        <v>2.7535500500000001E-2</v>
      </c>
      <c r="J22" s="1">
        <v>2.7616872300000001E-2</v>
      </c>
      <c r="N22" s="15" t="s">
        <v>651</v>
      </c>
      <c r="O22" s="17">
        <f>(O20-O19)/O18</f>
        <v>-724271.27114619233</v>
      </c>
      <c r="R22">
        <v>-714240</v>
      </c>
      <c r="S22" s="1">
        <f t="shared" si="0"/>
        <v>2.7367037600000001E-2</v>
      </c>
      <c r="W22" s="15" t="s">
        <v>651</v>
      </c>
      <c r="X22" s="17">
        <f>(X20-X19)/X18</f>
        <v>-714726.74916078162</v>
      </c>
    </row>
    <row r="23" spans="1:24" x14ac:dyDescent="0.3">
      <c r="A23" t="s">
        <v>331</v>
      </c>
      <c r="B23" t="s">
        <v>679</v>
      </c>
      <c r="C23">
        <v>21</v>
      </c>
      <c r="D23">
        <v>51</v>
      </c>
      <c r="E23">
        <v>-713664</v>
      </c>
      <c r="F23">
        <v>487.41</v>
      </c>
      <c r="G23" s="1">
        <v>2.84574041E-2</v>
      </c>
      <c r="H23" s="1">
        <v>2.5192225699999999E-5</v>
      </c>
      <c r="I23" s="1">
        <v>2.8411368100000001E-2</v>
      </c>
      <c r="J23" s="1">
        <v>2.8504535599999999E-2</v>
      </c>
      <c r="N23" s="15"/>
      <c r="R23">
        <v>-713664</v>
      </c>
      <c r="S23" s="1">
        <f t="shared" si="0"/>
        <v>2.8236177966666665E-2</v>
      </c>
      <c r="W23" s="15"/>
    </row>
    <row r="24" spans="1:24" x14ac:dyDescent="0.3">
      <c r="A24" t="s">
        <v>331</v>
      </c>
      <c r="B24" t="s">
        <v>680</v>
      </c>
      <c r="C24">
        <v>22</v>
      </c>
      <c r="D24">
        <v>51</v>
      </c>
      <c r="E24">
        <v>-713088</v>
      </c>
      <c r="F24">
        <v>489.41</v>
      </c>
      <c r="G24" s="1">
        <v>2.9262588900000001E-2</v>
      </c>
      <c r="H24" s="1">
        <v>2.2278567500000002E-5</v>
      </c>
      <c r="I24" s="1">
        <v>2.9229965199999999E-2</v>
      </c>
      <c r="J24" s="1">
        <v>2.9317255899999999E-2</v>
      </c>
      <c r="R24">
        <v>-713088</v>
      </c>
      <c r="S24" s="1">
        <f t="shared" si="0"/>
        <v>2.9212355433333333E-2</v>
      </c>
    </row>
    <row r="25" spans="1:24" x14ac:dyDescent="0.3">
      <c r="A25" t="s">
        <v>331</v>
      </c>
      <c r="B25" t="s">
        <v>681</v>
      </c>
      <c r="C25">
        <v>23</v>
      </c>
      <c r="D25">
        <v>51</v>
      </c>
      <c r="E25" s="9">
        <v>-712512</v>
      </c>
      <c r="F25" s="9">
        <v>491.41</v>
      </c>
      <c r="G25" s="10">
        <v>2.94674875E-2</v>
      </c>
      <c r="H25" s="1">
        <v>1.49534082E-5</v>
      </c>
      <c r="I25" s="1">
        <v>2.94361047E-2</v>
      </c>
      <c r="J25" s="1">
        <v>2.94976209E-2</v>
      </c>
      <c r="K25" s="15" t="s">
        <v>650</v>
      </c>
      <c r="L25" s="1">
        <f>(10/100*G25)</f>
        <v>2.9467487500000004E-3</v>
      </c>
      <c r="M25" s="1">
        <f>AVERAGE(E5,E46)</f>
        <v>-712224</v>
      </c>
      <c r="N25" s="17">
        <f>M25-E25</f>
        <v>288</v>
      </c>
      <c r="R25" s="9">
        <v>-712512</v>
      </c>
      <c r="S25" s="10">
        <f t="shared" si="0"/>
        <v>2.9414473233333335E-2</v>
      </c>
      <c r="T25" s="15" t="s">
        <v>650</v>
      </c>
      <c r="U25" s="1">
        <f>S25-(10/100*S25)</f>
        <v>2.6473025910000003E-2</v>
      </c>
    </row>
    <row r="26" spans="1:24" x14ac:dyDescent="0.3">
      <c r="A26" t="s">
        <v>331</v>
      </c>
      <c r="B26" t="s">
        <v>682</v>
      </c>
      <c r="C26">
        <v>24</v>
      </c>
      <c r="D26">
        <v>51</v>
      </c>
      <c r="E26">
        <v>-711936</v>
      </c>
      <c r="F26">
        <v>493.41</v>
      </c>
      <c r="G26" s="1">
        <v>2.8748590800000001E-2</v>
      </c>
      <c r="H26" s="1">
        <v>1.9716677899999999E-5</v>
      </c>
      <c r="I26" s="1">
        <v>2.8715098099999999E-2</v>
      </c>
      <c r="J26" s="1">
        <v>2.8779838700000001E-2</v>
      </c>
      <c r="N26" s="15" t="s">
        <v>655</v>
      </c>
      <c r="O26">
        <f>SLOPE(G44:G48,E44:E48)</f>
        <v>-1.7387256336805557E-6</v>
      </c>
      <c r="R26">
        <v>-711936</v>
      </c>
      <c r="S26" s="1">
        <f t="shared" si="0"/>
        <v>2.8718084933333332E-2</v>
      </c>
      <c r="W26" s="15" t="s">
        <v>655</v>
      </c>
      <c r="X26">
        <f>SLOPE(S26:S30,R26:R30)</f>
        <v>-2.1765318518518516E-6</v>
      </c>
    </row>
    <row r="27" spans="1:24" x14ac:dyDescent="0.3">
      <c r="A27" t="s">
        <v>331</v>
      </c>
      <c r="B27" t="s">
        <v>683</v>
      </c>
      <c r="C27">
        <v>25</v>
      </c>
      <c r="D27">
        <v>51</v>
      </c>
      <c r="E27">
        <v>-711360</v>
      </c>
      <c r="F27">
        <v>495.41</v>
      </c>
      <c r="G27" s="1">
        <v>2.76499235E-2</v>
      </c>
      <c r="H27" s="1">
        <v>3.95336616E-5</v>
      </c>
      <c r="I27" s="1">
        <v>2.7589405899999999E-2</v>
      </c>
      <c r="J27" s="1">
        <v>2.7716274999999999E-2</v>
      </c>
      <c r="N27" s="15" t="s">
        <v>656</v>
      </c>
      <c r="O27">
        <f>INTERCEPT(G44:G48,E44:E48)</f>
        <v>-1.2147505516560002</v>
      </c>
      <c r="R27">
        <v>-711360</v>
      </c>
      <c r="S27" s="1">
        <f t="shared" si="0"/>
        <v>2.7658193600000002E-2</v>
      </c>
      <c r="W27" s="15" t="s">
        <v>656</v>
      </c>
      <c r="X27">
        <f>INTERCEPT(S26:S30,R26:R30)</f>
        <v>-1.5207306322066665</v>
      </c>
    </row>
    <row r="28" spans="1:24" x14ac:dyDescent="0.3">
      <c r="A28" t="s">
        <v>331</v>
      </c>
      <c r="B28" t="s">
        <v>684</v>
      </c>
      <c r="C28">
        <v>26</v>
      </c>
      <c r="D28">
        <v>51</v>
      </c>
      <c r="E28">
        <v>-710784</v>
      </c>
      <c r="F28">
        <v>497.42</v>
      </c>
      <c r="G28" s="1">
        <v>2.6386177399999999E-2</v>
      </c>
      <c r="H28" s="1">
        <v>5.02919795E-5</v>
      </c>
      <c r="I28" s="1">
        <v>2.6307776500000001E-2</v>
      </c>
      <c r="J28" s="1">
        <v>2.6475910500000002E-2</v>
      </c>
      <c r="N28" s="15" t="s">
        <v>650</v>
      </c>
      <c r="O28" s="11">
        <f>L25</f>
        <v>2.9467487500000004E-3</v>
      </c>
      <c r="R28" s="8">
        <v>-710784</v>
      </c>
      <c r="S28" s="19">
        <f t="shared" si="0"/>
        <v>2.6377794799999996E-2</v>
      </c>
      <c r="W28" s="15" t="s">
        <v>650</v>
      </c>
      <c r="X28" s="11">
        <f>U25</f>
        <v>2.6473025910000003E-2</v>
      </c>
    </row>
    <row r="29" spans="1:24" x14ac:dyDescent="0.3">
      <c r="A29" t="s">
        <v>331</v>
      </c>
      <c r="B29" t="s">
        <v>685</v>
      </c>
      <c r="C29">
        <v>27</v>
      </c>
      <c r="D29">
        <v>51</v>
      </c>
      <c r="E29">
        <v>-710208</v>
      </c>
      <c r="F29">
        <v>499.42</v>
      </c>
      <c r="G29" s="1">
        <v>2.5110067999999999E-2</v>
      </c>
      <c r="H29" s="1">
        <v>2.6652835399999999E-5</v>
      </c>
      <c r="I29" s="1">
        <v>2.5058966299999999E-2</v>
      </c>
      <c r="J29" s="1">
        <v>2.5162987800000002E-2</v>
      </c>
      <c r="N29" s="15"/>
      <c r="R29">
        <v>-710208</v>
      </c>
      <c r="S29" s="1">
        <f t="shared" si="0"/>
        <v>2.5068149133333332E-2</v>
      </c>
      <c r="W29" s="15"/>
    </row>
    <row r="30" spans="1:24" x14ac:dyDescent="0.3">
      <c r="A30" t="s">
        <v>331</v>
      </c>
      <c r="B30" t="s">
        <v>686</v>
      </c>
      <c r="C30">
        <v>28</v>
      </c>
      <c r="D30">
        <v>51</v>
      </c>
      <c r="E30">
        <v>-709632</v>
      </c>
      <c r="F30">
        <v>501.42</v>
      </c>
      <c r="G30" s="1">
        <v>2.3681640600000001E-2</v>
      </c>
      <c r="H30" s="1">
        <v>1.6932020200000001E-5</v>
      </c>
      <c r="I30" s="1">
        <v>2.3642859499999998E-2</v>
      </c>
      <c r="J30" s="1">
        <v>2.3715427300000001E-2</v>
      </c>
      <c r="N30" s="15" t="s">
        <v>651</v>
      </c>
      <c r="O30" s="17">
        <f>(O28-O27)/O26</f>
        <v>-700338.95907335507</v>
      </c>
      <c r="R30">
        <v>-709632</v>
      </c>
      <c r="S30" s="1">
        <f t="shared" si="0"/>
        <v>2.3744695433333334E-2</v>
      </c>
      <c r="W30" s="15" t="s">
        <v>651</v>
      </c>
      <c r="X30" s="17">
        <f>(X28-X27)/X26</f>
        <v>-710857.34711406333</v>
      </c>
    </row>
    <row r="31" spans="1:24" x14ac:dyDescent="0.3">
      <c r="A31" t="s">
        <v>331</v>
      </c>
      <c r="B31" t="s">
        <v>687</v>
      </c>
      <c r="C31">
        <v>29</v>
      </c>
      <c r="D31">
        <v>51</v>
      </c>
      <c r="E31">
        <v>-709056</v>
      </c>
      <c r="F31">
        <v>503.42</v>
      </c>
      <c r="G31" s="1">
        <v>2.2265333700000001E-2</v>
      </c>
      <c r="H31" s="1">
        <v>1.6592386599999999E-5</v>
      </c>
      <c r="I31" s="1">
        <v>2.2227781299999999E-2</v>
      </c>
      <c r="J31" s="1">
        <v>2.2289192999999999E-2</v>
      </c>
      <c r="R31">
        <v>-709056</v>
      </c>
      <c r="S31" s="1">
        <f t="shared" si="0"/>
        <v>2.2399965566666666E-2</v>
      </c>
    </row>
    <row r="32" spans="1:24" x14ac:dyDescent="0.3">
      <c r="A32" t="s">
        <v>331</v>
      </c>
      <c r="B32" t="s">
        <v>688</v>
      </c>
      <c r="C32">
        <v>30</v>
      </c>
      <c r="D32">
        <v>51</v>
      </c>
      <c r="E32">
        <v>-708480</v>
      </c>
      <c r="F32">
        <v>505.43</v>
      </c>
      <c r="G32" s="1">
        <v>2.0909917199999999E-2</v>
      </c>
      <c r="H32" s="1">
        <v>1.2263436E-5</v>
      </c>
      <c r="I32" s="1">
        <v>2.0890789600000001E-2</v>
      </c>
      <c r="J32" s="1">
        <v>2.0939102099999999E-2</v>
      </c>
      <c r="R32">
        <v>-708480</v>
      </c>
      <c r="S32" s="1">
        <f t="shared" si="0"/>
        <v>2.10156365E-2</v>
      </c>
    </row>
    <row r="33" spans="1:24" x14ac:dyDescent="0.3">
      <c r="A33" t="s">
        <v>331</v>
      </c>
      <c r="B33" t="s">
        <v>689</v>
      </c>
      <c r="C33">
        <v>31</v>
      </c>
      <c r="D33">
        <v>51</v>
      </c>
      <c r="E33">
        <v>-707904</v>
      </c>
      <c r="F33">
        <v>507.43</v>
      </c>
      <c r="G33" s="1">
        <v>1.95362101E-2</v>
      </c>
      <c r="H33" s="1">
        <v>2.04186439E-5</v>
      </c>
      <c r="I33" s="1">
        <v>1.94932287E-2</v>
      </c>
      <c r="J33" s="1">
        <v>1.9567767E-2</v>
      </c>
      <c r="N33" s="15" t="s">
        <v>654</v>
      </c>
      <c r="O33" s="23">
        <f>AVERAGE(O22,O30)</f>
        <v>-712305.1151097737</v>
      </c>
      <c r="R33">
        <v>-707904</v>
      </c>
      <c r="S33" s="1">
        <f t="shared" si="0"/>
        <v>1.9634251000000002E-2</v>
      </c>
      <c r="W33" s="15" t="s">
        <v>654</v>
      </c>
      <c r="X33" s="18">
        <f>AVERAGE(X22,X30)</f>
        <v>-712792.04813742242</v>
      </c>
    </row>
    <row r="34" spans="1:24" x14ac:dyDescent="0.3">
      <c r="A34" t="s">
        <v>331</v>
      </c>
      <c r="B34" t="s">
        <v>690</v>
      </c>
      <c r="C34">
        <v>32</v>
      </c>
      <c r="D34">
        <v>51</v>
      </c>
      <c r="E34">
        <v>-707328</v>
      </c>
      <c r="F34">
        <v>509.43</v>
      </c>
      <c r="G34" s="1">
        <v>1.8155167699999999E-2</v>
      </c>
      <c r="H34" s="1">
        <v>9.4202885599999994E-6</v>
      </c>
      <c r="I34" s="1">
        <v>1.8129512899999999E-2</v>
      </c>
      <c r="J34" s="1">
        <v>1.81744473E-2</v>
      </c>
      <c r="O34" s="17">
        <f>O33-E25</f>
        <v>206.88489022629801</v>
      </c>
      <c r="R34">
        <v>-707328</v>
      </c>
      <c r="S34" s="1">
        <f t="shared" si="0"/>
        <v>1.8243294266666665E-2</v>
      </c>
      <c r="X34" s="17">
        <f>X33-R25</f>
        <v>-280.04813742241822</v>
      </c>
    </row>
    <row r="35" spans="1:24" x14ac:dyDescent="0.3">
      <c r="A35" t="s">
        <v>331</v>
      </c>
      <c r="B35" t="s">
        <v>691</v>
      </c>
      <c r="C35">
        <v>33</v>
      </c>
      <c r="D35">
        <v>51</v>
      </c>
      <c r="E35">
        <v>-706752</v>
      </c>
      <c r="F35">
        <v>511.43</v>
      </c>
      <c r="G35" s="1">
        <v>1.6829652399999999E-2</v>
      </c>
      <c r="H35" s="1">
        <v>9.9451006399999997E-6</v>
      </c>
      <c r="I35" s="1">
        <v>1.6811918200000001E-2</v>
      </c>
      <c r="J35" s="1">
        <v>1.6848697700000002E-2</v>
      </c>
      <c r="R35">
        <v>-706752</v>
      </c>
      <c r="S35" s="1">
        <f t="shared" si="0"/>
        <v>1.6889909166666665E-2</v>
      </c>
    </row>
    <row r="36" spans="1:24" x14ac:dyDescent="0.3">
      <c r="A36" t="s">
        <v>331</v>
      </c>
      <c r="B36" t="s">
        <v>692</v>
      </c>
      <c r="C36">
        <v>34</v>
      </c>
      <c r="D36">
        <v>51</v>
      </c>
      <c r="E36">
        <v>-706176</v>
      </c>
      <c r="F36">
        <v>513.44000000000005</v>
      </c>
      <c r="G36" s="1">
        <v>1.5480515699999999E-2</v>
      </c>
      <c r="H36" s="1">
        <v>1.2897311600000001E-5</v>
      </c>
      <c r="I36" s="1">
        <v>1.54600174E-2</v>
      </c>
      <c r="J36" s="1">
        <v>1.5508001800000001E-2</v>
      </c>
      <c r="R36">
        <v>-706176</v>
      </c>
      <c r="S36" s="1">
        <f t="shared" si="0"/>
        <v>1.5536224799999998E-2</v>
      </c>
      <c r="X36">
        <f>AVERAGE(R21,R28)</f>
        <v>-712800</v>
      </c>
    </row>
    <row r="37" spans="1:24" x14ac:dyDescent="0.3">
      <c r="A37" t="s">
        <v>331</v>
      </c>
      <c r="B37" t="s">
        <v>693</v>
      </c>
      <c r="C37">
        <v>35</v>
      </c>
      <c r="D37">
        <v>51</v>
      </c>
      <c r="E37">
        <v>-705600</v>
      </c>
      <c r="F37">
        <v>515.44000000000005</v>
      </c>
      <c r="G37" s="1">
        <v>1.4130443899999999E-2</v>
      </c>
      <c r="H37" s="1">
        <v>9.4560262999999999E-6</v>
      </c>
      <c r="I37" s="1">
        <v>1.4110966399999999E-2</v>
      </c>
      <c r="J37" s="1">
        <v>1.4148737099999999E-2</v>
      </c>
      <c r="R37">
        <v>-705600</v>
      </c>
      <c r="S37" s="1">
        <f t="shared" si="0"/>
        <v>1.4188439666666669E-2</v>
      </c>
      <c r="X37">
        <f>X36-R25</f>
        <v>-288</v>
      </c>
    </row>
    <row r="38" spans="1:24" x14ac:dyDescent="0.3">
      <c r="A38" t="s">
        <v>331</v>
      </c>
      <c r="B38" t="s">
        <v>694</v>
      </c>
      <c r="C38">
        <v>36</v>
      </c>
      <c r="D38">
        <v>51</v>
      </c>
      <c r="E38">
        <v>-705024</v>
      </c>
      <c r="F38">
        <v>517.44000000000005</v>
      </c>
      <c r="G38" s="1">
        <v>1.2761769100000001E-2</v>
      </c>
      <c r="H38" s="1">
        <v>1.7203731899999999E-5</v>
      </c>
      <c r="I38" s="1">
        <v>1.27341872E-2</v>
      </c>
      <c r="J38" s="1">
        <v>1.27893212E-2</v>
      </c>
      <c r="R38">
        <v>-705024</v>
      </c>
      <c r="S38" s="1">
        <f t="shared" si="0"/>
        <v>1.2854916633333333E-2</v>
      </c>
    </row>
    <row r="39" spans="1:24" x14ac:dyDescent="0.3">
      <c r="A39" t="s">
        <v>331</v>
      </c>
      <c r="B39" t="s">
        <v>695</v>
      </c>
      <c r="C39">
        <v>37</v>
      </c>
      <c r="D39">
        <v>51</v>
      </c>
      <c r="E39">
        <v>-704448</v>
      </c>
      <c r="F39">
        <v>519.44000000000005</v>
      </c>
      <c r="G39" s="1">
        <v>1.1395031999999999E-2</v>
      </c>
      <c r="H39" s="1">
        <v>9.0606603700000004E-6</v>
      </c>
      <c r="I39" s="1">
        <v>1.13794989E-2</v>
      </c>
      <c r="J39" s="1">
        <v>1.14117761E-2</v>
      </c>
      <c r="R39">
        <v>-704448</v>
      </c>
      <c r="S39" s="1">
        <f t="shared" si="0"/>
        <v>1.1518146100000001E-2</v>
      </c>
    </row>
    <row r="40" spans="1:24" x14ac:dyDescent="0.3">
      <c r="A40" t="s">
        <v>331</v>
      </c>
      <c r="B40" t="s">
        <v>696</v>
      </c>
      <c r="C40">
        <v>38</v>
      </c>
      <c r="D40">
        <v>51</v>
      </c>
      <c r="E40">
        <v>-703872</v>
      </c>
      <c r="F40">
        <v>521.45000000000005</v>
      </c>
      <c r="G40" s="1">
        <v>1.01114781E-2</v>
      </c>
      <c r="H40" s="1">
        <v>1.7518935600000001E-5</v>
      </c>
      <c r="I40" s="1">
        <v>1.0085252100000001E-2</v>
      </c>
      <c r="J40" s="1">
        <v>1.0142272900000001E-2</v>
      </c>
      <c r="R40">
        <v>-703872</v>
      </c>
      <c r="S40" s="1">
        <f t="shared" si="0"/>
        <v>1.0212520633333335E-2</v>
      </c>
    </row>
    <row r="41" spans="1:24" x14ac:dyDescent="0.3">
      <c r="A41" t="s">
        <v>331</v>
      </c>
      <c r="B41" t="s">
        <v>697</v>
      </c>
      <c r="C41">
        <v>39</v>
      </c>
      <c r="D41">
        <v>51</v>
      </c>
      <c r="E41">
        <v>-703296</v>
      </c>
      <c r="F41">
        <v>523.45000000000005</v>
      </c>
      <c r="G41" s="1">
        <v>8.8143030600000005E-3</v>
      </c>
      <c r="H41" s="1">
        <v>1.0310998399999999E-5</v>
      </c>
      <c r="I41" s="1">
        <v>8.7930360200000005E-3</v>
      </c>
      <c r="J41" s="1">
        <v>8.8335078199999993E-3</v>
      </c>
      <c r="R41">
        <v>-703296</v>
      </c>
      <c r="S41" s="1">
        <f t="shared" si="0"/>
        <v>8.9274052100000011E-3</v>
      </c>
    </row>
    <row r="42" spans="1:24" x14ac:dyDescent="0.3">
      <c r="A42" t="s">
        <v>331</v>
      </c>
      <c r="B42" t="s">
        <v>698</v>
      </c>
      <c r="C42">
        <v>40</v>
      </c>
      <c r="D42">
        <v>51</v>
      </c>
      <c r="E42">
        <v>-702720</v>
      </c>
      <c r="F42">
        <v>525.45000000000005</v>
      </c>
      <c r="G42" s="1">
        <v>7.5364936200000001E-3</v>
      </c>
      <c r="H42" s="1">
        <v>9.4971900499999996E-6</v>
      </c>
      <c r="I42" s="1">
        <v>7.5231722399999998E-3</v>
      </c>
      <c r="J42" s="1">
        <v>7.5559334499999999E-3</v>
      </c>
      <c r="R42">
        <v>-702720</v>
      </c>
      <c r="S42" s="1">
        <f t="shared" si="0"/>
        <v>7.6476549433333327E-3</v>
      </c>
    </row>
    <row r="43" spans="1:24" x14ac:dyDescent="0.3">
      <c r="A43" t="s">
        <v>331</v>
      </c>
      <c r="B43" t="s">
        <v>699</v>
      </c>
      <c r="C43">
        <v>41</v>
      </c>
      <c r="D43">
        <v>51</v>
      </c>
      <c r="E43">
        <v>-702144</v>
      </c>
      <c r="F43">
        <v>527.45000000000005</v>
      </c>
      <c r="G43" s="1">
        <v>6.3195986799999999E-3</v>
      </c>
      <c r="H43" s="1">
        <v>7.4804169900000004E-6</v>
      </c>
      <c r="I43" s="1">
        <v>6.30697658E-3</v>
      </c>
      <c r="J43" s="1">
        <v>6.3390096800000004E-3</v>
      </c>
      <c r="R43">
        <v>-702144</v>
      </c>
      <c r="S43" s="1">
        <f t="shared" si="0"/>
        <v>6.4248331366666663E-3</v>
      </c>
    </row>
    <row r="44" spans="1:24" x14ac:dyDescent="0.3">
      <c r="A44" t="s">
        <v>331</v>
      </c>
      <c r="B44" t="s">
        <v>700</v>
      </c>
      <c r="C44">
        <v>42</v>
      </c>
      <c r="D44">
        <v>51</v>
      </c>
      <c r="E44">
        <v>-701568</v>
      </c>
      <c r="F44">
        <v>529.45000000000005</v>
      </c>
      <c r="G44" s="1">
        <v>5.1531937100000001E-3</v>
      </c>
      <c r="H44" s="1">
        <v>7.1259501099999997E-6</v>
      </c>
      <c r="I44" s="1">
        <v>5.1357596000000004E-3</v>
      </c>
      <c r="J44" s="1">
        <v>5.1724113299999996E-3</v>
      </c>
      <c r="R44">
        <v>-701568</v>
      </c>
      <c r="S44" s="1">
        <f t="shared" si="0"/>
        <v>5.2462773366666665E-3</v>
      </c>
    </row>
    <row r="45" spans="1:24" x14ac:dyDescent="0.3">
      <c r="A45" t="s">
        <v>331</v>
      </c>
      <c r="B45" t="s">
        <v>701</v>
      </c>
      <c r="C45">
        <v>43</v>
      </c>
      <c r="D45">
        <v>51</v>
      </c>
      <c r="E45">
        <v>-700992</v>
      </c>
      <c r="F45">
        <v>531.46</v>
      </c>
      <c r="G45" s="1">
        <v>4.0438294700000004E-3</v>
      </c>
      <c r="H45" s="1">
        <v>5.53865617E-6</v>
      </c>
      <c r="I45" s="1">
        <v>4.0340367100000002E-3</v>
      </c>
      <c r="J45" s="1">
        <v>4.0580731200000001E-3</v>
      </c>
      <c r="R45">
        <v>-700992</v>
      </c>
      <c r="S45" s="1">
        <f t="shared" si="0"/>
        <v>4.130006653333333E-3</v>
      </c>
    </row>
    <row r="46" spans="1:24" x14ac:dyDescent="0.3">
      <c r="A46" t="s">
        <v>331</v>
      </c>
      <c r="B46" t="s">
        <v>702</v>
      </c>
      <c r="C46">
        <v>44</v>
      </c>
      <c r="D46">
        <v>51</v>
      </c>
      <c r="E46" s="8">
        <v>-700416</v>
      </c>
      <c r="F46" s="8">
        <v>533.46</v>
      </c>
      <c r="G46" s="19">
        <v>3.0129876899999998E-3</v>
      </c>
      <c r="H46" s="1">
        <v>6.3440219300000003E-6</v>
      </c>
      <c r="I46" s="1">
        <v>3.0007983099999999E-3</v>
      </c>
      <c r="J46" s="1">
        <v>3.03098162E-3</v>
      </c>
      <c r="R46">
        <v>-700416</v>
      </c>
      <c r="S46" s="1">
        <f t="shared" si="0"/>
        <v>3.0752817833333331E-3</v>
      </c>
    </row>
    <row r="47" spans="1:24" x14ac:dyDescent="0.3">
      <c r="A47" t="s">
        <v>331</v>
      </c>
      <c r="B47" t="s">
        <v>703</v>
      </c>
      <c r="C47">
        <v>45</v>
      </c>
      <c r="D47">
        <v>51</v>
      </c>
      <c r="E47">
        <v>-699840</v>
      </c>
      <c r="F47">
        <v>535.46</v>
      </c>
      <c r="G47" s="1">
        <v>2.0518388599999999E-3</v>
      </c>
      <c r="H47" s="1">
        <v>5.9532032300000001E-6</v>
      </c>
      <c r="I47" s="1">
        <v>2.0392179599999999E-3</v>
      </c>
      <c r="J47" s="1">
        <v>2.0624865500000001E-3</v>
      </c>
      <c r="R47">
        <v>-699840</v>
      </c>
      <c r="S47" s="1">
        <f t="shared" si="0"/>
        <v>2.0974436433333333E-3</v>
      </c>
    </row>
    <row r="48" spans="1:24" x14ac:dyDescent="0.3">
      <c r="A48" t="s">
        <v>331</v>
      </c>
      <c r="B48" t="s">
        <v>704</v>
      </c>
      <c r="C48">
        <v>46</v>
      </c>
      <c r="D48">
        <v>51</v>
      </c>
      <c r="E48">
        <v>-699264</v>
      </c>
      <c r="F48">
        <v>537.46</v>
      </c>
      <c r="G48" s="1">
        <v>1.1416591900000001E-3</v>
      </c>
      <c r="H48" s="1">
        <v>5.2168723099999997E-6</v>
      </c>
      <c r="I48" s="1">
        <v>1.1353145299999999E-3</v>
      </c>
      <c r="J48" s="1">
        <v>1.1587041799999999E-3</v>
      </c>
      <c r="R48">
        <v>-699264</v>
      </c>
      <c r="S48" s="1">
        <f t="shared" si="0"/>
        <v>1.1902156000000001E-3</v>
      </c>
    </row>
    <row r="49" spans="1:19" x14ac:dyDescent="0.3">
      <c r="A49" t="s">
        <v>331</v>
      </c>
      <c r="B49" t="s">
        <v>705</v>
      </c>
      <c r="C49">
        <v>47</v>
      </c>
      <c r="D49">
        <v>51</v>
      </c>
      <c r="E49">
        <v>-698688</v>
      </c>
      <c r="F49">
        <v>539.47</v>
      </c>
      <c r="G49" s="1">
        <v>3.0909337100000001E-4</v>
      </c>
      <c r="H49" s="1">
        <v>7.6774236199999992E-6</v>
      </c>
      <c r="I49" s="1">
        <v>2.9561463399999999E-4</v>
      </c>
      <c r="J49" s="1">
        <v>3.2599328200000002E-4</v>
      </c>
      <c r="R49">
        <v>-698688</v>
      </c>
      <c r="S49" s="1">
        <f t="shared" si="0"/>
        <v>3.5857467766666666E-4</v>
      </c>
    </row>
    <row r="50" spans="1:19" x14ac:dyDescent="0.3">
      <c r="A50" t="s">
        <v>331</v>
      </c>
      <c r="B50" t="s">
        <v>706</v>
      </c>
      <c r="C50">
        <v>48</v>
      </c>
      <c r="D50">
        <v>51</v>
      </c>
      <c r="E50">
        <v>-698112</v>
      </c>
      <c r="F50">
        <v>541.47</v>
      </c>
      <c r="G50" s="1">
        <v>-4.46380032E-4</v>
      </c>
      <c r="H50" s="1">
        <v>3.22727227E-6</v>
      </c>
      <c r="I50" s="1">
        <v>-4.52153179E-4</v>
      </c>
      <c r="J50" s="1">
        <v>-4.3920067500000001E-4</v>
      </c>
      <c r="R50">
        <v>-698112</v>
      </c>
      <c r="S50" s="1">
        <f t="shared" si="0"/>
        <v>-3.9901834066666665E-4</v>
      </c>
    </row>
    <row r="51" spans="1:19" x14ac:dyDescent="0.3">
      <c r="A51" t="s">
        <v>331</v>
      </c>
      <c r="B51" t="s">
        <v>707</v>
      </c>
      <c r="C51">
        <v>49</v>
      </c>
      <c r="D51">
        <v>51</v>
      </c>
      <c r="E51">
        <v>-697536</v>
      </c>
      <c r="F51">
        <v>543.47</v>
      </c>
      <c r="G51" s="1">
        <v>-1.1191709700000001E-3</v>
      </c>
      <c r="H51" s="1">
        <v>4.8471552800000003E-6</v>
      </c>
      <c r="I51" s="1">
        <v>-1.12945667E-3</v>
      </c>
      <c r="J51" s="1">
        <v>-1.11290254E-3</v>
      </c>
      <c r="R51">
        <v>-697536</v>
      </c>
      <c r="S51" s="1">
        <f t="shared" si="0"/>
        <v>-1.0781496003333334E-3</v>
      </c>
    </row>
    <row r="52" spans="1:19" x14ac:dyDescent="0.3">
      <c r="A52" t="s">
        <v>331</v>
      </c>
      <c r="B52" t="s">
        <v>708</v>
      </c>
      <c r="C52">
        <v>50</v>
      </c>
      <c r="D52">
        <v>51</v>
      </c>
      <c r="E52">
        <v>-696960</v>
      </c>
      <c r="F52">
        <v>545.47</v>
      </c>
      <c r="G52" s="1">
        <v>-1.7954271000000001E-3</v>
      </c>
      <c r="H52" s="1">
        <v>4.2659413799999999E-6</v>
      </c>
      <c r="I52" s="1">
        <v>-1.8029793299999999E-3</v>
      </c>
      <c r="J52" s="1">
        <v>-1.78768169E-3</v>
      </c>
      <c r="R52">
        <v>-696960</v>
      </c>
      <c r="S52" s="1">
        <f t="shared" si="0"/>
        <v>-1.7568109433333332E-3</v>
      </c>
    </row>
    <row r="53" spans="1:19" x14ac:dyDescent="0.3">
      <c r="A53" t="s">
        <v>331</v>
      </c>
      <c r="B53" t="s">
        <v>709</v>
      </c>
      <c r="C53">
        <v>51</v>
      </c>
      <c r="D53">
        <v>51</v>
      </c>
      <c r="E53">
        <v>-696384</v>
      </c>
      <c r="F53">
        <v>547.48</v>
      </c>
      <c r="G53" s="1">
        <v>-2.3627767899999999E-3</v>
      </c>
      <c r="H53" s="1">
        <v>2.8473616099999999E-6</v>
      </c>
      <c r="I53" s="1">
        <v>-2.3686738999999998E-3</v>
      </c>
      <c r="J53" s="1">
        <v>-2.3581157400000001E-3</v>
      </c>
      <c r="R53">
        <v>-696384</v>
      </c>
      <c r="S53" s="1">
        <f>AVERAGE(G53,G107,G161)</f>
        <v>-2.3365180699999998E-3</v>
      </c>
    </row>
    <row r="55" spans="1:19" x14ac:dyDescent="0.3">
      <c r="A55" t="s">
        <v>0</v>
      </c>
      <c r="B55" t="s">
        <v>1</v>
      </c>
      <c r="C55" t="s">
        <v>2</v>
      </c>
      <c r="D55" t="s">
        <v>3</v>
      </c>
      <c r="E55" t="s">
        <v>4</v>
      </c>
      <c r="F55" t="s">
        <v>5</v>
      </c>
      <c r="G55" t="s">
        <v>6</v>
      </c>
      <c r="H55" t="s">
        <v>7</v>
      </c>
      <c r="I55" t="s">
        <v>8</v>
      </c>
      <c r="J55" t="s">
        <v>9</v>
      </c>
    </row>
    <row r="56" spans="1:19" x14ac:dyDescent="0.3">
      <c r="A56" t="s">
        <v>331</v>
      </c>
      <c r="B56" t="s">
        <v>710</v>
      </c>
      <c r="C56">
        <v>0</v>
      </c>
      <c r="D56">
        <v>51</v>
      </c>
      <c r="E56">
        <v>-725760</v>
      </c>
      <c r="F56">
        <v>445.36</v>
      </c>
      <c r="G56" s="1">
        <v>-1.02732928E-3</v>
      </c>
      <c r="H56" s="1">
        <v>3.8075282599999998E-5</v>
      </c>
      <c r="I56" s="1">
        <v>-1.1428952200000001E-3</v>
      </c>
      <c r="J56" s="1">
        <v>-1.00231797E-3</v>
      </c>
    </row>
    <row r="57" spans="1:19" x14ac:dyDescent="0.3">
      <c r="A57" t="s">
        <v>331</v>
      </c>
      <c r="B57" t="s">
        <v>711</v>
      </c>
      <c r="C57">
        <v>1</v>
      </c>
      <c r="D57">
        <v>51</v>
      </c>
      <c r="E57">
        <v>-725184</v>
      </c>
      <c r="F57">
        <v>447.36</v>
      </c>
      <c r="G57" s="1">
        <v>5.1288301800000004E-4</v>
      </c>
      <c r="H57" s="1">
        <v>8.3737629199999995E-6</v>
      </c>
      <c r="I57" s="1">
        <v>4.9574893400000002E-4</v>
      </c>
      <c r="J57" s="1">
        <v>5.2583237899999995E-4</v>
      </c>
    </row>
    <row r="58" spans="1:19" x14ac:dyDescent="0.3">
      <c r="A58" t="s">
        <v>331</v>
      </c>
      <c r="B58" t="s">
        <v>712</v>
      </c>
      <c r="C58">
        <v>2</v>
      </c>
      <c r="D58">
        <v>51</v>
      </c>
      <c r="E58">
        <v>-724608</v>
      </c>
      <c r="F58">
        <v>449.36</v>
      </c>
      <c r="G58" s="1">
        <v>2.0333768899999998E-3</v>
      </c>
      <c r="H58" s="1">
        <v>5.9104442299999999E-6</v>
      </c>
      <c r="I58" s="1">
        <v>2.0229012899999998E-3</v>
      </c>
      <c r="J58" s="1">
        <v>2.0422752799999998E-3</v>
      </c>
    </row>
    <row r="59" spans="1:19" x14ac:dyDescent="0.3">
      <c r="A59" t="s">
        <v>331</v>
      </c>
      <c r="B59" t="s">
        <v>713</v>
      </c>
      <c r="C59">
        <v>3</v>
      </c>
      <c r="D59">
        <v>51</v>
      </c>
      <c r="E59" s="8">
        <v>-724032</v>
      </c>
      <c r="F59" s="8">
        <v>451.36</v>
      </c>
      <c r="G59" s="19">
        <v>3.56802897E-3</v>
      </c>
      <c r="H59" s="1">
        <v>8.6347080699999995E-6</v>
      </c>
      <c r="I59" s="1">
        <v>3.5479568399999998E-3</v>
      </c>
      <c r="J59" s="1">
        <v>3.5795968799999999E-3</v>
      </c>
    </row>
    <row r="60" spans="1:19" x14ac:dyDescent="0.3">
      <c r="A60" t="s">
        <v>331</v>
      </c>
      <c r="B60" t="s">
        <v>714</v>
      </c>
      <c r="C60">
        <v>4</v>
      </c>
      <c r="D60">
        <v>51</v>
      </c>
      <c r="E60">
        <v>-723456</v>
      </c>
      <c r="F60">
        <v>453.37</v>
      </c>
      <c r="G60" s="1">
        <v>5.0914221100000004E-3</v>
      </c>
      <c r="H60" s="1">
        <v>1.4706900599999999E-5</v>
      </c>
      <c r="I60" s="1">
        <v>5.0635176999999998E-3</v>
      </c>
      <c r="J60" s="1">
        <v>5.1185960400000003E-3</v>
      </c>
    </row>
    <row r="61" spans="1:19" x14ac:dyDescent="0.3">
      <c r="A61" t="s">
        <v>331</v>
      </c>
      <c r="B61" t="s">
        <v>715</v>
      </c>
      <c r="C61">
        <v>5</v>
      </c>
      <c r="D61">
        <v>51</v>
      </c>
      <c r="E61">
        <v>-722880</v>
      </c>
      <c r="F61">
        <v>455.37</v>
      </c>
      <c r="G61" s="1">
        <v>6.6632284200000003E-3</v>
      </c>
      <c r="H61" s="1">
        <v>1.0692194600000001E-5</v>
      </c>
      <c r="I61" s="1">
        <v>6.6441245499999999E-3</v>
      </c>
      <c r="J61" s="1">
        <v>6.6865154600000004E-3</v>
      </c>
    </row>
    <row r="62" spans="1:19" x14ac:dyDescent="0.3">
      <c r="A62" t="s">
        <v>331</v>
      </c>
      <c r="B62" t="s">
        <v>716</v>
      </c>
      <c r="C62">
        <v>6</v>
      </c>
      <c r="D62">
        <v>51</v>
      </c>
      <c r="E62">
        <v>-722304</v>
      </c>
      <c r="F62">
        <v>457.37</v>
      </c>
      <c r="G62" s="1">
        <v>8.1839096200000006E-3</v>
      </c>
      <c r="H62" s="1">
        <v>1.7665681000000001E-5</v>
      </c>
      <c r="I62" s="1">
        <v>8.1528585699999993E-3</v>
      </c>
      <c r="J62" s="1">
        <v>8.2103496100000006E-3</v>
      </c>
    </row>
    <row r="63" spans="1:19" x14ac:dyDescent="0.3">
      <c r="A63" t="s">
        <v>331</v>
      </c>
      <c r="B63" t="s">
        <v>717</v>
      </c>
      <c r="C63">
        <v>7</v>
      </c>
      <c r="D63">
        <v>51</v>
      </c>
      <c r="E63">
        <v>-721728</v>
      </c>
      <c r="F63">
        <v>459.37</v>
      </c>
      <c r="G63" s="1">
        <v>9.7669185699999998E-3</v>
      </c>
      <c r="H63" s="1">
        <v>1.4471554699999999E-5</v>
      </c>
      <c r="I63" s="1">
        <v>9.7457660599999992E-3</v>
      </c>
      <c r="J63" s="1">
        <v>9.7909235399999996E-3</v>
      </c>
    </row>
    <row r="64" spans="1:19" x14ac:dyDescent="0.3">
      <c r="A64" t="s">
        <v>331</v>
      </c>
      <c r="B64" t="s">
        <v>718</v>
      </c>
      <c r="C64">
        <v>8</v>
      </c>
      <c r="D64">
        <v>51</v>
      </c>
      <c r="E64">
        <v>-721152</v>
      </c>
      <c r="F64">
        <v>461.37</v>
      </c>
      <c r="G64" s="1">
        <v>1.13078248E-2</v>
      </c>
      <c r="H64" s="1">
        <v>8.3008078800000008E-6</v>
      </c>
      <c r="I64" s="1">
        <v>1.12927388E-2</v>
      </c>
      <c r="J64" s="1">
        <v>1.13231314E-2</v>
      </c>
    </row>
    <row r="65" spans="1:15" x14ac:dyDescent="0.3">
      <c r="A65" t="s">
        <v>331</v>
      </c>
      <c r="B65" t="s">
        <v>719</v>
      </c>
      <c r="C65">
        <v>9</v>
      </c>
      <c r="D65">
        <v>51</v>
      </c>
      <c r="E65">
        <v>-720576</v>
      </c>
      <c r="F65">
        <v>463.38</v>
      </c>
      <c r="G65" s="1">
        <v>1.28660002E-2</v>
      </c>
      <c r="H65" s="1">
        <v>1.33854901E-5</v>
      </c>
      <c r="I65" s="1">
        <v>1.2840732800000001E-2</v>
      </c>
      <c r="J65" s="1">
        <v>1.2891214E-2</v>
      </c>
    </row>
    <row r="66" spans="1:15" x14ac:dyDescent="0.3">
      <c r="A66" t="s">
        <v>331</v>
      </c>
      <c r="B66" t="s">
        <v>720</v>
      </c>
      <c r="C66">
        <v>10</v>
      </c>
      <c r="D66">
        <v>51</v>
      </c>
      <c r="E66">
        <v>-720000</v>
      </c>
      <c r="F66">
        <v>465.38</v>
      </c>
      <c r="G66" s="1">
        <v>1.43630432E-2</v>
      </c>
      <c r="H66" s="1">
        <v>1.3003402E-5</v>
      </c>
      <c r="I66" s="1">
        <v>1.43322199E-2</v>
      </c>
      <c r="J66" s="1">
        <v>1.43867887E-2</v>
      </c>
    </row>
    <row r="67" spans="1:15" x14ac:dyDescent="0.3">
      <c r="A67" t="s">
        <v>331</v>
      </c>
      <c r="B67" t="s">
        <v>721</v>
      </c>
      <c r="C67">
        <v>11</v>
      </c>
      <c r="D67">
        <v>51</v>
      </c>
      <c r="E67">
        <v>-719424</v>
      </c>
      <c r="F67">
        <v>467.38</v>
      </c>
      <c r="G67" s="1">
        <v>1.5868892200000002E-2</v>
      </c>
      <c r="H67" s="1">
        <v>1.36996532E-5</v>
      </c>
      <c r="I67" s="1">
        <v>1.5847604099999999E-2</v>
      </c>
      <c r="J67" s="1">
        <v>1.5892426500000001E-2</v>
      </c>
    </row>
    <row r="68" spans="1:15" x14ac:dyDescent="0.3">
      <c r="A68" t="s">
        <v>331</v>
      </c>
      <c r="B68" t="s">
        <v>722</v>
      </c>
      <c r="C68">
        <v>12</v>
      </c>
      <c r="D68">
        <v>51</v>
      </c>
      <c r="E68">
        <v>-718848</v>
      </c>
      <c r="F68">
        <v>469.38</v>
      </c>
      <c r="G68" s="1">
        <v>1.7429943E-2</v>
      </c>
      <c r="H68" s="1">
        <v>1.31832941E-5</v>
      </c>
      <c r="I68" s="1">
        <v>1.7407475700000001E-2</v>
      </c>
      <c r="J68" s="1">
        <v>1.7449124399999998E-2</v>
      </c>
    </row>
    <row r="69" spans="1:15" x14ac:dyDescent="0.3">
      <c r="A69" t="s">
        <v>331</v>
      </c>
      <c r="B69" t="s">
        <v>723</v>
      </c>
      <c r="C69">
        <v>13</v>
      </c>
      <c r="D69">
        <v>51</v>
      </c>
      <c r="E69">
        <v>-718272</v>
      </c>
      <c r="F69">
        <v>471.39</v>
      </c>
      <c r="G69" s="1">
        <v>1.8871568299999999E-2</v>
      </c>
      <c r="H69" s="1">
        <v>1.3687700800000001E-5</v>
      </c>
      <c r="I69" s="1">
        <v>1.8848344499999999E-2</v>
      </c>
      <c r="J69" s="1">
        <v>1.8896868800000001E-2</v>
      </c>
    </row>
    <row r="70" spans="1:15" x14ac:dyDescent="0.3">
      <c r="A70" t="s">
        <v>331</v>
      </c>
      <c r="B70" t="s">
        <v>724</v>
      </c>
      <c r="C70">
        <v>14</v>
      </c>
      <c r="D70">
        <v>51</v>
      </c>
      <c r="E70">
        <v>-717696</v>
      </c>
      <c r="F70">
        <v>473.39</v>
      </c>
      <c r="G70" s="1">
        <v>2.0310737999999998E-2</v>
      </c>
      <c r="H70" s="1">
        <v>1.8276455499999999E-5</v>
      </c>
      <c r="I70" s="1">
        <v>2.0276212200000001E-2</v>
      </c>
      <c r="J70" s="1">
        <v>2.0333240299999999E-2</v>
      </c>
    </row>
    <row r="71" spans="1:15" x14ac:dyDescent="0.3">
      <c r="A71" t="s">
        <v>331</v>
      </c>
      <c r="B71" t="s">
        <v>725</v>
      </c>
      <c r="C71">
        <v>15</v>
      </c>
      <c r="D71">
        <v>51</v>
      </c>
      <c r="E71">
        <v>-717120</v>
      </c>
      <c r="F71">
        <v>475.39</v>
      </c>
      <c r="G71" s="1">
        <v>2.1701900999999999E-2</v>
      </c>
      <c r="H71" s="1">
        <v>2.5603238900000001E-5</v>
      </c>
      <c r="I71" s="1">
        <v>2.1634769599999999E-2</v>
      </c>
      <c r="J71" s="1">
        <v>2.1730847899999999E-2</v>
      </c>
    </row>
    <row r="72" spans="1:15" x14ac:dyDescent="0.3">
      <c r="A72" t="s">
        <v>331</v>
      </c>
      <c r="B72" t="s">
        <v>726</v>
      </c>
      <c r="C72">
        <v>16</v>
      </c>
      <c r="D72">
        <v>51</v>
      </c>
      <c r="E72">
        <v>-716544</v>
      </c>
      <c r="F72">
        <v>477.39</v>
      </c>
      <c r="G72" s="1">
        <v>2.3025428399999999E-2</v>
      </c>
      <c r="H72" s="1">
        <v>3.8680641199999999E-5</v>
      </c>
      <c r="I72" s="1">
        <v>2.2981903200000001E-2</v>
      </c>
      <c r="J72" s="1">
        <v>2.3105435699999999E-2</v>
      </c>
      <c r="N72" s="15" t="s">
        <v>655</v>
      </c>
      <c r="O72">
        <f>SLOPE(G57:G61,E57:E61)</f>
        <v>2.6664472263888893E-6</v>
      </c>
    </row>
    <row r="73" spans="1:15" x14ac:dyDescent="0.3">
      <c r="A73" t="s">
        <v>331</v>
      </c>
      <c r="B73" t="s">
        <v>727</v>
      </c>
      <c r="C73">
        <v>17</v>
      </c>
      <c r="D73">
        <v>51</v>
      </c>
      <c r="E73">
        <v>-715968</v>
      </c>
      <c r="F73">
        <v>479.4</v>
      </c>
      <c r="G73" s="1">
        <v>2.4320036199999999E-2</v>
      </c>
      <c r="H73" s="1">
        <v>3.4808105400000003E-5</v>
      </c>
      <c r="I73" s="1">
        <v>2.42527001E-2</v>
      </c>
      <c r="J73" s="1">
        <v>2.4369673599999999E-2</v>
      </c>
      <c r="N73" s="15" t="s">
        <v>656</v>
      </c>
      <c r="O73">
        <f>INTERCEPT(G57:G61,E57:E61)</f>
        <v>1.9341669060984004</v>
      </c>
    </row>
    <row r="74" spans="1:15" x14ac:dyDescent="0.3">
      <c r="A74" t="s">
        <v>331</v>
      </c>
      <c r="B74" t="s">
        <v>728</v>
      </c>
      <c r="C74">
        <v>18</v>
      </c>
      <c r="D74">
        <v>51</v>
      </c>
      <c r="E74">
        <v>-715392</v>
      </c>
      <c r="F74">
        <v>481.4</v>
      </c>
      <c r="G74" s="1">
        <v>2.5449987699999999E-2</v>
      </c>
      <c r="H74" s="1">
        <v>1.5023919000000001E-5</v>
      </c>
      <c r="I74" s="1">
        <v>2.5418509999999998E-2</v>
      </c>
      <c r="J74" s="1">
        <v>2.54746889E-2</v>
      </c>
      <c r="N74" s="15" t="s">
        <v>650</v>
      </c>
      <c r="O74" s="11">
        <f>L79</f>
        <v>2.9417758400000003E-3</v>
      </c>
    </row>
    <row r="75" spans="1:15" x14ac:dyDescent="0.3">
      <c r="A75" t="s">
        <v>331</v>
      </c>
      <c r="B75" t="s">
        <v>729</v>
      </c>
      <c r="C75">
        <v>19</v>
      </c>
      <c r="D75">
        <v>51</v>
      </c>
      <c r="E75">
        <v>-714816</v>
      </c>
      <c r="F75">
        <v>483.4</v>
      </c>
      <c r="G75" s="1">
        <v>2.6508048699999998E-2</v>
      </c>
      <c r="H75" s="1">
        <v>2.07562826E-5</v>
      </c>
      <c r="I75" s="1">
        <v>2.6473723599999999E-2</v>
      </c>
      <c r="J75" s="1">
        <v>2.65592272E-2</v>
      </c>
      <c r="N75" s="15"/>
    </row>
    <row r="76" spans="1:15" x14ac:dyDescent="0.3">
      <c r="A76" t="s">
        <v>331</v>
      </c>
      <c r="B76" t="s">
        <v>730</v>
      </c>
      <c r="C76">
        <v>20</v>
      </c>
      <c r="D76">
        <v>51</v>
      </c>
      <c r="E76">
        <v>-714240</v>
      </c>
      <c r="F76">
        <v>485.4</v>
      </c>
      <c r="G76" s="1">
        <v>2.7476962800000001E-2</v>
      </c>
      <c r="H76" s="1">
        <v>1.8563777099999999E-5</v>
      </c>
      <c r="I76" s="1">
        <v>2.74463325E-2</v>
      </c>
      <c r="J76" s="1">
        <v>2.7521885100000001E-2</v>
      </c>
      <c r="N76" s="15" t="s">
        <v>651</v>
      </c>
      <c r="O76" s="17">
        <f>(O74-O73)/O72</f>
        <v>-724269.02402033133</v>
      </c>
    </row>
    <row r="77" spans="1:15" x14ac:dyDescent="0.3">
      <c r="A77" t="s">
        <v>331</v>
      </c>
      <c r="B77" t="s">
        <v>731</v>
      </c>
      <c r="C77">
        <v>21</v>
      </c>
      <c r="D77">
        <v>51</v>
      </c>
      <c r="E77">
        <v>-713664</v>
      </c>
      <c r="F77">
        <v>487.41</v>
      </c>
      <c r="G77" s="1">
        <v>2.8428172799999998E-2</v>
      </c>
      <c r="H77" s="1">
        <v>1.8290250999999999E-5</v>
      </c>
      <c r="I77" s="1">
        <v>2.8397284799999999E-2</v>
      </c>
      <c r="J77" s="1">
        <v>2.8458586800000001E-2</v>
      </c>
      <c r="N77" s="15"/>
    </row>
    <row r="78" spans="1:15" x14ac:dyDescent="0.3">
      <c r="A78" t="s">
        <v>331</v>
      </c>
      <c r="B78" t="s">
        <v>732</v>
      </c>
      <c r="C78">
        <v>22</v>
      </c>
      <c r="D78">
        <v>51</v>
      </c>
      <c r="E78">
        <v>-713088</v>
      </c>
      <c r="F78">
        <v>489.41</v>
      </c>
      <c r="G78" s="1">
        <v>2.9199624300000001E-2</v>
      </c>
      <c r="H78" s="1">
        <v>2.7905957599999999E-5</v>
      </c>
      <c r="I78" s="1">
        <v>2.9138780100000001E-2</v>
      </c>
      <c r="J78" s="1">
        <v>2.9242805899999998E-2</v>
      </c>
    </row>
    <row r="79" spans="1:15" x14ac:dyDescent="0.3">
      <c r="A79" t="s">
        <v>331</v>
      </c>
      <c r="B79" t="s">
        <v>733</v>
      </c>
      <c r="C79">
        <v>23</v>
      </c>
      <c r="D79">
        <v>51</v>
      </c>
      <c r="E79" s="9">
        <v>-712512</v>
      </c>
      <c r="F79" s="9">
        <v>491.41</v>
      </c>
      <c r="G79" s="10">
        <v>2.9417758400000001E-2</v>
      </c>
      <c r="H79" s="1">
        <v>1.5909876999999999E-5</v>
      </c>
      <c r="I79" s="1">
        <v>2.9390586400000002E-2</v>
      </c>
      <c r="J79" s="1">
        <v>2.9446683899999999E-2</v>
      </c>
      <c r="K79" s="15" t="s">
        <v>650</v>
      </c>
      <c r="L79" s="1">
        <f>(10/100*G79)</f>
        <v>2.9417758400000003E-3</v>
      </c>
      <c r="M79" s="1">
        <f>AVERAGE(E59,E100)</f>
        <v>-712224</v>
      </c>
      <c r="N79" s="17">
        <f>M79-E79</f>
        <v>288</v>
      </c>
    </row>
    <row r="80" spans="1:15" x14ac:dyDescent="0.3">
      <c r="A80" t="s">
        <v>331</v>
      </c>
      <c r="B80" t="s">
        <v>734</v>
      </c>
      <c r="C80">
        <v>24</v>
      </c>
      <c r="D80">
        <v>51</v>
      </c>
      <c r="E80">
        <v>-711936</v>
      </c>
      <c r="F80">
        <v>493.41</v>
      </c>
      <c r="G80" s="1">
        <v>2.8747153099999999E-2</v>
      </c>
      <c r="H80" s="1">
        <v>2.1902866E-5</v>
      </c>
      <c r="I80" s="1">
        <v>2.8699249100000001E-2</v>
      </c>
      <c r="J80" s="1">
        <v>2.8779939099999999E-2</v>
      </c>
      <c r="N80" s="15" t="s">
        <v>655</v>
      </c>
      <c r="O80">
        <f>SLOPE(G98:G102,E98:E102)</f>
        <v>-1.7648841979166665E-6</v>
      </c>
    </row>
    <row r="81" spans="1:15" x14ac:dyDescent="0.3">
      <c r="A81" t="s">
        <v>331</v>
      </c>
      <c r="B81" t="s">
        <v>735</v>
      </c>
      <c r="C81">
        <v>25</v>
      </c>
      <c r="D81">
        <v>51</v>
      </c>
      <c r="E81">
        <v>-711360</v>
      </c>
      <c r="F81">
        <v>495.41</v>
      </c>
      <c r="G81" s="1">
        <v>2.76640202E-2</v>
      </c>
      <c r="H81" s="1">
        <v>1.9091716700000001E-5</v>
      </c>
      <c r="I81" s="1">
        <v>2.76381331E-2</v>
      </c>
      <c r="J81" s="1">
        <v>2.7708134200000002E-2</v>
      </c>
      <c r="N81" s="15" t="s">
        <v>656</v>
      </c>
      <c r="O81">
        <f>INTERCEPT(G98:G102,E98:E102)</f>
        <v>-1.2331069257919998</v>
      </c>
    </row>
    <row r="82" spans="1:15" x14ac:dyDescent="0.3">
      <c r="A82" t="s">
        <v>331</v>
      </c>
      <c r="B82" t="s">
        <v>736</v>
      </c>
      <c r="C82">
        <v>26</v>
      </c>
      <c r="D82">
        <v>51</v>
      </c>
      <c r="E82">
        <v>-710784</v>
      </c>
      <c r="F82">
        <v>497.42</v>
      </c>
      <c r="G82" s="1">
        <v>2.6340768899999999E-2</v>
      </c>
      <c r="H82" s="1">
        <v>2.0511767800000002E-5</v>
      </c>
      <c r="I82" s="1">
        <v>2.6304391199999999E-2</v>
      </c>
      <c r="J82" s="1">
        <v>2.63709214E-2</v>
      </c>
      <c r="N82" s="15" t="s">
        <v>650</v>
      </c>
      <c r="O82" s="11">
        <f>L79</f>
        <v>2.9417758400000003E-3</v>
      </c>
    </row>
    <row r="83" spans="1:15" x14ac:dyDescent="0.3">
      <c r="A83" t="s">
        <v>331</v>
      </c>
      <c r="B83" t="s">
        <v>737</v>
      </c>
      <c r="C83">
        <v>27</v>
      </c>
      <c r="D83">
        <v>51</v>
      </c>
      <c r="E83">
        <v>-710208</v>
      </c>
      <c r="F83">
        <v>499.42</v>
      </c>
      <c r="G83" s="1">
        <v>2.50092175E-2</v>
      </c>
      <c r="H83" s="1">
        <v>1.4476566E-5</v>
      </c>
      <c r="I83" s="1">
        <v>2.4984320899999999E-2</v>
      </c>
      <c r="J83" s="1">
        <v>2.5032068300000002E-2</v>
      </c>
      <c r="N83" s="15"/>
    </row>
    <row r="84" spans="1:15" x14ac:dyDescent="0.3">
      <c r="A84" t="s">
        <v>331</v>
      </c>
      <c r="B84" t="s">
        <v>738</v>
      </c>
      <c r="C84">
        <v>28</v>
      </c>
      <c r="D84">
        <v>51</v>
      </c>
      <c r="E84">
        <v>-709632</v>
      </c>
      <c r="F84">
        <v>501.42</v>
      </c>
      <c r="G84" s="1">
        <v>2.3691453299999998E-2</v>
      </c>
      <c r="H84" s="1">
        <v>2.2759130999999998E-5</v>
      </c>
      <c r="I84" s="1">
        <v>2.36396096E-2</v>
      </c>
      <c r="J84" s="1">
        <v>2.3726329800000001E-2</v>
      </c>
      <c r="N84" s="15" t="s">
        <v>651</v>
      </c>
      <c r="O84" s="17">
        <f>(O82-O81)/O80</f>
        <v>-700356.82969515887</v>
      </c>
    </row>
    <row r="85" spans="1:15" x14ac:dyDescent="0.3">
      <c r="A85" t="s">
        <v>331</v>
      </c>
      <c r="B85" t="s">
        <v>739</v>
      </c>
      <c r="C85">
        <v>29</v>
      </c>
      <c r="D85">
        <v>51</v>
      </c>
      <c r="E85">
        <v>-709056</v>
      </c>
      <c r="F85">
        <v>503.42</v>
      </c>
      <c r="G85" s="1">
        <v>2.23653524E-2</v>
      </c>
      <c r="H85" s="1">
        <v>1.7998545E-5</v>
      </c>
      <c r="I85" s="1">
        <v>2.2332721600000001E-2</v>
      </c>
      <c r="J85" s="1">
        <v>2.2397979299999999E-2</v>
      </c>
    </row>
    <row r="86" spans="1:15" x14ac:dyDescent="0.3">
      <c r="A86" t="s">
        <v>331</v>
      </c>
      <c r="B86" t="s">
        <v>740</v>
      </c>
      <c r="C86">
        <v>30</v>
      </c>
      <c r="D86">
        <v>51</v>
      </c>
      <c r="E86">
        <v>-708480</v>
      </c>
      <c r="F86">
        <v>505.43</v>
      </c>
      <c r="G86" s="1">
        <v>2.0969435299999999E-2</v>
      </c>
      <c r="H86" s="1">
        <v>1.15934806E-5</v>
      </c>
      <c r="I86" s="1">
        <v>2.09485856E-2</v>
      </c>
      <c r="J86" s="1">
        <v>2.0986551199999998E-2</v>
      </c>
    </row>
    <row r="87" spans="1:15" x14ac:dyDescent="0.3">
      <c r="A87" t="s">
        <v>331</v>
      </c>
      <c r="B87" t="s">
        <v>741</v>
      </c>
      <c r="C87">
        <v>31</v>
      </c>
      <c r="D87">
        <v>51</v>
      </c>
      <c r="E87">
        <v>-707904</v>
      </c>
      <c r="F87">
        <v>507.43</v>
      </c>
      <c r="G87" s="1">
        <v>1.9584181999999999E-2</v>
      </c>
      <c r="H87" s="1">
        <v>2.6504490900000001E-5</v>
      </c>
      <c r="I87" s="1">
        <v>1.9539130500000002E-2</v>
      </c>
      <c r="J87" s="1">
        <v>1.9636572299999999E-2</v>
      </c>
      <c r="N87" s="15" t="s">
        <v>654</v>
      </c>
      <c r="O87" s="23">
        <f>AVERAGE(O76,O84)</f>
        <v>-712312.92685774504</v>
      </c>
    </row>
    <row r="88" spans="1:15" x14ac:dyDescent="0.3">
      <c r="A88" t="s">
        <v>331</v>
      </c>
      <c r="B88" t="s">
        <v>742</v>
      </c>
      <c r="C88">
        <v>32</v>
      </c>
      <c r="D88">
        <v>51</v>
      </c>
      <c r="E88">
        <v>-707328</v>
      </c>
      <c r="F88">
        <v>509.43</v>
      </c>
      <c r="G88" s="1">
        <v>1.8181957799999999E-2</v>
      </c>
      <c r="H88" s="1">
        <v>1.3356492399999999E-5</v>
      </c>
      <c r="I88" s="1">
        <v>1.8163016399999999E-2</v>
      </c>
      <c r="J88" s="1">
        <v>1.8201366399999998E-2</v>
      </c>
      <c r="O88" s="17">
        <f>O87-E79</f>
        <v>199.07314225495793</v>
      </c>
    </row>
    <row r="89" spans="1:15" x14ac:dyDescent="0.3">
      <c r="A89" t="s">
        <v>331</v>
      </c>
      <c r="B89" t="s">
        <v>743</v>
      </c>
      <c r="C89">
        <v>33</v>
      </c>
      <c r="D89">
        <v>51</v>
      </c>
      <c r="E89">
        <v>-706752</v>
      </c>
      <c r="F89">
        <v>511.43</v>
      </c>
      <c r="G89" s="1">
        <v>1.6802856000000001E-2</v>
      </c>
      <c r="H89" s="1">
        <v>8.3098559500000003E-6</v>
      </c>
      <c r="I89" s="1">
        <v>1.6790403999999998E-2</v>
      </c>
      <c r="J89" s="1">
        <v>1.6818521499999999E-2</v>
      </c>
    </row>
    <row r="90" spans="1:15" x14ac:dyDescent="0.3">
      <c r="A90" t="s">
        <v>331</v>
      </c>
      <c r="B90" t="s">
        <v>744</v>
      </c>
      <c r="C90">
        <v>34</v>
      </c>
      <c r="D90">
        <v>51</v>
      </c>
      <c r="E90">
        <v>-706176</v>
      </c>
      <c r="F90">
        <v>513.44000000000005</v>
      </c>
      <c r="G90" s="1">
        <v>1.5425517200000001E-2</v>
      </c>
      <c r="H90" s="1">
        <v>1.49389247E-5</v>
      </c>
      <c r="I90" s="1">
        <v>1.5398508300000001E-2</v>
      </c>
      <c r="J90" s="1">
        <v>1.5462443899999999E-2</v>
      </c>
    </row>
    <row r="91" spans="1:15" x14ac:dyDescent="0.3">
      <c r="A91" t="s">
        <v>331</v>
      </c>
      <c r="B91" t="s">
        <v>745</v>
      </c>
      <c r="C91">
        <v>35</v>
      </c>
      <c r="D91">
        <v>51</v>
      </c>
      <c r="E91">
        <v>-705600</v>
      </c>
      <c r="F91">
        <v>515.44000000000005</v>
      </c>
      <c r="G91" s="1">
        <v>1.40634171E-2</v>
      </c>
      <c r="H91" s="1">
        <v>1.45388405E-5</v>
      </c>
      <c r="I91" s="1">
        <v>1.4035379000000001E-2</v>
      </c>
      <c r="J91" s="1">
        <v>1.408821E-2</v>
      </c>
    </row>
    <row r="92" spans="1:15" x14ac:dyDescent="0.3">
      <c r="A92" t="s">
        <v>331</v>
      </c>
      <c r="B92" t="s">
        <v>746</v>
      </c>
      <c r="C92">
        <v>36</v>
      </c>
      <c r="D92">
        <v>51</v>
      </c>
      <c r="E92">
        <v>-705024</v>
      </c>
      <c r="F92">
        <v>517.44000000000005</v>
      </c>
      <c r="G92" s="1">
        <v>1.2730045799999999E-2</v>
      </c>
      <c r="H92" s="1">
        <v>1.12080031E-5</v>
      </c>
      <c r="I92" s="1">
        <v>1.2714182799999999E-2</v>
      </c>
      <c r="J92" s="1">
        <v>1.27509318E-2</v>
      </c>
    </row>
    <row r="93" spans="1:15" x14ac:dyDescent="0.3">
      <c r="A93" t="s">
        <v>331</v>
      </c>
      <c r="B93" t="s">
        <v>747</v>
      </c>
      <c r="C93">
        <v>37</v>
      </c>
      <c r="D93">
        <v>51</v>
      </c>
      <c r="E93">
        <v>-704448</v>
      </c>
      <c r="F93">
        <v>519.44000000000005</v>
      </c>
      <c r="G93" s="1">
        <v>1.1401232000000001E-2</v>
      </c>
      <c r="H93" s="1">
        <v>1.5511660900000001E-5</v>
      </c>
      <c r="I93" s="1">
        <v>1.13784262E-2</v>
      </c>
      <c r="J93" s="1">
        <v>1.14248053E-2</v>
      </c>
    </row>
    <row r="94" spans="1:15" x14ac:dyDescent="0.3">
      <c r="A94" t="s">
        <v>331</v>
      </c>
      <c r="B94" t="s">
        <v>748</v>
      </c>
      <c r="C94">
        <v>38</v>
      </c>
      <c r="D94">
        <v>51</v>
      </c>
      <c r="E94">
        <v>-703872</v>
      </c>
      <c r="F94">
        <v>521.45000000000005</v>
      </c>
      <c r="G94" s="1">
        <v>1.00897556E-2</v>
      </c>
      <c r="H94" s="1">
        <v>7.5206444999999997E-6</v>
      </c>
      <c r="I94" s="1">
        <v>1.00758312E-2</v>
      </c>
      <c r="J94" s="1">
        <v>1.01023386E-2</v>
      </c>
    </row>
    <row r="95" spans="1:15" x14ac:dyDescent="0.3">
      <c r="A95" t="s">
        <v>331</v>
      </c>
      <c r="B95" t="s">
        <v>749</v>
      </c>
      <c r="C95">
        <v>39</v>
      </c>
      <c r="D95">
        <v>51</v>
      </c>
      <c r="E95">
        <v>-703296</v>
      </c>
      <c r="F95">
        <v>523.45000000000005</v>
      </c>
      <c r="G95" s="1">
        <v>8.78841889E-3</v>
      </c>
      <c r="H95" s="1">
        <v>1.7010291200000001E-5</v>
      </c>
      <c r="I95" s="1">
        <v>8.7625525500000002E-3</v>
      </c>
      <c r="J95" s="1">
        <v>8.8191804599999993E-3</v>
      </c>
    </row>
    <row r="96" spans="1:15" x14ac:dyDescent="0.3">
      <c r="A96" t="s">
        <v>331</v>
      </c>
      <c r="B96" t="s">
        <v>750</v>
      </c>
      <c r="C96">
        <v>40</v>
      </c>
      <c r="D96">
        <v>51</v>
      </c>
      <c r="E96">
        <v>-702720</v>
      </c>
      <c r="F96">
        <v>525.45000000000005</v>
      </c>
      <c r="G96" s="1">
        <v>7.5146744099999999E-3</v>
      </c>
      <c r="H96" s="1">
        <v>1.25611483E-5</v>
      </c>
      <c r="I96" s="1">
        <v>7.49649275E-3</v>
      </c>
      <c r="J96" s="1">
        <v>7.5376601500000001E-3</v>
      </c>
    </row>
    <row r="97" spans="1:10" x14ac:dyDescent="0.3">
      <c r="A97" t="s">
        <v>331</v>
      </c>
      <c r="B97" t="s">
        <v>751</v>
      </c>
      <c r="C97">
        <v>41</v>
      </c>
      <c r="D97">
        <v>51</v>
      </c>
      <c r="E97">
        <v>-702144</v>
      </c>
      <c r="F97">
        <v>527.45000000000005</v>
      </c>
      <c r="G97" s="1">
        <v>6.3248821199999999E-3</v>
      </c>
      <c r="H97" s="1">
        <v>7.1198091100000002E-6</v>
      </c>
      <c r="I97" s="1">
        <v>6.3143799799999997E-3</v>
      </c>
      <c r="J97" s="1">
        <v>6.3384651699999999E-3</v>
      </c>
    </row>
    <row r="98" spans="1:10" x14ac:dyDescent="0.3">
      <c r="A98" t="s">
        <v>331</v>
      </c>
      <c r="B98" t="s">
        <v>752</v>
      </c>
      <c r="C98">
        <v>42</v>
      </c>
      <c r="D98">
        <v>51</v>
      </c>
      <c r="E98">
        <v>-701568</v>
      </c>
      <c r="F98">
        <v>529.45000000000005</v>
      </c>
      <c r="G98" s="1">
        <v>5.1511115400000003E-3</v>
      </c>
      <c r="H98" s="1">
        <v>6.4168465899999999E-6</v>
      </c>
      <c r="I98" s="1">
        <v>5.1416760700000001E-3</v>
      </c>
      <c r="J98" s="1">
        <v>5.1624765600000004E-3</v>
      </c>
    </row>
    <row r="99" spans="1:10" x14ac:dyDescent="0.3">
      <c r="A99" t="s">
        <v>331</v>
      </c>
      <c r="B99" t="s">
        <v>753</v>
      </c>
      <c r="C99">
        <v>43</v>
      </c>
      <c r="D99">
        <v>51</v>
      </c>
      <c r="E99">
        <v>-700992</v>
      </c>
      <c r="F99">
        <v>531.46</v>
      </c>
      <c r="G99" s="1">
        <v>4.0300672999999997E-3</v>
      </c>
      <c r="H99" s="1">
        <v>6.4331986600000003E-6</v>
      </c>
      <c r="I99" s="1">
        <v>4.0164871300000004E-3</v>
      </c>
      <c r="J99" s="1">
        <v>4.0406978900000001E-3</v>
      </c>
    </row>
    <row r="100" spans="1:10" x14ac:dyDescent="0.3">
      <c r="A100" t="s">
        <v>331</v>
      </c>
      <c r="B100" t="s">
        <v>754</v>
      </c>
      <c r="C100">
        <v>44</v>
      </c>
      <c r="D100">
        <v>51</v>
      </c>
      <c r="E100" s="8">
        <v>-700416</v>
      </c>
      <c r="F100" s="8">
        <v>533.46</v>
      </c>
      <c r="G100" s="19">
        <v>2.9673012700000001E-3</v>
      </c>
      <c r="H100" s="1">
        <v>8.4942069199999996E-6</v>
      </c>
      <c r="I100" s="1">
        <v>2.9537794099999998E-3</v>
      </c>
      <c r="J100" s="1">
        <v>2.9818200599999998E-3</v>
      </c>
    </row>
    <row r="101" spans="1:10" x14ac:dyDescent="0.3">
      <c r="A101" t="s">
        <v>331</v>
      </c>
      <c r="B101" t="s">
        <v>755</v>
      </c>
      <c r="C101">
        <v>45</v>
      </c>
      <c r="D101">
        <v>51</v>
      </c>
      <c r="E101">
        <v>-699840</v>
      </c>
      <c r="F101">
        <v>535.46</v>
      </c>
      <c r="G101" s="1">
        <v>1.9985281400000002E-3</v>
      </c>
      <c r="H101" s="1">
        <v>6.0159031500000001E-6</v>
      </c>
      <c r="I101" s="1">
        <v>1.9868732599999999E-3</v>
      </c>
      <c r="J101" s="1">
        <v>2.0070848399999998E-3</v>
      </c>
    </row>
    <row r="102" spans="1:10" x14ac:dyDescent="0.3">
      <c r="A102" t="s">
        <v>331</v>
      </c>
      <c r="B102" t="s">
        <v>756</v>
      </c>
      <c r="C102">
        <v>46</v>
      </c>
      <c r="D102">
        <v>51</v>
      </c>
      <c r="E102">
        <v>-699264</v>
      </c>
      <c r="F102">
        <v>537.46</v>
      </c>
      <c r="G102" s="1">
        <v>1.08401463E-3</v>
      </c>
      <c r="H102" s="1">
        <v>8.8779651099999994E-6</v>
      </c>
      <c r="I102" s="1">
        <v>1.0651966799999999E-3</v>
      </c>
      <c r="J102" s="1">
        <v>1.0963180199999999E-3</v>
      </c>
    </row>
    <row r="103" spans="1:10" x14ac:dyDescent="0.3">
      <c r="A103" t="s">
        <v>331</v>
      </c>
      <c r="B103" t="s">
        <v>757</v>
      </c>
      <c r="C103">
        <v>47</v>
      </c>
      <c r="D103">
        <v>51</v>
      </c>
      <c r="E103">
        <v>-698688</v>
      </c>
      <c r="F103">
        <v>539.47</v>
      </c>
      <c r="G103" s="1">
        <v>2.5516383400000001E-4</v>
      </c>
      <c r="H103" s="1">
        <v>4.9663584399999996E-6</v>
      </c>
      <c r="I103" s="1">
        <v>2.46008538E-4</v>
      </c>
      <c r="J103" s="1">
        <v>2.6212743400000002E-4</v>
      </c>
    </row>
    <row r="104" spans="1:10" x14ac:dyDescent="0.3">
      <c r="A104" t="s">
        <v>331</v>
      </c>
      <c r="B104" t="s">
        <v>758</v>
      </c>
      <c r="C104">
        <v>48</v>
      </c>
      <c r="D104">
        <v>51</v>
      </c>
      <c r="E104">
        <v>-698112</v>
      </c>
      <c r="F104">
        <v>541.47</v>
      </c>
      <c r="G104" s="1">
        <v>-5.0687388299999997E-4</v>
      </c>
      <c r="H104" s="1">
        <v>5.3751856099999999E-6</v>
      </c>
      <c r="I104" s="1">
        <v>-5.1288530300000002E-4</v>
      </c>
      <c r="J104" s="1">
        <v>-4.9286471900000003E-4</v>
      </c>
    </row>
    <row r="105" spans="1:10" x14ac:dyDescent="0.3">
      <c r="A105" t="s">
        <v>331</v>
      </c>
      <c r="B105" t="s">
        <v>759</v>
      </c>
      <c r="C105">
        <v>49</v>
      </c>
      <c r="D105">
        <v>51</v>
      </c>
      <c r="E105">
        <v>-697536</v>
      </c>
      <c r="F105">
        <v>543.47</v>
      </c>
      <c r="G105" s="1">
        <v>-1.1783737099999999E-3</v>
      </c>
      <c r="H105" s="1">
        <v>7.5562665599999998E-6</v>
      </c>
      <c r="I105" s="1">
        <v>-1.1911891000000001E-3</v>
      </c>
      <c r="J105" s="1">
        <v>-1.1655125199999999E-3</v>
      </c>
    </row>
    <row r="106" spans="1:10" x14ac:dyDescent="0.3">
      <c r="A106" t="s">
        <v>331</v>
      </c>
      <c r="B106" t="s">
        <v>760</v>
      </c>
      <c r="C106">
        <v>50</v>
      </c>
      <c r="D106">
        <v>51</v>
      </c>
      <c r="E106">
        <v>-696960</v>
      </c>
      <c r="F106">
        <v>545.47</v>
      </c>
      <c r="G106" s="1">
        <v>-1.8512149699999999E-3</v>
      </c>
      <c r="H106" s="1">
        <v>4.5408509799999996E-6</v>
      </c>
      <c r="I106" s="1">
        <v>-1.85823445E-3</v>
      </c>
      <c r="J106" s="1">
        <v>-1.8434254900000001E-3</v>
      </c>
    </row>
    <row r="107" spans="1:10" x14ac:dyDescent="0.3">
      <c r="A107" t="s">
        <v>331</v>
      </c>
      <c r="B107" t="s">
        <v>761</v>
      </c>
      <c r="C107">
        <v>51</v>
      </c>
      <c r="D107">
        <v>51</v>
      </c>
      <c r="E107">
        <v>-696384</v>
      </c>
      <c r="F107">
        <v>547.48</v>
      </c>
      <c r="G107" s="1">
        <v>-2.4214567199999999E-3</v>
      </c>
      <c r="H107" s="1">
        <v>4.4562889800000003E-6</v>
      </c>
      <c r="I107" s="1">
        <v>-2.4300716900000001E-3</v>
      </c>
      <c r="J107" s="1">
        <v>-2.41553694E-3</v>
      </c>
    </row>
    <row r="109" spans="1:10" x14ac:dyDescent="0.3">
      <c r="A109" t="s">
        <v>0</v>
      </c>
      <c r="B109" t="s">
        <v>1</v>
      </c>
      <c r="C109" t="s">
        <v>2</v>
      </c>
      <c r="D109" t="s">
        <v>3</v>
      </c>
      <c r="E109" t="s">
        <v>4</v>
      </c>
      <c r="F109" t="s">
        <v>5</v>
      </c>
      <c r="G109" t="s">
        <v>6</v>
      </c>
      <c r="H109" t="s">
        <v>7</v>
      </c>
      <c r="I109" t="s">
        <v>8</v>
      </c>
      <c r="J109" t="s">
        <v>9</v>
      </c>
    </row>
    <row r="110" spans="1:10" x14ac:dyDescent="0.3">
      <c r="A110" t="s">
        <v>331</v>
      </c>
      <c r="B110" t="s">
        <v>762</v>
      </c>
      <c r="C110">
        <v>0</v>
      </c>
      <c r="D110">
        <v>51</v>
      </c>
      <c r="E110">
        <v>-725760</v>
      </c>
      <c r="F110">
        <v>445.36</v>
      </c>
      <c r="G110" s="1">
        <v>-1.1279668899999999E-3</v>
      </c>
      <c r="H110" s="1">
        <v>4.0331012800000003E-5</v>
      </c>
      <c r="I110" s="1">
        <v>-1.24770754E-3</v>
      </c>
      <c r="J110" s="1">
        <v>-1.1006203099999999E-3</v>
      </c>
    </row>
    <row r="111" spans="1:10" x14ac:dyDescent="0.3">
      <c r="A111" t="s">
        <v>331</v>
      </c>
      <c r="B111" t="s">
        <v>763</v>
      </c>
      <c r="C111">
        <v>1</v>
      </c>
      <c r="D111">
        <v>51</v>
      </c>
      <c r="E111">
        <v>-725184</v>
      </c>
      <c r="F111">
        <v>447.36</v>
      </c>
      <c r="G111" s="1">
        <v>3.8564601200000002E-4</v>
      </c>
      <c r="H111" s="1">
        <v>9.0761598800000006E-6</v>
      </c>
      <c r="I111" s="1">
        <v>3.7032738099999999E-4</v>
      </c>
      <c r="J111" s="1">
        <v>4.0636653100000001E-4</v>
      </c>
    </row>
    <row r="112" spans="1:10" x14ac:dyDescent="0.3">
      <c r="A112" t="s">
        <v>331</v>
      </c>
      <c r="B112" t="s">
        <v>764</v>
      </c>
      <c r="C112">
        <v>2</v>
      </c>
      <c r="D112">
        <v>51</v>
      </c>
      <c r="E112">
        <v>-724608</v>
      </c>
      <c r="F112">
        <v>449.36</v>
      </c>
      <c r="G112" s="1">
        <v>1.9129030999999999E-3</v>
      </c>
      <c r="H112" s="1">
        <v>1.8756664899999999E-5</v>
      </c>
      <c r="I112" s="1">
        <v>1.88051369E-3</v>
      </c>
      <c r="J112" s="1">
        <v>1.94373734E-3</v>
      </c>
    </row>
    <row r="113" spans="1:15" x14ac:dyDescent="0.3">
      <c r="A113" t="s">
        <v>331</v>
      </c>
      <c r="B113" t="s">
        <v>765</v>
      </c>
      <c r="C113">
        <v>3</v>
      </c>
      <c r="D113">
        <v>51</v>
      </c>
      <c r="E113" s="8">
        <v>-724032</v>
      </c>
      <c r="F113" s="8">
        <v>451.36</v>
      </c>
      <c r="G113" s="19">
        <v>3.4629024299999999E-3</v>
      </c>
      <c r="H113" s="1">
        <v>1.18012409E-5</v>
      </c>
      <c r="I113" s="1">
        <v>3.4483444599999998E-3</v>
      </c>
      <c r="J113" s="1">
        <v>3.48281104E-3</v>
      </c>
    </row>
    <row r="114" spans="1:15" x14ac:dyDescent="0.3">
      <c r="A114" t="s">
        <v>331</v>
      </c>
      <c r="B114" t="s">
        <v>766</v>
      </c>
      <c r="C114">
        <v>4</v>
      </c>
      <c r="D114">
        <v>51</v>
      </c>
      <c r="E114">
        <v>-723456</v>
      </c>
      <c r="F114">
        <v>453.37</v>
      </c>
      <c r="G114" s="1">
        <v>4.97558441E-3</v>
      </c>
      <c r="H114" s="1">
        <v>1.25321282E-5</v>
      </c>
      <c r="I114" s="1">
        <v>4.9513555900000004E-3</v>
      </c>
      <c r="J114" s="1">
        <v>5.0023737599999996E-3</v>
      </c>
    </row>
    <row r="115" spans="1:15" x14ac:dyDescent="0.3">
      <c r="A115" t="s">
        <v>331</v>
      </c>
      <c r="B115" t="s">
        <v>767</v>
      </c>
      <c r="C115">
        <v>5</v>
      </c>
      <c r="D115">
        <v>51</v>
      </c>
      <c r="E115">
        <v>-722880</v>
      </c>
      <c r="F115">
        <v>455.37</v>
      </c>
      <c r="G115" s="1">
        <v>6.5150473499999998E-3</v>
      </c>
      <c r="H115" s="1">
        <v>1.1022408899999999E-5</v>
      </c>
      <c r="I115" s="1">
        <v>6.4910386100000004E-3</v>
      </c>
      <c r="J115" s="1">
        <v>6.5293889400000003E-3</v>
      </c>
    </row>
    <row r="116" spans="1:15" x14ac:dyDescent="0.3">
      <c r="A116" t="s">
        <v>331</v>
      </c>
      <c r="B116" t="s">
        <v>768</v>
      </c>
      <c r="C116">
        <v>6</v>
      </c>
      <c r="D116">
        <v>51</v>
      </c>
      <c r="E116">
        <v>-722304</v>
      </c>
      <c r="F116">
        <v>457.37</v>
      </c>
      <c r="G116" s="1">
        <v>8.0299643399999992E-3</v>
      </c>
      <c r="H116" s="1">
        <v>1.00763792E-5</v>
      </c>
      <c r="I116" s="1">
        <v>8.0162995200000007E-3</v>
      </c>
      <c r="J116" s="1">
        <v>8.0424554299999996E-3</v>
      </c>
    </row>
    <row r="117" spans="1:15" x14ac:dyDescent="0.3">
      <c r="A117" t="s">
        <v>331</v>
      </c>
      <c r="B117" t="s">
        <v>769</v>
      </c>
      <c r="C117">
        <v>7</v>
      </c>
      <c r="D117">
        <v>51</v>
      </c>
      <c r="E117">
        <v>-721728</v>
      </c>
      <c r="F117">
        <v>459.37</v>
      </c>
      <c r="G117" s="1">
        <v>9.5539730000000003E-3</v>
      </c>
      <c r="H117" s="1">
        <v>1.318895E-5</v>
      </c>
      <c r="I117" s="1">
        <v>9.5258809000000003E-3</v>
      </c>
      <c r="J117" s="1">
        <v>9.5744191200000002E-3</v>
      </c>
    </row>
    <row r="118" spans="1:15" x14ac:dyDescent="0.3">
      <c r="A118" t="s">
        <v>331</v>
      </c>
      <c r="B118" t="s">
        <v>770</v>
      </c>
      <c r="C118">
        <v>8</v>
      </c>
      <c r="D118">
        <v>51</v>
      </c>
      <c r="E118">
        <v>-721152</v>
      </c>
      <c r="F118">
        <v>461.37</v>
      </c>
      <c r="G118" s="1">
        <v>1.11102904E-2</v>
      </c>
      <c r="H118" s="1">
        <v>2.76056586E-5</v>
      </c>
      <c r="I118" s="1">
        <v>1.1055538700000001E-2</v>
      </c>
      <c r="J118" s="1">
        <v>1.1160551100000001E-2</v>
      </c>
    </row>
    <row r="119" spans="1:15" x14ac:dyDescent="0.3">
      <c r="A119" t="s">
        <v>331</v>
      </c>
      <c r="B119" t="s">
        <v>771</v>
      </c>
      <c r="C119">
        <v>9</v>
      </c>
      <c r="D119">
        <v>51</v>
      </c>
      <c r="E119">
        <v>-720576</v>
      </c>
      <c r="F119">
        <v>463.38</v>
      </c>
      <c r="G119" s="1">
        <v>1.2677939799999999E-2</v>
      </c>
      <c r="H119" s="1">
        <v>1.93874388E-5</v>
      </c>
      <c r="I119" s="1">
        <v>1.26361939E-2</v>
      </c>
      <c r="J119" s="1">
        <v>1.27129099E-2</v>
      </c>
    </row>
    <row r="120" spans="1:15" x14ac:dyDescent="0.3">
      <c r="A120" t="s">
        <v>331</v>
      </c>
      <c r="B120" t="s">
        <v>772</v>
      </c>
      <c r="C120">
        <v>10</v>
      </c>
      <c r="D120">
        <v>51</v>
      </c>
      <c r="E120">
        <v>-720000</v>
      </c>
      <c r="F120">
        <v>465.38</v>
      </c>
      <c r="G120" s="1">
        <v>1.42220369E-2</v>
      </c>
      <c r="H120" s="1">
        <v>2.4306547900000002E-5</v>
      </c>
      <c r="I120" s="1">
        <v>1.4175642400000001E-2</v>
      </c>
      <c r="J120" s="1">
        <v>1.4256074000000001E-2</v>
      </c>
    </row>
    <row r="121" spans="1:15" x14ac:dyDescent="0.3">
      <c r="A121" t="s">
        <v>331</v>
      </c>
      <c r="B121" t="s">
        <v>773</v>
      </c>
      <c r="C121">
        <v>11</v>
      </c>
      <c r="D121">
        <v>51</v>
      </c>
      <c r="E121">
        <v>-719424</v>
      </c>
      <c r="F121">
        <v>467.38</v>
      </c>
      <c r="G121" s="1">
        <v>1.5717592999999998E-2</v>
      </c>
      <c r="H121" s="1">
        <v>2.01865321E-5</v>
      </c>
      <c r="I121" s="1">
        <v>1.56885415E-2</v>
      </c>
      <c r="J121" s="1">
        <v>1.57468051E-2</v>
      </c>
    </row>
    <row r="122" spans="1:15" x14ac:dyDescent="0.3">
      <c r="A122" t="s">
        <v>331</v>
      </c>
      <c r="B122" t="s">
        <v>774</v>
      </c>
      <c r="C122">
        <v>12</v>
      </c>
      <c r="D122">
        <v>51</v>
      </c>
      <c r="E122">
        <v>-718848</v>
      </c>
      <c r="F122">
        <v>469.38</v>
      </c>
      <c r="G122" s="1">
        <v>1.7207393200000001E-2</v>
      </c>
      <c r="H122" s="1">
        <v>2.8655617099999999E-5</v>
      </c>
      <c r="I122" s="1">
        <v>1.7153691200000001E-2</v>
      </c>
      <c r="J122" s="1">
        <v>1.7241835600000002E-2</v>
      </c>
    </row>
    <row r="123" spans="1:15" x14ac:dyDescent="0.3">
      <c r="A123" t="s">
        <v>331</v>
      </c>
      <c r="B123" t="s">
        <v>775</v>
      </c>
      <c r="C123">
        <v>13</v>
      </c>
      <c r="D123">
        <v>51</v>
      </c>
      <c r="E123">
        <v>-718272</v>
      </c>
      <c r="F123">
        <v>471.39</v>
      </c>
      <c r="G123" s="1">
        <v>1.8652121399999999E-2</v>
      </c>
      <c r="H123" s="1">
        <v>1.62490973E-5</v>
      </c>
      <c r="I123" s="1">
        <v>1.8625283499999999E-2</v>
      </c>
      <c r="J123" s="1">
        <v>1.86812344E-2</v>
      </c>
    </row>
    <row r="124" spans="1:15" x14ac:dyDescent="0.3">
      <c r="A124" t="s">
        <v>331</v>
      </c>
      <c r="B124" t="s">
        <v>776</v>
      </c>
      <c r="C124">
        <v>14</v>
      </c>
      <c r="D124">
        <v>51</v>
      </c>
      <c r="E124">
        <v>-717696</v>
      </c>
      <c r="F124">
        <v>473.39</v>
      </c>
      <c r="G124" s="1">
        <v>2.0085413E-2</v>
      </c>
      <c r="H124" s="1">
        <v>2.1889158599999998E-5</v>
      </c>
      <c r="I124" s="1">
        <v>2.00385072E-2</v>
      </c>
      <c r="J124" s="1">
        <v>2.01082177E-2</v>
      </c>
    </row>
    <row r="125" spans="1:15" x14ac:dyDescent="0.3">
      <c r="A125" t="s">
        <v>331</v>
      </c>
      <c r="B125" t="s">
        <v>777</v>
      </c>
      <c r="C125">
        <v>15</v>
      </c>
      <c r="D125">
        <v>51</v>
      </c>
      <c r="E125">
        <v>-717120</v>
      </c>
      <c r="F125">
        <v>475.39</v>
      </c>
      <c r="G125" s="1">
        <v>2.14365007E-2</v>
      </c>
      <c r="H125" s="1">
        <v>2.6566863700000001E-5</v>
      </c>
      <c r="I125" s="1">
        <v>2.1386631900000001E-2</v>
      </c>
      <c r="J125" s="1">
        <v>2.1479690100000001E-2</v>
      </c>
    </row>
    <row r="126" spans="1:15" x14ac:dyDescent="0.3">
      <c r="A126" t="s">
        <v>331</v>
      </c>
      <c r="B126" t="s">
        <v>778</v>
      </c>
      <c r="C126">
        <v>16</v>
      </c>
      <c r="D126">
        <v>51</v>
      </c>
      <c r="E126">
        <v>-716544</v>
      </c>
      <c r="F126">
        <v>477.39</v>
      </c>
      <c r="G126" s="1">
        <v>2.2745064700000001E-2</v>
      </c>
      <c r="H126" s="1">
        <v>3.25239013E-5</v>
      </c>
      <c r="I126" s="1">
        <v>2.2689096799999999E-2</v>
      </c>
      <c r="J126" s="1">
        <v>2.278759E-2</v>
      </c>
      <c r="N126" s="15" t="s">
        <v>655</v>
      </c>
      <c r="O126">
        <f>SLOPE(G111:G115,E111:E115)</f>
        <v>2.6599798586805553E-6</v>
      </c>
    </row>
    <row r="127" spans="1:15" x14ac:dyDescent="0.3">
      <c r="A127" t="s">
        <v>331</v>
      </c>
      <c r="B127" t="s">
        <v>779</v>
      </c>
      <c r="C127">
        <v>17</v>
      </c>
      <c r="D127">
        <v>51</v>
      </c>
      <c r="E127">
        <v>-715968</v>
      </c>
      <c r="F127">
        <v>479.4</v>
      </c>
      <c r="G127" s="1">
        <v>2.3920593300000001E-2</v>
      </c>
      <c r="H127" s="1">
        <v>2.3985564899999999E-5</v>
      </c>
      <c r="I127" s="1">
        <v>2.3886890800000001E-2</v>
      </c>
      <c r="J127" s="1">
        <v>2.3976731300000002E-2</v>
      </c>
      <c r="N127" s="15" t="s">
        <v>656</v>
      </c>
      <c r="O127">
        <f>INTERCEPT(G111:G115,E111:E115)</f>
        <v>1.9293609537005998</v>
      </c>
    </row>
    <row r="128" spans="1:15" x14ac:dyDescent="0.3">
      <c r="A128" t="s">
        <v>331</v>
      </c>
      <c r="B128" t="s">
        <v>780</v>
      </c>
      <c r="C128">
        <v>18</v>
      </c>
      <c r="D128">
        <v>51</v>
      </c>
      <c r="E128">
        <v>-715392</v>
      </c>
      <c r="F128">
        <v>481.4</v>
      </c>
      <c r="G128" s="1">
        <v>2.5034838300000001E-2</v>
      </c>
      <c r="H128" s="1">
        <v>2.7563734600000001E-5</v>
      </c>
      <c r="I128" s="1">
        <v>2.4979691200000001E-2</v>
      </c>
      <c r="J128" s="1">
        <v>2.5078619699999999E-2</v>
      </c>
      <c r="N128" s="15" t="s">
        <v>650</v>
      </c>
      <c r="O128" s="11">
        <f>L133</f>
        <v>2.9358173800000005E-3</v>
      </c>
    </row>
    <row r="129" spans="1:15" x14ac:dyDescent="0.3">
      <c r="A129" t="s">
        <v>331</v>
      </c>
      <c r="B129" t="s">
        <v>781</v>
      </c>
      <c r="C129">
        <v>19</v>
      </c>
      <c r="D129">
        <v>51</v>
      </c>
      <c r="E129">
        <v>-714816</v>
      </c>
      <c r="F129">
        <v>483.4</v>
      </c>
      <c r="G129" s="1">
        <v>2.6086165000000001E-2</v>
      </c>
      <c r="H129" s="1">
        <v>2.1502113699999999E-5</v>
      </c>
      <c r="I129" s="1">
        <v>2.6041919300000001E-2</v>
      </c>
      <c r="J129" s="1">
        <v>2.6125317299999999E-2</v>
      </c>
      <c r="N129" s="15"/>
    </row>
    <row r="130" spans="1:15" x14ac:dyDescent="0.3">
      <c r="A130" t="s">
        <v>331</v>
      </c>
      <c r="B130" t="s">
        <v>782</v>
      </c>
      <c r="C130">
        <v>20</v>
      </c>
      <c r="D130">
        <v>51</v>
      </c>
      <c r="E130">
        <v>-714240</v>
      </c>
      <c r="F130">
        <v>485.4</v>
      </c>
      <c r="G130" s="1">
        <v>2.7039559299999998E-2</v>
      </c>
      <c r="H130" s="1">
        <v>1.9150153500000001E-5</v>
      </c>
      <c r="I130" s="1">
        <v>2.7014562999999998E-2</v>
      </c>
      <c r="J130" s="1">
        <v>2.7068478300000001E-2</v>
      </c>
      <c r="N130" s="15" t="s">
        <v>651</v>
      </c>
      <c r="O130" s="17">
        <f>(O128-O127)/O126</f>
        <v>-724225.45984095347</v>
      </c>
    </row>
    <row r="131" spans="1:15" x14ac:dyDescent="0.3">
      <c r="A131" t="s">
        <v>331</v>
      </c>
      <c r="B131" t="s">
        <v>783</v>
      </c>
      <c r="C131">
        <v>21</v>
      </c>
      <c r="D131">
        <v>51</v>
      </c>
      <c r="E131">
        <v>-713664</v>
      </c>
      <c r="F131">
        <v>487.41</v>
      </c>
      <c r="G131" s="1">
        <v>2.7822956999999999E-2</v>
      </c>
      <c r="H131" s="1">
        <v>2.7455219199999999E-5</v>
      </c>
      <c r="I131" s="1">
        <v>2.7768684799999999E-2</v>
      </c>
      <c r="J131" s="1">
        <v>2.7871556700000001E-2</v>
      </c>
      <c r="N131" s="15"/>
    </row>
    <row r="132" spans="1:15" x14ac:dyDescent="0.3">
      <c r="A132" t="s">
        <v>331</v>
      </c>
      <c r="B132" t="s">
        <v>784</v>
      </c>
      <c r="C132">
        <v>22</v>
      </c>
      <c r="D132">
        <v>51</v>
      </c>
      <c r="E132">
        <v>-713088</v>
      </c>
      <c r="F132">
        <v>489.41</v>
      </c>
      <c r="G132" s="1">
        <v>2.9174853099999998E-2</v>
      </c>
      <c r="H132" s="1">
        <v>2.3035206999999998E-5</v>
      </c>
      <c r="I132" s="1">
        <v>2.91467672E-2</v>
      </c>
      <c r="J132" s="1">
        <v>2.9222034000000001E-2</v>
      </c>
    </row>
    <row r="133" spans="1:15" x14ac:dyDescent="0.3">
      <c r="A133" t="s">
        <v>331</v>
      </c>
      <c r="B133" t="s">
        <v>785</v>
      </c>
      <c r="C133">
        <v>23</v>
      </c>
      <c r="D133">
        <v>51</v>
      </c>
      <c r="E133" s="9">
        <v>-712512</v>
      </c>
      <c r="F133" s="9">
        <v>491.41</v>
      </c>
      <c r="G133" s="10">
        <v>2.9358173800000002E-2</v>
      </c>
      <c r="H133" s="1">
        <v>2.30518003E-5</v>
      </c>
      <c r="I133" s="1">
        <v>2.9321487899999998E-2</v>
      </c>
      <c r="J133" s="1">
        <v>2.93882834E-2</v>
      </c>
      <c r="K133" s="15" t="s">
        <v>650</v>
      </c>
      <c r="L133" s="1">
        <f>(10/100*G133)</f>
        <v>2.9358173800000005E-3</v>
      </c>
      <c r="M133" s="1">
        <f>AVERAGE(E113,E154)</f>
        <v>-712224</v>
      </c>
      <c r="N133" s="17">
        <f>M133-E133</f>
        <v>288</v>
      </c>
    </row>
    <row r="134" spans="1:15" x14ac:dyDescent="0.3">
      <c r="A134" t="s">
        <v>331</v>
      </c>
      <c r="B134" t="s">
        <v>786</v>
      </c>
      <c r="C134">
        <v>24</v>
      </c>
      <c r="D134">
        <v>51</v>
      </c>
      <c r="E134">
        <v>-711936</v>
      </c>
      <c r="F134">
        <v>493.41</v>
      </c>
      <c r="G134" s="1">
        <v>2.86585109E-2</v>
      </c>
      <c r="H134" s="1">
        <v>3.5392563699999997E-5</v>
      </c>
      <c r="I134" s="1">
        <v>2.8616416299999999E-2</v>
      </c>
      <c r="J134" s="1">
        <v>2.8700382199999999E-2</v>
      </c>
      <c r="N134" s="15" t="s">
        <v>655</v>
      </c>
      <c r="O134">
        <f>SLOPE(G152:G156,E152:E156)</f>
        <v>-1.7800810451388887E-6</v>
      </c>
    </row>
    <row r="135" spans="1:15" x14ac:dyDescent="0.3">
      <c r="A135" t="s">
        <v>331</v>
      </c>
      <c r="B135" t="s">
        <v>787</v>
      </c>
      <c r="C135">
        <v>25</v>
      </c>
      <c r="D135">
        <v>51</v>
      </c>
      <c r="E135">
        <v>-711360</v>
      </c>
      <c r="F135">
        <v>495.41</v>
      </c>
      <c r="G135" s="1">
        <v>2.76606371E-2</v>
      </c>
      <c r="H135" s="1">
        <v>6.5854038599999997E-5</v>
      </c>
      <c r="I135" s="1">
        <v>2.75689527E-2</v>
      </c>
      <c r="J135" s="1">
        <v>2.7750285699999998E-2</v>
      </c>
      <c r="N135" s="15" t="s">
        <v>656</v>
      </c>
      <c r="O135">
        <f>INTERCEPT(G152:G156,E152:E156)</f>
        <v>-1.243480616662</v>
      </c>
    </row>
    <row r="136" spans="1:15" x14ac:dyDescent="0.3">
      <c r="A136" t="s">
        <v>331</v>
      </c>
      <c r="B136" t="s">
        <v>788</v>
      </c>
      <c r="C136">
        <v>26</v>
      </c>
      <c r="D136">
        <v>51</v>
      </c>
      <c r="E136">
        <v>-710784</v>
      </c>
      <c r="F136">
        <v>497.42</v>
      </c>
      <c r="G136" s="1">
        <v>2.6406438099999999E-2</v>
      </c>
      <c r="H136" s="1">
        <v>1.6339442399999999E-5</v>
      </c>
      <c r="I136" s="1">
        <v>2.6383634199999999E-2</v>
      </c>
      <c r="J136" s="1">
        <v>2.6446727400000002E-2</v>
      </c>
      <c r="N136" s="15" t="s">
        <v>650</v>
      </c>
      <c r="O136" s="11">
        <f>L133</f>
        <v>2.9358173800000005E-3</v>
      </c>
    </row>
    <row r="137" spans="1:15" x14ac:dyDescent="0.3">
      <c r="A137" t="s">
        <v>331</v>
      </c>
      <c r="B137" t="s">
        <v>789</v>
      </c>
      <c r="C137">
        <v>27</v>
      </c>
      <c r="D137">
        <v>51</v>
      </c>
      <c r="E137">
        <v>-710208</v>
      </c>
      <c r="F137">
        <v>499.42</v>
      </c>
      <c r="G137" s="1">
        <v>2.50851619E-2</v>
      </c>
      <c r="H137" s="1">
        <v>1.6826646600000001E-5</v>
      </c>
      <c r="I137" s="1">
        <v>2.5053836199999999E-2</v>
      </c>
      <c r="J137" s="1">
        <v>2.5110678099999999E-2</v>
      </c>
      <c r="N137" s="15"/>
    </row>
    <row r="138" spans="1:15" x14ac:dyDescent="0.3">
      <c r="A138" t="s">
        <v>331</v>
      </c>
      <c r="B138" t="s">
        <v>790</v>
      </c>
      <c r="C138">
        <v>28</v>
      </c>
      <c r="D138">
        <v>51</v>
      </c>
      <c r="E138">
        <v>-709632</v>
      </c>
      <c r="F138">
        <v>501.42</v>
      </c>
      <c r="G138" s="1">
        <v>2.3860992399999999E-2</v>
      </c>
      <c r="H138" s="1">
        <v>2.32265053E-5</v>
      </c>
      <c r="I138" s="1">
        <v>2.3803013299999998E-2</v>
      </c>
      <c r="J138" s="1">
        <v>2.3890792800000001E-2</v>
      </c>
      <c r="N138" s="15" t="s">
        <v>651</v>
      </c>
      <c r="O138" s="17">
        <f>(O136-O135)/O134</f>
        <v>-700202.0708246741</v>
      </c>
    </row>
    <row r="139" spans="1:15" x14ac:dyDescent="0.3">
      <c r="A139" t="s">
        <v>331</v>
      </c>
      <c r="B139" t="s">
        <v>791</v>
      </c>
      <c r="C139">
        <v>29</v>
      </c>
      <c r="D139">
        <v>51</v>
      </c>
      <c r="E139">
        <v>-709056</v>
      </c>
      <c r="F139">
        <v>503.42</v>
      </c>
      <c r="G139" s="1">
        <v>2.25692106E-2</v>
      </c>
      <c r="H139" s="1">
        <v>2.4307474900000001E-5</v>
      </c>
      <c r="I139" s="1">
        <v>2.25347269E-2</v>
      </c>
      <c r="J139" s="1">
        <v>2.2609458200000002E-2</v>
      </c>
    </row>
    <row r="140" spans="1:15" x14ac:dyDescent="0.3">
      <c r="A140" t="s">
        <v>331</v>
      </c>
      <c r="B140" t="s">
        <v>792</v>
      </c>
      <c r="C140">
        <v>30</v>
      </c>
      <c r="D140">
        <v>51</v>
      </c>
      <c r="E140">
        <v>-708480</v>
      </c>
      <c r="F140">
        <v>505.43</v>
      </c>
      <c r="G140" s="1">
        <v>2.1167557E-2</v>
      </c>
      <c r="H140" s="1">
        <v>1.7303795400000001E-5</v>
      </c>
      <c r="I140" s="1">
        <v>2.1140392899999999E-2</v>
      </c>
      <c r="J140" s="1">
        <v>2.1194568600000002E-2</v>
      </c>
    </row>
    <row r="141" spans="1:15" x14ac:dyDescent="0.3">
      <c r="A141" t="s">
        <v>331</v>
      </c>
      <c r="B141" t="s">
        <v>793</v>
      </c>
      <c r="C141">
        <v>31</v>
      </c>
      <c r="D141">
        <v>51</v>
      </c>
      <c r="E141">
        <v>-707904</v>
      </c>
      <c r="F141">
        <v>507.43</v>
      </c>
      <c r="G141" s="1">
        <v>1.97823609E-2</v>
      </c>
      <c r="H141" s="1">
        <v>1.7802764E-5</v>
      </c>
      <c r="I141" s="1">
        <v>1.9753041200000002E-2</v>
      </c>
      <c r="J141" s="1">
        <v>1.98100228E-2</v>
      </c>
      <c r="N141" s="15" t="s">
        <v>654</v>
      </c>
      <c r="O141" s="23">
        <f>AVERAGE(O130,O138)</f>
        <v>-712213.76533281384</v>
      </c>
    </row>
    <row r="142" spans="1:15" x14ac:dyDescent="0.3">
      <c r="A142" t="s">
        <v>331</v>
      </c>
      <c r="B142" t="s">
        <v>794</v>
      </c>
      <c r="C142">
        <v>32</v>
      </c>
      <c r="D142">
        <v>51</v>
      </c>
      <c r="E142">
        <v>-707328</v>
      </c>
      <c r="F142">
        <v>509.43</v>
      </c>
      <c r="G142" s="1">
        <v>1.83927573E-2</v>
      </c>
      <c r="H142" s="1">
        <v>1.5232995600000001E-5</v>
      </c>
      <c r="I142" s="1">
        <v>1.83654171E-2</v>
      </c>
      <c r="J142" s="1">
        <v>1.84133387E-2</v>
      </c>
      <c r="O142" s="17">
        <f>O141-E133</f>
        <v>298.23466718615964</v>
      </c>
    </row>
    <row r="143" spans="1:15" x14ac:dyDescent="0.3">
      <c r="A143" t="s">
        <v>331</v>
      </c>
      <c r="B143" t="s">
        <v>795</v>
      </c>
      <c r="C143">
        <v>33</v>
      </c>
      <c r="D143">
        <v>51</v>
      </c>
      <c r="E143">
        <v>-706752</v>
      </c>
      <c r="F143">
        <v>511.43</v>
      </c>
      <c r="G143" s="1">
        <v>1.7037219100000001E-2</v>
      </c>
      <c r="H143" s="1">
        <v>1.2875413800000001E-5</v>
      </c>
      <c r="I143" s="1">
        <v>1.70104822E-2</v>
      </c>
      <c r="J143" s="1">
        <v>1.7054511500000001E-2</v>
      </c>
    </row>
    <row r="144" spans="1:15" x14ac:dyDescent="0.3">
      <c r="A144" t="s">
        <v>331</v>
      </c>
      <c r="B144" t="s">
        <v>796</v>
      </c>
      <c r="C144">
        <v>34</v>
      </c>
      <c r="D144">
        <v>51</v>
      </c>
      <c r="E144">
        <v>-706176</v>
      </c>
      <c r="F144">
        <v>513.44000000000005</v>
      </c>
      <c r="G144" s="1">
        <v>1.57026415E-2</v>
      </c>
      <c r="H144" s="1">
        <v>1.2801705E-5</v>
      </c>
      <c r="I144" s="1">
        <v>1.56713572E-2</v>
      </c>
      <c r="J144" s="1">
        <v>1.5716982399999999E-2</v>
      </c>
      <c r="N144" s="22" t="s">
        <v>814</v>
      </c>
      <c r="O144" s="18">
        <f>AVERAGE(O141,O87,O33)</f>
        <v>-712277.26910011086</v>
      </c>
    </row>
    <row r="145" spans="1:15" x14ac:dyDescent="0.3">
      <c r="A145" t="s">
        <v>331</v>
      </c>
      <c r="B145" t="s">
        <v>797</v>
      </c>
      <c r="C145">
        <v>35</v>
      </c>
      <c r="D145">
        <v>51</v>
      </c>
      <c r="E145">
        <v>-705600</v>
      </c>
      <c r="F145">
        <v>515.44000000000005</v>
      </c>
      <c r="G145" s="1">
        <v>1.4371458E-2</v>
      </c>
      <c r="H145" s="1">
        <v>3.7106248600000002E-5</v>
      </c>
      <c r="I145" s="1">
        <v>1.4317297E-2</v>
      </c>
      <c r="J145" s="1">
        <v>1.44195594E-2</v>
      </c>
      <c r="O145" s="17">
        <f>E133-O144</f>
        <v>-234.73089988913853</v>
      </c>
    </row>
    <row r="146" spans="1:15" x14ac:dyDescent="0.3">
      <c r="A146" t="s">
        <v>331</v>
      </c>
      <c r="B146" t="s">
        <v>798</v>
      </c>
      <c r="C146">
        <v>36</v>
      </c>
      <c r="D146">
        <v>51</v>
      </c>
      <c r="E146">
        <v>-705024</v>
      </c>
      <c r="F146">
        <v>517.44000000000005</v>
      </c>
      <c r="G146" s="1">
        <v>1.3072935000000001E-2</v>
      </c>
      <c r="H146" s="1">
        <v>1.6153293699999999E-5</v>
      </c>
      <c r="I146" s="1">
        <v>1.30454578E-2</v>
      </c>
      <c r="J146" s="1">
        <v>1.30965089E-2</v>
      </c>
    </row>
    <row r="147" spans="1:15" x14ac:dyDescent="0.3">
      <c r="A147" t="s">
        <v>331</v>
      </c>
      <c r="B147" t="s">
        <v>799</v>
      </c>
      <c r="C147">
        <v>37</v>
      </c>
      <c r="D147">
        <v>51</v>
      </c>
      <c r="E147">
        <v>-704448</v>
      </c>
      <c r="F147">
        <v>519.44000000000005</v>
      </c>
      <c r="G147" s="1">
        <v>1.17581743E-2</v>
      </c>
      <c r="H147" s="1">
        <v>1.11478537E-5</v>
      </c>
      <c r="I147" s="1">
        <v>1.17416645E-2</v>
      </c>
      <c r="J147" s="1">
        <v>1.1782280900000001E-2</v>
      </c>
      <c r="N147" t="s">
        <v>972</v>
      </c>
      <c r="O147" s="17">
        <f>_xlfn.STDEV.S(O141,O87,O33)</f>
        <v>55.134401214464916</v>
      </c>
    </row>
    <row r="148" spans="1:15" x14ac:dyDescent="0.3">
      <c r="A148" t="s">
        <v>331</v>
      </c>
      <c r="B148" t="s">
        <v>800</v>
      </c>
      <c r="C148">
        <v>38</v>
      </c>
      <c r="D148">
        <v>51</v>
      </c>
      <c r="E148">
        <v>-703872</v>
      </c>
      <c r="F148">
        <v>521.45000000000005</v>
      </c>
      <c r="G148" s="1">
        <v>1.0436328200000001E-2</v>
      </c>
      <c r="H148" s="1">
        <v>1.1009336699999999E-5</v>
      </c>
      <c r="I148" s="1">
        <v>1.04110453E-2</v>
      </c>
      <c r="J148" s="1">
        <v>1.0455684200000001E-2</v>
      </c>
    </row>
    <row r="149" spans="1:15" x14ac:dyDescent="0.3">
      <c r="A149" t="s">
        <v>331</v>
      </c>
      <c r="B149" t="s">
        <v>801</v>
      </c>
      <c r="C149">
        <v>39</v>
      </c>
      <c r="D149">
        <v>51</v>
      </c>
      <c r="E149">
        <v>-703296</v>
      </c>
      <c r="F149">
        <v>523.45000000000005</v>
      </c>
      <c r="G149" s="1">
        <v>9.1794936799999994E-3</v>
      </c>
      <c r="H149" s="1">
        <v>1.05219064E-5</v>
      </c>
      <c r="I149" s="1">
        <v>9.1559949800000002E-3</v>
      </c>
      <c r="J149" s="1">
        <v>9.1946055100000004E-3</v>
      </c>
    </row>
    <row r="150" spans="1:15" x14ac:dyDescent="0.3">
      <c r="A150" t="s">
        <v>331</v>
      </c>
      <c r="B150" t="s">
        <v>802</v>
      </c>
      <c r="C150">
        <v>40</v>
      </c>
      <c r="D150">
        <v>51</v>
      </c>
      <c r="E150">
        <v>-702720</v>
      </c>
      <c r="F150">
        <v>525.45000000000005</v>
      </c>
      <c r="G150" s="1">
        <v>7.8917967999999998E-3</v>
      </c>
      <c r="H150" s="1">
        <v>1.2753075799999999E-5</v>
      </c>
      <c r="I150" s="1">
        <v>7.8718735100000003E-3</v>
      </c>
      <c r="J150" s="1">
        <v>7.9174339599999994E-3</v>
      </c>
    </row>
    <row r="151" spans="1:15" x14ac:dyDescent="0.3">
      <c r="A151" t="s">
        <v>331</v>
      </c>
      <c r="B151" t="s">
        <v>803</v>
      </c>
      <c r="C151">
        <v>41</v>
      </c>
      <c r="D151">
        <v>51</v>
      </c>
      <c r="E151">
        <v>-702144</v>
      </c>
      <c r="F151">
        <v>527.45000000000005</v>
      </c>
      <c r="G151" s="1">
        <v>6.6300186099999998E-3</v>
      </c>
      <c r="H151" s="1">
        <v>1.3756481300000001E-5</v>
      </c>
      <c r="I151" s="1">
        <v>6.6154252200000003E-3</v>
      </c>
      <c r="J151" s="1">
        <v>6.6667531199999996E-3</v>
      </c>
    </row>
    <row r="152" spans="1:15" x14ac:dyDescent="0.3">
      <c r="A152" t="s">
        <v>331</v>
      </c>
      <c r="B152" t="s">
        <v>804</v>
      </c>
      <c r="C152">
        <v>42</v>
      </c>
      <c r="D152">
        <v>51</v>
      </c>
      <c r="E152">
        <v>-701568</v>
      </c>
      <c r="F152">
        <v>529.45000000000005</v>
      </c>
      <c r="G152" s="1">
        <v>5.4345267599999999E-3</v>
      </c>
      <c r="H152" s="1">
        <v>1.4688693499999999E-5</v>
      </c>
      <c r="I152" s="1">
        <v>5.4085872600000001E-3</v>
      </c>
      <c r="J152" s="1">
        <v>5.4598408299999998E-3</v>
      </c>
    </row>
    <row r="153" spans="1:15" x14ac:dyDescent="0.3">
      <c r="A153" t="s">
        <v>331</v>
      </c>
      <c r="B153" t="s">
        <v>805</v>
      </c>
      <c r="C153">
        <v>43</v>
      </c>
      <c r="D153">
        <v>51</v>
      </c>
      <c r="E153">
        <v>-700992</v>
      </c>
      <c r="F153">
        <v>531.46</v>
      </c>
      <c r="G153" s="1">
        <v>4.3161231899999999E-3</v>
      </c>
      <c r="H153" s="1">
        <v>8.1690911999999997E-6</v>
      </c>
      <c r="I153" s="1">
        <v>4.2956246299999997E-3</v>
      </c>
      <c r="J153" s="1">
        <v>4.3253403000000001E-3</v>
      </c>
    </row>
    <row r="154" spans="1:15" x14ac:dyDescent="0.3">
      <c r="A154" t="s">
        <v>331</v>
      </c>
      <c r="B154" t="s">
        <v>806</v>
      </c>
      <c r="C154">
        <v>44</v>
      </c>
      <c r="D154">
        <v>51</v>
      </c>
      <c r="E154" s="8">
        <v>-700416</v>
      </c>
      <c r="F154" s="8">
        <v>533.46</v>
      </c>
      <c r="G154" s="19">
        <v>3.2455563899999999E-3</v>
      </c>
      <c r="H154" s="1">
        <v>8.2881700400000003E-6</v>
      </c>
      <c r="I154" s="1">
        <v>3.23287763E-3</v>
      </c>
      <c r="J154" s="1">
        <v>3.2632447E-3</v>
      </c>
    </row>
    <row r="155" spans="1:15" x14ac:dyDescent="0.3">
      <c r="A155" t="s">
        <v>331</v>
      </c>
      <c r="B155" t="s">
        <v>807</v>
      </c>
      <c r="C155">
        <v>45</v>
      </c>
      <c r="D155">
        <v>51</v>
      </c>
      <c r="E155">
        <v>-699840</v>
      </c>
      <c r="F155">
        <v>535.46</v>
      </c>
      <c r="G155" s="1">
        <v>2.2419639300000002E-3</v>
      </c>
      <c r="H155" s="1">
        <v>1.27960344E-5</v>
      </c>
      <c r="I155" s="1">
        <v>2.2170445300000001E-3</v>
      </c>
      <c r="J155" s="1">
        <v>2.2590240399999999E-3</v>
      </c>
    </row>
    <row r="156" spans="1:15" x14ac:dyDescent="0.3">
      <c r="A156" t="s">
        <v>331</v>
      </c>
      <c r="B156" t="s">
        <v>808</v>
      </c>
      <c r="C156">
        <v>46</v>
      </c>
      <c r="D156">
        <v>51</v>
      </c>
      <c r="E156">
        <v>-699264</v>
      </c>
      <c r="F156">
        <v>537.46</v>
      </c>
      <c r="G156" s="1">
        <v>1.34497298E-3</v>
      </c>
      <c r="H156" s="1">
        <v>4.1338213999999998E-6</v>
      </c>
      <c r="I156" s="1">
        <v>1.33272671E-3</v>
      </c>
      <c r="J156" s="1">
        <v>1.34818945E-3</v>
      </c>
    </row>
    <row r="157" spans="1:15" x14ac:dyDescent="0.3">
      <c r="A157" t="s">
        <v>331</v>
      </c>
      <c r="B157" t="s">
        <v>809</v>
      </c>
      <c r="C157">
        <v>47</v>
      </c>
      <c r="D157">
        <v>51</v>
      </c>
      <c r="E157">
        <v>-698688</v>
      </c>
      <c r="F157">
        <v>539.47</v>
      </c>
      <c r="G157" s="1">
        <v>5.1146682799999997E-4</v>
      </c>
      <c r="H157" s="1">
        <v>4.5858586799999996E-6</v>
      </c>
      <c r="I157" s="1">
        <v>5.0267998299999999E-4</v>
      </c>
      <c r="J157" s="1">
        <v>5.1754016900000001E-4</v>
      </c>
    </row>
    <row r="158" spans="1:15" x14ac:dyDescent="0.3">
      <c r="A158" t="s">
        <v>331</v>
      </c>
      <c r="B158" t="s">
        <v>810</v>
      </c>
      <c r="C158">
        <v>48</v>
      </c>
      <c r="D158">
        <v>51</v>
      </c>
      <c r="E158">
        <v>-698112</v>
      </c>
      <c r="F158">
        <v>541.47</v>
      </c>
      <c r="G158" s="1">
        <v>-2.4380110700000001E-4</v>
      </c>
      <c r="H158" s="1">
        <v>3.9681119700000002E-6</v>
      </c>
      <c r="I158" s="1">
        <v>-2.5053211100000002E-4</v>
      </c>
      <c r="J158" s="1">
        <v>-2.3666778999999999E-4</v>
      </c>
    </row>
    <row r="159" spans="1:15" x14ac:dyDescent="0.3">
      <c r="A159" t="s">
        <v>331</v>
      </c>
      <c r="B159" t="s">
        <v>811</v>
      </c>
      <c r="C159">
        <v>49</v>
      </c>
      <c r="D159">
        <v>51</v>
      </c>
      <c r="E159">
        <v>-697536</v>
      </c>
      <c r="F159">
        <v>543.47</v>
      </c>
      <c r="G159" s="1">
        <v>-9.3690412099999996E-4</v>
      </c>
      <c r="H159" s="1">
        <v>3.6107611700000002E-6</v>
      </c>
      <c r="I159" s="1">
        <v>-9.4251414900000004E-4</v>
      </c>
      <c r="J159" s="1">
        <v>-9.3093691699999996E-4</v>
      </c>
    </row>
    <row r="160" spans="1:15" x14ac:dyDescent="0.3">
      <c r="A160" t="s">
        <v>331</v>
      </c>
      <c r="B160" t="s">
        <v>812</v>
      </c>
      <c r="C160">
        <v>50</v>
      </c>
      <c r="D160">
        <v>51</v>
      </c>
      <c r="E160">
        <v>-696960</v>
      </c>
      <c r="F160">
        <v>545.47</v>
      </c>
      <c r="G160" s="1">
        <v>-1.62379076E-3</v>
      </c>
      <c r="H160" s="1">
        <v>4.1753229400000003E-6</v>
      </c>
      <c r="I160" s="1">
        <v>-1.6290285900000001E-3</v>
      </c>
      <c r="J160" s="1">
        <v>-1.61693725E-3</v>
      </c>
    </row>
    <row r="161" spans="1:10" x14ac:dyDescent="0.3">
      <c r="A161" t="s">
        <v>331</v>
      </c>
      <c r="B161" t="s">
        <v>813</v>
      </c>
      <c r="C161">
        <v>51</v>
      </c>
      <c r="D161">
        <v>51</v>
      </c>
      <c r="E161">
        <v>-696384</v>
      </c>
      <c r="F161">
        <v>547.48</v>
      </c>
      <c r="G161" s="1">
        <v>-2.2253207000000001E-3</v>
      </c>
      <c r="H161" s="1">
        <v>5.8986836899999999E-6</v>
      </c>
      <c r="I161" s="1">
        <v>-2.2383478599999999E-3</v>
      </c>
      <c r="J161" s="1">
        <v>-2.2181037200000001E-3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CB18F-F7EB-482A-BF9B-8ED22D94D6C3}">
  <dimension ref="A1:O161"/>
  <sheetViews>
    <sheetView zoomScale="80" zoomScaleNormal="80" workbookViewId="0">
      <selection activeCell="L29" sqref="L29"/>
    </sheetView>
  </sheetViews>
  <sheetFormatPr defaultRowHeight="14.4" x14ac:dyDescent="0.3"/>
  <cols>
    <col min="1" max="1" width="11.21875" bestFit="1" customWidth="1"/>
    <col min="3" max="3" width="3.33203125" bestFit="1" customWidth="1"/>
    <col min="4" max="4" width="3.88671875" bestFit="1" customWidth="1"/>
    <col min="5" max="5" width="10.88671875" bestFit="1" customWidth="1"/>
    <col min="6" max="6" width="13.21875" bestFit="1" customWidth="1"/>
    <col min="7" max="7" width="8.6640625" bestFit="1" customWidth="1"/>
    <col min="9" max="10" width="8.6640625" bestFit="1" customWidth="1"/>
    <col min="15" max="15" width="11.332031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1" x14ac:dyDescent="0.3">
      <c r="A2" t="s">
        <v>331</v>
      </c>
      <c r="B2" t="s">
        <v>815</v>
      </c>
      <c r="C2">
        <v>0</v>
      </c>
      <c r="D2">
        <v>51</v>
      </c>
      <c r="E2">
        <v>-852480</v>
      </c>
      <c r="F2">
        <v>4.84</v>
      </c>
      <c r="G2" s="1">
        <v>1.5902175399999999E-2</v>
      </c>
      <c r="H2" s="1">
        <v>3.8983732600000003E-4</v>
      </c>
      <c r="I2" s="1">
        <v>1.4793763099999999E-2</v>
      </c>
      <c r="J2" s="1">
        <v>1.61775272E-2</v>
      </c>
      <c r="K2">
        <f>E3-E2</f>
        <v>576</v>
      </c>
    </row>
    <row r="3" spans="1:11" x14ac:dyDescent="0.3">
      <c r="A3" t="s">
        <v>331</v>
      </c>
      <c r="B3" t="s">
        <v>816</v>
      </c>
      <c r="C3">
        <v>1</v>
      </c>
      <c r="D3">
        <v>51</v>
      </c>
      <c r="E3">
        <v>-851904</v>
      </c>
      <c r="F3">
        <v>6.84</v>
      </c>
      <c r="G3" s="1">
        <v>0.105020049</v>
      </c>
      <c r="H3" s="1">
        <v>4.6252978799999998E-4</v>
      </c>
      <c r="I3" s="1">
        <v>0.10367369</v>
      </c>
      <c r="J3" s="1">
        <v>0.10531821</v>
      </c>
    </row>
    <row r="4" spans="1:11" x14ac:dyDescent="0.3">
      <c r="A4" t="s">
        <v>331</v>
      </c>
      <c r="B4" t="s">
        <v>817</v>
      </c>
      <c r="C4">
        <v>2</v>
      </c>
      <c r="D4">
        <v>51</v>
      </c>
      <c r="E4">
        <v>-851328</v>
      </c>
      <c r="F4">
        <v>8.84</v>
      </c>
      <c r="G4" s="1">
        <v>0.20078600999999999</v>
      </c>
      <c r="H4" s="1">
        <v>4.9102665099999998E-4</v>
      </c>
      <c r="I4" s="1">
        <v>0.19937176500000001</v>
      </c>
      <c r="J4" s="1">
        <v>0.201145294</v>
      </c>
    </row>
    <row r="5" spans="1:11" x14ac:dyDescent="0.3">
      <c r="A5" t="s">
        <v>331</v>
      </c>
      <c r="B5" t="s">
        <v>818</v>
      </c>
      <c r="C5">
        <v>3</v>
      </c>
      <c r="D5">
        <v>51</v>
      </c>
      <c r="E5">
        <v>-850752</v>
      </c>
      <c r="F5">
        <v>10.84</v>
      </c>
      <c r="G5" s="1">
        <v>0.29964800200000002</v>
      </c>
      <c r="H5" s="1">
        <v>5.6979028E-4</v>
      </c>
      <c r="I5" s="1">
        <v>0.29806870499999999</v>
      </c>
      <c r="J5" s="1">
        <v>0.30006941500000001</v>
      </c>
    </row>
    <row r="6" spans="1:11" x14ac:dyDescent="0.3">
      <c r="A6" t="s">
        <v>331</v>
      </c>
      <c r="B6" t="s">
        <v>819</v>
      </c>
      <c r="C6">
        <v>4</v>
      </c>
      <c r="D6">
        <v>51</v>
      </c>
      <c r="E6" s="8">
        <v>-850176</v>
      </c>
      <c r="F6" s="8">
        <v>12.85</v>
      </c>
      <c r="G6" s="19">
        <v>0.40134535599999999</v>
      </c>
      <c r="H6" s="1">
        <v>5.4177431300000002E-4</v>
      </c>
      <c r="I6" s="1">
        <v>0.39984924799999999</v>
      </c>
      <c r="J6" s="1">
        <v>0.401822705</v>
      </c>
    </row>
    <row r="7" spans="1:11" x14ac:dyDescent="0.3">
      <c r="A7" t="s">
        <v>331</v>
      </c>
      <c r="B7" t="s">
        <v>820</v>
      </c>
      <c r="C7">
        <v>5</v>
      </c>
      <c r="D7">
        <v>51</v>
      </c>
      <c r="E7">
        <v>-849600</v>
      </c>
      <c r="F7">
        <v>14.85</v>
      </c>
      <c r="G7" s="1">
        <v>0.506759827</v>
      </c>
      <c r="H7" s="1">
        <v>6.4848503600000004E-4</v>
      </c>
      <c r="I7" s="1">
        <v>0.505062699</v>
      </c>
      <c r="J7" s="1">
        <v>0.50752970399999997</v>
      </c>
    </row>
    <row r="8" spans="1:11" x14ac:dyDescent="0.3">
      <c r="A8" t="s">
        <v>331</v>
      </c>
      <c r="B8" t="s">
        <v>821</v>
      </c>
      <c r="C8">
        <v>6</v>
      </c>
      <c r="D8">
        <v>51</v>
      </c>
      <c r="E8">
        <v>-849024</v>
      </c>
      <c r="F8">
        <v>16.850000000000001</v>
      </c>
      <c r="G8" s="1">
        <v>0.61385989100000005</v>
      </c>
      <c r="H8" s="1">
        <v>7.6213068600000005E-4</v>
      </c>
      <c r="I8" s="1">
        <v>0.611817634</v>
      </c>
      <c r="J8" s="1">
        <v>0.61466222199999998</v>
      </c>
    </row>
    <row r="9" spans="1:11" x14ac:dyDescent="0.3">
      <c r="A9" t="s">
        <v>331</v>
      </c>
      <c r="B9" t="s">
        <v>822</v>
      </c>
      <c r="C9">
        <v>7</v>
      </c>
      <c r="D9">
        <v>51</v>
      </c>
      <c r="E9">
        <v>-848448</v>
      </c>
      <c r="F9">
        <v>18.850000000000001</v>
      </c>
      <c r="G9" s="1">
        <v>0.72313461000000001</v>
      </c>
      <c r="H9" s="1">
        <v>6.0549175400000002E-4</v>
      </c>
      <c r="I9" s="1">
        <v>0.72144575799999999</v>
      </c>
      <c r="J9" s="1">
        <v>0.72391955100000005</v>
      </c>
    </row>
    <row r="10" spans="1:11" x14ac:dyDescent="0.3">
      <c r="A10" t="s">
        <v>331</v>
      </c>
      <c r="B10" t="s">
        <v>823</v>
      </c>
      <c r="C10">
        <v>8</v>
      </c>
      <c r="D10">
        <v>51</v>
      </c>
      <c r="E10">
        <v>-847872</v>
      </c>
      <c r="F10">
        <v>20.85</v>
      </c>
      <c r="G10" s="1">
        <v>0.832874314</v>
      </c>
      <c r="H10" s="1">
        <v>7.39674503E-4</v>
      </c>
      <c r="I10" s="1">
        <v>0.83112048000000005</v>
      </c>
      <c r="J10" s="1">
        <v>0.83381124500000003</v>
      </c>
    </row>
    <row r="11" spans="1:11" x14ac:dyDescent="0.3">
      <c r="A11" t="s">
        <v>331</v>
      </c>
      <c r="B11" t="s">
        <v>824</v>
      </c>
      <c r="C11">
        <v>9</v>
      </c>
      <c r="D11">
        <v>51</v>
      </c>
      <c r="E11">
        <v>-847296</v>
      </c>
      <c r="F11">
        <v>22.86</v>
      </c>
      <c r="G11" s="1">
        <v>0.94382940400000004</v>
      </c>
      <c r="H11" s="1">
        <v>6.5659193400000005E-4</v>
      </c>
      <c r="I11" s="1">
        <v>0.94203420999999998</v>
      </c>
      <c r="J11" s="1">
        <v>0.944531071</v>
      </c>
    </row>
    <row r="12" spans="1:11" x14ac:dyDescent="0.3">
      <c r="A12" t="s">
        <v>331</v>
      </c>
      <c r="B12" t="s">
        <v>825</v>
      </c>
      <c r="C12">
        <v>10</v>
      </c>
      <c r="D12">
        <v>51</v>
      </c>
      <c r="E12">
        <v>-846720</v>
      </c>
      <c r="F12">
        <v>24.86</v>
      </c>
      <c r="G12" s="1">
        <v>1.05797987</v>
      </c>
      <c r="H12" s="1">
        <v>1.1750741599999999E-3</v>
      </c>
      <c r="I12" s="1">
        <v>1.0546234999999999</v>
      </c>
      <c r="J12" s="1">
        <v>1.0588393199999999</v>
      </c>
    </row>
    <row r="13" spans="1:11" x14ac:dyDescent="0.3">
      <c r="A13" t="s">
        <v>331</v>
      </c>
      <c r="B13" t="s">
        <v>826</v>
      </c>
      <c r="C13">
        <v>11</v>
      </c>
      <c r="D13">
        <v>51</v>
      </c>
      <c r="E13">
        <v>-846144</v>
      </c>
      <c r="F13">
        <v>26.86</v>
      </c>
      <c r="G13" s="1">
        <v>1.16920143</v>
      </c>
      <c r="H13" s="1">
        <v>9.7886256899999994E-4</v>
      </c>
      <c r="I13" s="1">
        <v>1.166477</v>
      </c>
      <c r="J13" s="1">
        <v>1.1700168</v>
      </c>
    </row>
    <row r="14" spans="1:11" x14ac:dyDescent="0.3">
      <c r="A14" t="s">
        <v>331</v>
      </c>
      <c r="B14" t="s">
        <v>827</v>
      </c>
      <c r="C14">
        <v>12</v>
      </c>
      <c r="D14">
        <v>51</v>
      </c>
      <c r="E14">
        <v>-845568</v>
      </c>
      <c r="F14">
        <v>28.86</v>
      </c>
      <c r="G14" s="1">
        <v>1.28047343</v>
      </c>
      <c r="H14" s="1">
        <v>7.4563715E-4</v>
      </c>
      <c r="I14" s="1">
        <v>1.2785113800000001</v>
      </c>
      <c r="J14" s="1">
        <v>1.28152628</v>
      </c>
    </row>
    <row r="15" spans="1:11" x14ac:dyDescent="0.3">
      <c r="A15" t="s">
        <v>331</v>
      </c>
      <c r="B15" t="s">
        <v>828</v>
      </c>
      <c r="C15">
        <v>13</v>
      </c>
      <c r="D15">
        <v>51</v>
      </c>
      <c r="E15">
        <v>-844992</v>
      </c>
      <c r="F15">
        <v>30.87</v>
      </c>
      <c r="G15" s="1">
        <v>1.38943146</v>
      </c>
      <c r="H15" s="1">
        <v>8.30311874E-4</v>
      </c>
      <c r="I15" s="1">
        <v>1.3869906299999999</v>
      </c>
      <c r="J15" s="1">
        <v>1.3903014199999999</v>
      </c>
    </row>
    <row r="16" spans="1:11" x14ac:dyDescent="0.3">
      <c r="A16" t="s">
        <v>331</v>
      </c>
      <c r="B16" t="s">
        <v>829</v>
      </c>
      <c r="C16">
        <v>14</v>
      </c>
      <c r="D16">
        <v>51</v>
      </c>
      <c r="E16">
        <v>-844416</v>
      </c>
      <c r="F16">
        <v>32.869999999999997</v>
      </c>
      <c r="G16" s="1">
        <v>1.49696016</v>
      </c>
      <c r="H16" s="1">
        <v>1.17179989E-3</v>
      </c>
      <c r="I16" s="1">
        <v>1.4944955900000001</v>
      </c>
      <c r="J16" s="1">
        <v>1.4982636499999999</v>
      </c>
    </row>
    <row r="17" spans="1:15" x14ac:dyDescent="0.3">
      <c r="A17" t="s">
        <v>331</v>
      </c>
      <c r="B17" t="s">
        <v>830</v>
      </c>
      <c r="C17">
        <v>15</v>
      </c>
      <c r="D17">
        <v>51</v>
      </c>
      <c r="E17">
        <v>-843840</v>
      </c>
      <c r="F17">
        <v>34.869999999999997</v>
      </c>
      <c r="G17" s="1">
        <v>1.60301988</v>
      </c>
      <c r="H17" s="1">
        <v>8.6110211699999995E-4</v>
      </c>
      <c r="I17" s="1">
        <v>1.60035883</v>
      </c>
      <c r="J17" s="1">
        <v>1.6039344499999999</v>
      </c>
    </row>
    <row r="18" spans="1:15" x14ac:dyDescent="0.3">
      <c r="A18" t="s">
        <v>331</v>
      </c>
      <c r="B18" t="s">
        <v>831</v>
      </c>
      <c r="C18">
        <v>16</v>
      </c>
      <c r="D18">
        <v>51</v>
      </c>
      <c r="E18">
        <v>-843264</v>
      </c>
      <c r="F18">
        <v>36.869999999999997</v>
      </c>
      <c r="G18" s="1">
        <v>1.7081319699999999</v>
      </c>
      <c r="H18" s="1">
        <v>1.17401566E-3</v>
      </c>
      <c r="I18" s="1">
        <v>1.7053982299999999</v>
      </c>
      <c r="J18" s="1">
        <v>1.70949365</v>
      </c>
    </row>
    <row r="19" spans="1:15" x14ac:dyDescent="0.3">
      <c r="A19" t="s">
        <v>331</v>
      </c>
      <c r="B19" t="s">
        <v>832</v>
      </c>
      <c r="C19">
        <v>17</v>
      </c>
      <c r="D19">
        <v>51</v>
      </c>
      <c r="E19">
        <v>-842688</v>
      </c>
      <c r="F19">
        <v>38.880000000000003</v>
      </c>
      <c r="G19" s="1">
        <v>1.8093962400000001</v>
      </c>
      <c r="H19" s="1">
        <v>1.14665214E-3</v>
      </c>
      <c r="I19" s="1">
        <v>1.80641012</v>
      </c>
      <c r="J19" s="1">
        <v>1.8104706399999999</v>
      </c>
    </row>
    <row r="20" spans="1:15" x14ac:dyDescent="0.3">
      <c r="A20" t="s">
        <v>331</v>
      </c>
      <c r="B20" t="s">
        <v>833</v>
      </c>
      <c r="C20">
        <v>18</v>
      </c>
      <c r="D20">
        <v>51</v>
      </c>
      <c r="E20">
        <v>-842112</v>
      </c>
      <c r="F20">
        <v>40.880000000000003</v>
      </c>
      <c r="G20" s="1">
        <v>1.9058705300000001</v>
      </c>
      <c r="H20" s="1">
        <v>1.3858363E-3</v>
      </c>
      <c r="I20" s="1">
        <v>1.90357347</v>
      </c>
      <c r="J20" s="1">
        <v>1.90837071</v>
      </c>
    </row>
    <row r="21" spans="1:15" x14ac:dyDescent="0.3">
      <c r="A21" t="s">
        <v>331</v>
      </c>
      <c r="B21" t="s">
        <v>834</v>
      </c>
      <c r="C21">
        <v>19</v>
      </c>
      <c r="D21">
        <v>51</v>
      </c>
      <c r="E21">
        <v>-841536</v>
      </c>
      <c r="F21">
        <v>42.88</v>
      </c>
      <c r="G21" s="1">
        <v>1.9994906100000001</v>
      </c>
      <c r="H21" s="1">
        <v>1.0404822199999999E-3</v>
      </c>
      <c r="I21" s="1">
        <v>1.9969580600000001</v>
      </c>
      <c r="J21" s="1">
        <v>2.0012143299999998</v>
      </c>
    </row>
    <row r="22" spans="1:15" x14ac:dyDescent="0.3">
      <c r="A22" t="s">
        <v>331</v>
      </c>
      <c r="B22" t="s">
        <v>835</v>
      </c>
      <c r="C22">
        <v>20</v>
      </c>
      <c r="D22">
        <v>51</v>
      </c>
      <c r="E22">
        <v>-840960</v>
      </c>
      <c r="F22">
        <v>44.88</v>
      </c>
      <c r="G22" s="1">
        <v>2.0886006500000001</v>
      </c>
      <c r="H22" s="1">
        <v>8.0639824399999995E-4</v>
      </c>
      <c r="I22" s="1">
        <v>2.08677146</v>
      </c>
      <c r="J22" s="1">
        <v>2.0894736699999998</v>
      </c>
      <c r="N22" s="15" t="s">
        <v>655</v>
      </c>
      <c r="O22">
        <f>SLOPE(G4:G8,E4:E8)</f>
        <v>1.7938534496527778E-4</v>
      </c>
    </row>
    <row r="23" spans="1:15" x14ac:dyDescent="0.3">
      <c r="A23" t="s">
        <v>331</v>
      </c>
      <c r="B23" t="s">
        <v>836</v>
      </c>
      <c r="C23">
        <v>21</v>
      </c>
      <c r="D23">
        <v>51</v>
      </c>
      <c r="E23">
        <v>-840384</v>
      </c>
      <c r="F23">
        <v>46.89</v>
      </c>
      <c r="G23" s="1">
        <v>2.1726424999999998</v>
      </c>
      <c r="H23" s="1">
        <v>8.6190673900000004E-4</v>
      </c>
      <c r="I23" s="1">
        <v>2.17085683</v>
      </c>
      <c r="J23" s="1">
        <v>2.1737482699999999</v>
      </c>
      <c r="N23" s="15" t="s">
        <v>656</v>
      </c>
      <c r="O23">
        <f>INTERCEPT(G4:G8,E4:E8)</f>
        <v>152.91359485840002</v>
      </c>
    </row>
    <row r="24" spans="1:15" x14ac:dyDescent="0.3">
      <c r="A24" t="s">
        <v>331</v>
      </c>
      <c r="B24" t="s">
        <v>837</v>
      </c>
      <c r="C24">
        <v>22</v>
      </c>
      <c r="D24">
        <v>51</v>
      </c>
      <c r="E24">
        <v>-839808</v>
      </c>
      <c r="F24">
        <v>48.89</v>
      </c>
      <c r="G24" s="1">
        <v>2.2502969300000002</v>
      </c>
      <c r="H24" s="1">
        <v>1.4275847199999999E-3</v>
      </c>
      <c r="I24" s="1">
        <v>2.2468118100000001</v>
      </c>
      <c r="J24" s="1">
        <v>2.2523831699999999</v>
      </c>
      <c r="N24" s="15" t="s">
        <v>650</v>
      </c>
      <c r="O24" s="11">
        <f>L29</f>
        <v>0.38745026250000003</v>
      </c>
    </row>
    <row r="25" spans="1:15" x14ac:dyDescent="0.3">
      <c r="A25" t="s">
        <v>331</v>
      </c>
      <c r="B25" t="s">
        <v>838</v>
      </c>
      <c r="C25">
        <v>23</v>
      </c>
      <c r="D25">
        <v>51</v>
      </c>
      <c r="E25">
        <v>-839232</v>
      </c>
      <c r="F25">
        <v>50.89</v>
      </c>
      <c r="G25" s="1">
        <v>2.32669573</v>
      </c>
      <c r="H25" s="1">
        <v>9.0862884599999996E-4</v>
      </c>
      <c r="I25" s="1">
        <v>2.3253209199999998</v>
      </c>
      <c r="J25" s="1">
        <v>2.3285097399999999</v>
      </c>
      <c r="N25" s="15"/>
    </row>
    <row r="26" spans="1:15" x14ac:dyDescent="0.3">
      <c r="A26" t="s">
        <v>331</v>
      </c>
      <c r="B26" t="s">
        <v>839</v>
      </c>
      <c r="C26">
        <v>24</v>
      </c>
      <c r="D26">
        <v>51</v>
      </c>
      <c r="E26">
        <v>-838656</v>
      </c>
      <c r="F26">
        <v>52.89</v>
      </c>
      <c r="G26" s="1">
        <v>2.3981957999999999</v>
      </c>
      <c r="H26" s="1">
        <v>1.0723446199999999E-3</v>
      </c>
      <c r="I26" s="1">
        <v>2.39503859</v>
      </c>
      <c r="J26" s="1">
        <v>2.39946758</v>
      </c>
      <c r="N26" s="15" t="s">
        <v>651</v>
      </c>
      <c r="O26" s="17">
        <f>(O24-O23)/O22</f>
        <v>-850270.93280905019</v>
      </c>
    </row>
    <row r="27" spans="1:15" x14ac:dyDescent="0.3">
      <c r="A27" t="s">
        <v>331</v>
      </c>
      <c r="B27" t="s">
        <v>840</v>
      </c>
      <c r="C27">
        <v>25</v>
      </c>
      <c r="D27">
        <v>51</v>
      </c>
      <c r="E27">
        <v>-838080</v>
      </c>
      <c r="F27">
        <v>54.89</v>
      </c>
      <c r="G27" s="1">
        <v>2.46546713</v>
      </c>
      <c r="H27" s="1">
        <v>1.37709372E-3</v>
      </c>
      <c r="I27" s="1">
        <v>2.4634057999999999</v>
      </c>
      <c r="J27" s="1">
        <v>2.4672724700000002</v>
      </c>
      <c r="N27" s="15"/>
    </row>
    <row r="28" spans="1:15" x14ac:dyDescent="0.3">
      <c r="A28" t="s">
        <v>331</v>
      </c>
      <c r="B28" t="s">
        <v>841</v>
      </c>
      <c r="C28">
        <v>26</v>
      </c>
      <c r="D28">
        <v>51</v>
      </c>
      <c r="E28">
        <v>-837504</v>
      </c>
      <c r="F28">
        <v>56.9</v>
      </c>
      <c r="G28" s="1">
        <v>2.52899634</v>
      </c>
      <c r="H28" s="1">
        <v>8.2834337499999996E-4</v>
      </c>
      <c r="I28" s="1">
        <v>2.5275841799999998</v>
      </c>
      <c r="J28" s="1">
        <v>2.5300915800000001</v>
      </c>
    </row>
    <row r="29" spans="1:15" x14ac:dyDescent="0.3">
      <c r="A29" t="s">
        <v>331</v>
      </c>
      <c r="B29" t="s">
        <v>842</v>
      </c>
      <c r="C29">
        <v>27</v>
      </c>
      <c r="D29">
        <v>51</v>
      </c>
      <c r="E29" s="9">
        <v>-836928</v>
      </c>
      <c r="F29" s="9">
        <v>58.9</v>
      </c>
      <c r="G29" s="10">
        <v>2.5830017500000002</v>
      </c>
      <c r="H29" s="1">
        <v>8.7950061400000001E-4</v>
      </c>
      <c r="I29" s="1">
        <v>2.58107921</v>
      </c>
      <c r="J29" s="1">
        <v>2.5841840600000001</v>
      </c>
      <c r="K29" s="15" t="s">
        <v>650</v>
      </c>
      <c r="L29" s="1">
        <f>(15/100*G29)</f>
        <v>0.38745026250000003</v>
      </c>
    </row>
    <row r="30" spans="1:15" x14ac:dyDescent="0.3">
      <c r="A30" t="s">
        <v>331</v>
      </c>
      <c r="B30" t="s">
        <v>843</v>
      </c>
      <c r="C30">
        <v>28</v>
      </c>
      <c r="D30">
        <v>51</v>
      </c>
      <c r="E30">
        <v>-836352</v>
      </c>
      <c r="F30">
        <v>60.9</v>
      </c>
      <c r="G30" s="1">
        <v>2.5564259599999999</v>
      </c>
      <c r="H30" s="1">
        <v>7.0441356300000001E-4</v>
      </c>
      <c r="I30" s="1">
        <v>2.5552474900000002</v>
      </c>
      <c r="J30" s="1">
        <v>2.55752406</v>
      </c>
      <c r="N30" s="15" t="s">
        <v>655</v>
      </c>
      <c r="O30">
        <f>SLOPE(G49:G53,E49:E53)</f>
        <v>-1.4091023732638891E-4</v>
      </c>
    </row>
    <row r="31" spans="1:15" x14ac:dyDescent="0.3">
      <c r="A31" t="s">
        <v>331</v>
      </c>
      <c r="B31" t="s">
        <v>844</v>
      </c>
      <c r="C31">
        <v>29</v>
      </c>
      <c r="D31">
        <v>51</v>
      </c>
      <c r="E31">
        <v>-835776</v>
      </c>
      <c r="F31">
        <v>62.9</v>
      </c>
      <c r="G31" s="1">
        <v>2.48431142</v>
      </c>
      <c r="H31" s="1">
        <v>8.3425001799999996E-4</v>
      </c>
      <c r="I31" s="1">
        <v>2.4826054100000001</v>
      </c>
      <c r="J31" s="1">
        <v>2.4853280899999999</v>
      </c>
      <c r="N31" s="15" t="s">
        <v>656</v>
      </c>
      <c r="O31">
        <f>INTERCEPT(G49:G53,E49:E53)</f>
        <v>-115.71158600570001</v>
      </c>
    </row>
    <row r="32" spans="1:15" x14ac:dyDescent="0.3">
      <c r="A32" t="s">
        <v>331</v>
      </c>
      <c r="B32" t="s">
        <v>845</v>
      </c>
      <c r="C32">
        <v>30</v>
      </c>
      <c r="D32">
        <v>51</v>
      </c>
      <c r="E32">
        <v>-835200</v>
      </c>
      <c r="F32">
        <v>64.91</v>
      </c>
      <c r="G32" s="1">
        <v>2.3942497600000001</v>
      </c>
      <c r="H32" s="1">
        <v>7.7829668800000001E-4</v>
      </c>
      <c r="I32" s="1">
        <v>2.3928756999999998</v>
      </c>
      <c r="J32" s="1">
        <v>2.3955479199999998</v>
      </c>
      <c r="N32" s="15" t="s">
        <v>650</v>
      </c>
      <c r="O32" s="11">
        <f>L29</f>
        <v>0.38745026250000003</v>
      </c>
    </row>
    <row r="33" spans="1:15" x14ac:dyDescent="0.3">
      <c r="A33" t="s">
        <v>331</v>
      </c>
      <c r="B33" t="s">
        <v>846</v>
      </c>
      <c r="C33">
        <v>31</v>
      </c>
      <c r="D33">
        <v>51</v>
      </c>
      <c r="E33">
        <v>-834624</v>
      </c>
      <c r="F33">
        <v>66.91</v>
      </c>
      <c r="G33" s="1">
        <v>2.2952174699999999</v>
      </c>
      <c r="H33" s="1">
        <v>8.2850702800000002E-4</v>
      </c>
      <c r="I33" s="1">
        <v>2.2937021500000001</v>
      </c>
      <c r="J33" s="1">
        <v>2.29703393</v>
      </c>
      <c r="N33" s="15"/>
    </row>
    <row r="34" spans="1:15" x14ac:dyDescent="0.3">
      <c r="A34" t="s">
        <v>331</v>
      </c>
      <c r="B34" t="s">
        <v>847</v>
      </c>
      <c r="C34">
        <v>32</v>
      </c>
      <c r="D34">
        <v>51</v>
      </c>
      <c r="E34">
        <v>-834048</v>
      </c>
      <c r="F34">
        <v>68.91</v>
      </c>
      <c r="G34" s="1">
        <v>2.1936110200000001</v>
      </c>
      <c r="H34" s="1">
        <v>8.1832017199999995E-4</v>
      </c>
      <c r="I34" s="1">
        <v>2.1922997400000002</v>
      </c>
      <c r="J34" s="1">
        <v>2.19559499</v>
      </c>
      <c r="N34" s="15" t="s">
        <v>651</v>
      </c>
      <c r="O34" s="17">
        <f>(O32-O31)/O30</f>
        <v>-823921.94116656715</v>
      </c>
    </row>
    <row r="35" spans="1:15" x14ac:dyDescent="0.3">
      <c r="A35" t="s">
        <v>331</v>
      </c>
      <c r="B35" t="s">
        <v>848</v>
      </c>
      <c r="C35">
        <v>33</v>
      </c>
      <c r="D35">
        <v>51</v>
      </c>
      <c r="E35">
        <v>-833472</v>
      </c>
      <c r="F35">
        <v>70.91</v>
      </c>
      <c r="G35" s="1">
        <v>2.0889017299999999</v>
      </c>
      <c r="H35" s="1">
        <v>1.0045182600000001E-3</v>
      </c>
      <c r="I35" s="1">
        <v>2.0876915600000001</v>
      </c>
      <c r="J35" s="1">
        <v>2.0912253299999999</v>
      </c>
    </row>
    <row r="36" spans="1:15" x14ac:dyDescent="0.3">
      <c r="A36" t="s">
        <v>331</v>
      </c>
      <c r="B36" t="s">
        <v>849</v>
      </c>
      <c r="C36">
        <v>34</v>
      </c>
      <c r="D36">
        <v>51</v>
      </c>
      <c r="E36">
        <v>-832896</v>
      </c>
      <c r="F36">
        <v>72.92</v>
      </c>
      <c r="G36" s="1">
        <v>1.9823972999999999</v>
      </c>
      <c r="H36" s="1">
        <v>7.7836269700000003E-4</v>
      </c>
      <c r="I36" s="1">
        <v>1.98127454</v>
      </c>
      <c r="J36" s="1">
        <v>1.9843835999999999</v>
      </c>
    </row>
    <row r="37" spans="1:15" x14ac:dyDescent="0.3">
      <c r="A37" t="s">
        <v>331</v>
      </c>
      <c r="B37" t="s">
        <v>850</v>
      </c>
      <c r="C37">
        <v>35</v>
      </c>
      <c r="D37">
        <v>51</v>
      </c>
      <c r="E37">
        <v>-832320</v>
      </c>
      <c r="F37">
        <v>74.92</v>
      </c>
      <c r="G37" s="1">
        <v>1.8726682100000001</v>
      </c>
      <c r="H37" s="1">
        <v>5.9596553599999998E-4</v>
      </c>
      <c r="I37" s="1">
        <v>1.8718110299999999</v>
      </c>
      <c r="J37" s="1">
        <v>1.8739590500000001</v>
      </c>
      <c r="N37" s="15" t="s">
        <v>654</v>
      </c>
      <c r="O37" s="23">
        <f>AVERAGE(O26,O34)</f>
        <v>-837096.43698780867</v>
      </c>
    </row>
    <row r="38" spans="1:15" x14ac:dyDescent="0.3">
      <c r="A38" t="s">
        <v>331</v>
      </c>
      <c r="B38" t="s">
        <v>851</v>
      </c>
      <c r="C38">
        <v>36</v>
      </c>
      <c r="D38">
        <v>51</v>
      </c>
      <c r="E38">
        <v>-831744</v>
      </c>
      <c r="F38">
        <v>76.92</v>
      </c>
      <c r="G38" s="1">
        <v>1.7634853699999999</v>
      </c>
      <c r="H38" s="1">
        <v>8.9745742199999999E-4</v>
      </c>
      <c r="I38" s="1">
        <v>1.7627352700000001</v>
      </c>
      <c r="J38" s="1">
        <v>1.76619488</v>
      </c>
    </row>
    <row r="39" spans="1:15" x14ac:dyDescent="0.3">
      <c r="A39" t="s">
        <v>331</v>
      </c>
      <c r="B39" t="s">
        <v>852</v>
      </c>
      <c r="C39">
        <v>37</v>
      </c>
      <c r="D39">
        <v>51</v>
      </c>
      <c r="E39">
        <v>-831168</v>
      </c>
      <c r="F39">
        <v>78.92</v>
      </c>
      <c r="G39" s="1">
        <v>1.6525228999999999</v>
      </c>
      <c r="H39" s="1">
        <v>9.7106814400000003E-4</v>
      </c>
      <c r="I39" s="1">
        <v>1.65163818</v>
      </c>
      <c r="J39" s="1">
        <v>1.6551882</v>
      </c>
    </row>
    <row r="40" spans="1:15" x14ac:dyDescent="0.3">
      <c r="A40" t="s">
        <v>331</v>
      </c>
      <c r="B40" t="s">
        <v>853</v>
      </c>
      <c r="C40">
        <v>38</v>
      </c>
      <c r="D40">
        <v>51</v>
      </c>
      <c r="E40">
        <v>-830592</v>
      </c>
      <c r="F40">
        <v>80.930000000000007</v>
      </c>
      <c r="G40" s="1">
        <v>1.54230355</v>
      </c>
      <c r="H40" s="1">
        <v>7.7053213100000001E-4</v>
      </c>
      <c r="I40" s="1">
        <v>1.54116904</v>
      </c>
      <c r="J40" s="1">
        <v>1.5442001999999999</v>
      </c>
    </row>
    <row r="41" spans="1:15" x14ac:dyDescent="0.3">
      <c r="A41" t="s">
        <v>331</v>
      </c>
      <c r="B41" t="s">
        <v>854</v>
      </c>
      <c r="C41">
        <v>39</v>
      </c>
      <c r="D41">
        <v>51</v>
      </c>
      <c r="E41">
        <v>-830016</v>
      </c>
      <c r="F41">
        <v>82.93</v>
      </c>
      <c r="G41" s="1">
        <v>1.4315854699999999</v>
      </c>
      <c r="H41" s="1">
        <v>7.9941337800000002E-4</v>
      </c>
      <c r="I41" s="1">
        <v>1.4306110599999999</v>
      </c>
      <c r="J41" s="1">
        <v>1.4336584699999999</v>
      </c>
    </row>
    <row r="42" spans="1:15" x14ac:dyDescent="0.3">
      <c r="A42" t="s">
        <v>331</v>
      </c>
      <c r="B42" t="s">
        <v>855</v>
      </c>
      <c r="C42">
        <v>40</v>
      </c>
      <c r="D42">
        <v>51</v>
      </c>
      <c r="E42">
        <v>-829440</v>
      </c>
      <c r="F42">
        <v>84.93</v>
      </c>
      <c r="G42" s="1">
        <v>1.3203823699999999</v>
      </c>
      <c r="H42" s="1">
        <v>1.0602805E-3</v>
      </c>
      <c r="I42" s="1">
        <v>1.31914529</v>
      </c>
      <c r="J42" s="1">
        <v>1.3232039799999999</v>
      </c>
    </row>
    <row r="43" spans="1:15" x14ac:dyDescent="0.3">
      <c r="A43" t="s">
        <v>331</v>
      </c>
      <c r="B43" t="s">
        <v>856</v>
      </c>
      <c r="C43">
        <v>41</v>
      </c>
      <c r="D43">
        <v>51</v>
      </c>
      <c r="E43">
        <v>-828864</v>
      </c>
      <c r="F43">
        <v>86.93</v>
      </c>
      <c r="G43" s="1">
        <v>1.2113816900000001</v>
      </c>
      <c r="H43" s="1">
        <v>9.6548426399999999E-4</v>
      </c>
      <c r="I43" s="1">
        <v>1.2103354799999999</v>
      </c>
      <c r="J43" s="1">
        <v>1.21380881</v>
      </c>
    </row>
    <row r="44" spans="1:15" x14ac:dyDescent="0.3">
      <c r="A44" t="s">
        <v>331</v>
      </c>
      <c r="B44" t="s">
        <v>857</v>
      </c>
      <c r="C44">
        <v>42</v>
      </c>
      <c r="D44">
        <v>51</v>
      </c>
      <c r="E44">
        <v>-828288</v>
      </c>
      <c r="F44">
        <v>88.93</v>
      </c>
      <c r="G44" s="1">
        <v>1.10363795</v>
      </c>
      <c r="H44" s="1">
        <v>9.55283793E-4</v>
      </c>
      <c r="I44" s="1">
        <v>1.10258714</v>
      </c>
      <c r="J44" s="1">
        <v>1.1063828899999999</v>
      </c>
    </row>
    <row r="45" spans="1:15" x14ac:dyDescent="0.3">
      <c r="A45" t="s">
        <v>331</v>
      </c>
      <c r="B45" t="s">
        <v>858</v>
      </c>
      <c r="C45">
        <v>43</v>
      </c>
      <c r="D45">
        <v>51</v>
      </c>
      <c r="E45">
        <v>-827712</v>
      </c>
      <c r="F45">
        <v>90.94</v>
      </c>
      <c r="G45" s="1">
        <v>0.99729372599999999</v>
      </c>
      <c r="H45" s="1">
        <v>7.4876232200000005E-4</v>
      </c>
      <c r="I45" s="1">
        <v>0.99623129099999996</v>
      </c>
      <c r="J45" s="1">
        <v>0.99934440199999997</v>
      </c>
    </row>
    <row r="46" spans="1:15" x14ac:dyDescent="0.3">
      <c r="A46" t="s">
        <v>331</v>
      </c>
      <c r="B46" t="s">
        <v>859</v>
      </c>
      <c r="C46">
        <v>44</v>
      </c>
      <c r="D46">
        <v>51</v>
      </c>
      <c r="E46">
        <v>-827136</v>
      </c>
      <c r="F46">
        <v>92.94</v>
      </c>
      <c r="G46" s="1">
        <v>0.89392068300000005</v>
      </c>
      <c r="H46" s="1">
        <v>5.6651500800000004E-4</v>
      </c>
      <c r="I46" s="1">
        <v>0.89335795200000001</v>
      </c>
      <c r="J46" s="1">
        <v>0.895569799</v>
      </c>
    </row>
    <row r="47" spans="1:15" x14ac:dyDescent="0.3">
      <c r="A47" t="s">
        <v>331</v>
      </c>
      <c r="B47" t="s">
        <v>860</v>
      </c>
      <c r="C47">
        <v>45</v>
      </c>
      <c r="D47">
        <v>51</v>
      </c>
      <c r="E47">
        <v>-826560</v>
      </c>
      <c r="F47">
        <v>94.94</v>
      </c>
      <c r="G47" s="1">
        <v>0.79252059399999997</v>
      </c>
      <c r="H47" s="1">
        <v>2.6750078000000002E-4</v>
      </c>
      <c r="I47" s="1">
        <v>0.79205846499999999</v>
      </c>
      <c r="J47" s="1">
        <v>0.79295817300000004</v>
      </c>
    </row>
    <row r="48" spans="1:15" x14ac:dyDescent="0.3">
      <c r="A48" t="s">
        <v>331</v>
      </c>
      <c r="B48" t="s">
        <v>861</v>
      </c>
      <c r="C48">
        <v>46</v>
      </c>
      <c r="D48">
        <v>51</v>
      </c>
      <c r="E48">
        <v>-825984</v>
      </c>
      <c r="F48">
        <v>96.94</v>
      </c>
      <c r="G48" s="1">
        <v>0.69593719600000004</v>
      </c>
      <c r="H48" s="1">
        <v>4.5633453999999998E-4</v>
      </c>
      <c r="I48" s="1">
        <v>0.69535930700000004</v>
      </c>
      <c r="J48" s="1">
        <v>0.69724614500000004</v>
      </c>
    </row>
    <row r="49" spans="1:11" x14ac:dyDescent="0.3">
      <c r="A49" t="s">
        <v>331</v>
      </c>
      <c r="B49" t="s">
        <v>862</v>
      </c>
      <c r="C49">
        <v>47</v>
      </c>
      <c r="D49">
        <v>51</v>
      </c>
      <c r="E49">
        <v>-825408</v>
      </c>
      <c r="F49">
        <v>98.95</v>
      </c>
      <c r="G49" s="1">
        <v>0.60194553500000003</v>
      </c>
      <c r="H49" s="1">
        <v>3.32369529E-4</v>
      </c>
      <c r="I49" s="1">
        <v>0.601557326</v>
      </c>
      <c r="J49" s="1">
        <v>0.60271609199999998</v>
      </c>
    </row>
    <row r="50" spans="1:11" x14ac:dyDescent="0.3">
      <c r="A50" t="s">
        <v>331</v>
      </c>
      <c r="B50" t="s">
        <v>863</v>
      </c>
      <c r="C50">
        <v>48</v>
      </c>
      <c r="D50">
        <v>51</v>
      </c>
      <c r="E50">
        <v>-824832</v>
      </c>
      <c r="F50">
        <v>100.95</v>
      </c>
      <c r="G50" s="1">
        <v>0.51308283600000004</v>
      </c>
      <c r="H50" s="1">
        <v>3.8857523699999997E-4</v>
      </c>
      <c r="I50" s="1">
        <v>0.51261580500000004</v>
      </c>
      <c r="J50" s="1">
        <v>0.51422830500000005</v>
      </c>
    </row>
    <row r="51" spans="1:11" x14ac:dyDescent="0.3">
      <c r="A51" t="s">
        <v>331</v>
      </c>
      <c r="B51" t="s">
        <v>864</v>
      </c>
      <c r="C51">
        <v>49</v>
      </c>
      <c r="D51">
        <v>51</v>
      </c>
      <c r="E51">
        <v>-824256</v>
      </c>
      <c r="F51">
        <v>102.95</v>
      </c>
      <c r="G51" s="1">
        <v>0.42959621999999997</v>
      </c>
      <c r="H51" s="1">
        <v>2.5247044699999998E-4</v>
      </c>
      <c r="I51" s="1">
        <v>0.42939007099999998</v>
      </c>
      <c r="J51" s="1">
        <v>0.43029896099999998</v>
      </c>
    </row>
    <row r="52" spans="1:11" x14ac:dyDescent="0.3">
      <c r="A52" t="s">
        <v>331</v>
      </c>
      <c r="B52" t="s">
        <v>865</v>
      </c>
      <c r="C52">
        <v>50</v>
      </c>
      <c r="D52">
        <v>51</v>
      </c>
      <c r="E52" s="8">
        <v>-823680</v>
      </c>
      <c r="F52" s="8">
        <v>104.95</v>
      </c>
      <c r="G52" s="19">
        <v>0.35064559899999997</v>
      </c>
      <c r="H52" s="1">
        <v>3.2609289599999999E-4</v>
      </c>
      <c r="I52" s="1">
        <v>0.350277701</v>
      </c>
      <c r="J52" s="1">
        <v>0.351414424</v>
      </c>
    </row>
    <row r="53" spans="1:11" x14ac:dyDescent="0.3">
      <c r="A53" t="s">
        <v>331</v>
      </c>
      <c r="B53" t="s">
        <v>866</v>
      </c>
      <c r="C53">
        <v>51</v>
      </c>
      <c r="D53">
        <v>51</v>
      </c>
      <c r="E53">
        <v>-823104</v>
      </c>
      <c r="F53">
        <v>106.96</v>
      </c>
      <c r="G53" s="1">
        <v>0.27734267000000001</v>
      </c>
      <c r="H53" s="1">
        <v>2.83086499E-4</v>
      </c>
      <c r="I53" s="1">
        <v>0.27709435199999999</v>
      </c>
      <c r="J53" s="1">
        <v>0.27801658800000001</v>
      </c>
    </row>
    <row r="55" spans="1:11" x14ac:dyDescent="0.3">
      <c r="A55" t="s">
        <v>0</v>
      </c>
      <c r="B55" t="s">
        <v>1</v>
      </c>
      <c r="C55" t="s">
        <v>2</v>
      </c>
      <c r="D55" t="s">
        <v>3</v>
      </c>
      <c r="E55" t="s">
        <v>4</v>
      </c>
      <c r="F55" t="s">
        <v>5</v>
      </c>
      <c r="G55" t="s">
        <v>6</v>
      </c>
      <c r="H55" t="s">
        <v>7</v>
      </c>
      <c r="I55" t="s">
        <v>8</v>
      </c>
      <c r="J55" t="s">
        <v>9</v>
      </c>
    </row>
    <row r="56" spans="1:11" x14ac:dyDescent="0.3">
      <c r="A56" t="s">
        <v>331</v>
      </c>
      <c r="B56" t="s">
        <v>867</v>
      </c>
      <c r="C56">
        <v>0</v>
      </c>
      <c r="D56">
        <v>51</v>
      </c>
      <c r="E56">
        <v>-852480</v>
      </c>
      <c r="F56">
        <v>4.84</v>
      </c>
      <c r="G56" s="1">
        <v>1.6390805099999999E-2</v>
      </c>
      <c r="H56" s="1">
        <v>4.0542106000000002E-4</v>
      </c>
      <c r="I56" s="1">
        <v>1.5238638400000001E-2</v>
      </c>
      <c r="J56" s="1">
        <v>1.6676608499999999E-2</v>
      </c>
      <c r="K56">
        <f>E57-E56</f>
        <v>576</v>
      </c>
    </row>
    <row r="57" spans="1:11" x14ac:dyDescent="0.3">
      <c r="A57" t="s">
        <v>331</v>
      </c>
      <c r="B57" t="s">
        <v>868</v>
      </c>
      <c r="C57">
        <v>1</v>
      </c>
      <c r="D57">
        <v>51</v>
      </c>
      <c r="E57">
        <v>-851904</v>
      </c>
      <c r="F57">
        <v>6.84</v>
      </c>
      <c r="G57" s="1">
        <v>0.10691801099999999</v>
      </c>
      <c r="H57" s="1">
        <v>4.7034623599999999E-4</v>
      </c>
      <c r="I57" s="1">
        <v>0.10552456</v>
      </c>
      <c r="J57" s="1">
        <v>0.107195264</v>
      </c>
    </row>
    <row r="58" spans="1:11" x14ac:dyDescent="0.3">
      <c r="A58" t="s">
        <v>331</v>
      </c>
      <c r="B58" t="s">
        <v>869</v>
      </c>
      <c r="C58">
        <v>2</v>
      </c>
      <c r="D58">
        <v>51</v>
      </c>
      <c r="E58">
        <v>-851328</v>
      </c>
      <c r="F58">
        <v>8.84</v>
      </c>
      <c r="G58" s="1">
        <v>0.20530006200000001</v>
      </c>
      <c r="H58" s="1">
        <v>4.6857158499999998E-4</v>
      </c>
      <c r="I58" s="1">
        <v>0.20389742299999999</v>
      </c>
      <c r="J58" s="1">
        <v>0.20570680699999999</v>
      </c>
    </row>
    <row r="59" spans="1:11" x14ac:dyDescent="0.3">
      <c r="A59" t="s">
        <v>331</v>
      </c>
      <c r="B59" t="s">
        <v>870</v>
      </c>
      <c r="C59">
        <v>3</v>
      </c>
      <c r="D59">
        <v>51</v>
      </c>
      <c r="E59">
        <v>-850752</v>
      </c>
      <c r="F59">
        <v>10.84</v>
      </c>
      <c r="G59" s="1">
        <v>0.30607047999999998</v>
      </c>
      <c r="H59" s="1">
        <v>4.69709586E-4</v>
      </c>
      <c r="I59" s="1">
        <v>0.30469534300000001</v>
      </c>
      <c r="J59" s="1">
        <v>0.30644663900000002</v>
      </c>
    </row>
    <row r="60" spans="1:11" x14ac:dyDescent="0.3">
      <c r="A60" t="s">
        <v>331</v>
      </c>
      <c r="B60" t="s">
        <v>871</v>
      </c>
      <c r="C60">
        <v>4</v>
      </c>
      <c r="D60">
        <v>51</v>
      </c>
      <c r="E60" s="8">
        <v>-850176</v>
      </c>
      <c r="F60" s="8">
        <v>12.85</v>
      </c>
      <c r="G60" s="19">
        <v>0.40969810400000001</v>
      </c>
      <c r="H60" s="1">
        <v>8.5470438099999996E-4</v>
      </c>
      <c r="I60" s="1">
        <v>0.40753349900000002</v>
      </c>
      <c r="J60" s="1">
        <v>0.41047114000000001</v>
      </c>
    </row>
    <row r="61" spans="1:11" x14ac:dyDescent="0.3">
      <c r="A61" t="s">
        <v>331</v>
      </c>
      <c r="B61" t="s">
        <v>872</v>
      </c>
      <c r="C61">
        <v>5</v>
      </c>
      <c r="D61">
        <v>51</v>
      </c>
      <c r="E61">
        <v>-849600</v>
      </c>
      <c r="F61">
        <v>14.85</v>
      </c>
      <c r="G61" s="1">
        <v>0.516546281</v>
      </c>
      <c r="H61" s="1">
        <v>6.2085179600000003E-4</v>
      </c>
      <c r="I61" s="1">
        <v>0.51473538100000005</v>
      </c>
      <c r="J61" s="1">
        <v>0.51712074200000002</v>
      </c>
    </row>
    <row r="62" spans="1:11" x14ac:dyDescent="0.3">
      <c r="A62" t="s">
        <v>331</v>
      </c>
      <c r="B62" t="s">
        <v>873</v>
      </c>
      <c r="C62">
        <v>6</v>
      </c>
      <c r="D62">
        <v>51</v>
      </c>
      <c r="E62">
        <v>-849024</v>
      </c>
      <c r="F62">
        <v>16.850000000000001</v>
      </c>
      <c r="G62" s="1">
        <v>0.62611218700000004</v>
      </c>
      <c r="H62" s="1">
        <v>8.7786956899999998E-4</v>
      </c>
      <c r="I62" s="1">
        <v>0.62376404100000005</v>
      </c>
      <c r="J62" s="1">
        <v>0.626767721</v>
      </c>
    </row>
    <row r="63" spans="1:11" x14ac:dyDescent="0.3">
      <c r="A63" t="s">
        <v>331</v>
      </c>
      <c r="B63" t="s">
        <v>874</v>
      </c>
      <c r="C63">
        <v>7</v>
      </c>
      <c r="D63">
        <v>51</v>
      </c>
      <c r="E63">
        <v>-848448</v>
      </c>
      <c r="F63">
        <v>18.850000000000001</v>
      </c>
      <c r="G63" s="1">
        <v>0.73679354399999997</v>
      </c>
      <c r="H63" s="1">
        <v>7.74150768E-4</v>
      </c>
      <c r="I63" s="1">
        <v>0.73462333800000001</v>
      </c>
      <c r="J63" s="1">
        <v>0.73737967999999998</v>
      </c>
    </row>
    <row r="64" spans="1:11" x14ac:dyDescent="0.3">
      <c r="A64" t="s">
        <v>331</v>
      </c>
      <c r="B64" t="s">
        <v>875</v>
      </c>
      <c r="C64">
        <v>8</v>
      </c>
      <c r="D64">
        <v>51</v>
      </c>
      <c r="E64">
        <v>-847872</v>
      </c>
      <c r="F64">
        <v>20.85</v>
      </c>
      <c r="G64" s="1">
        <v>0.84893591899999998</v>
      </c>
      <c r="H64" s="1">
        <v>6.46733197E-4</v>
      </c>
      <c r="I64" s="1">
        <v>0.84713838900000005</v>
      </c>
      <c r="J64" s="1">
        <v>0.84971975</v>
      </c>
    </row>
    <row r="65" spans="1:15" x14ac:dyDescent="0.3">
      <c r="A65" t="s">
        <v>331</v>
      </c>
      <c r="B65" t="s">
        <v>876</v>
      </c>
      <c r="C65">
        <v>9</v>
      </c>
      <c r="D65">
        <v>51</v>
      </c>
      <c r="E65">
        <v>-847296</v>
      </c>
      <c r="F65">
        <v>22.86</v>
      </c>
      <c r="G65" s="1">
        <v>0.96188963699999996</v>
      </c>
      <c r="H65" s="1">
        <v>8.9472959200000005E-4</v>
      </c>
      <c r="I65" s="1">
        <v>0.95939607400000004</v>
      </c>
      <c r="J65" s="1">
        <v>0.96273613400000002</v>
      </c>
    </row>
    <row r="66" spans="1:15" x14ac:dyDescent="0.3">
      <c r="A66" t="s">
        <v>331</v>
      </c>
      <c r="B66" t="s">
        <v>877</v>
      </c>
      <c r="C66">
        <v>10</v>
      </c>
      <c r="D66">
        <v>51</v>
      </c>
      <c r="E66">
        <v>-846720</v>
      </c>
      <c r="F66">
        <v>24.86</v>
      </c>
      <c r="G66" s="1">
        <v>1.0752778999999999</v>
      </c>
      <c r="H66" s="1">
        <v>1.08226278E-3</v>
      </c>
      <c r="I66" s="1">
        <v>1.0723945500000001</v>
      </c>
      <c r="J66" s="1">
        <v>1.0764306800000001</v>
      </c>
    </row>
    <row r="67" spans="1:15" x14ac:dyDescent="0.3">
      <c r="A67" t="s">
        <v>331</v>
      </c>
      <c r="B67" t="s">
        <v>878</v>
      </c>
      <c r="C67">
        <v>11</v>
      </c>
      <c r="D67">
        <v>51</v>
      </c>
      <c r="E67">
        <v>-846144</v>
      </c>
      <c r="F67">
        <v>26.86</v>
      </c>
      <c r="G67" s="1">
        <v>1.18761677</v>
      </c>
      <c r="H67" s="1">
        <v>7.2705313699999996E-4</v>
      </c>
      <c r="I67" s="1">
        <v>1.1853176700000001</v>
      </c>
      <c r="J67" s="1">
        <v>1.1883513800000001</v>
      </c>
    </row>
    <row r="68" spans="1:15" x14ac:dyDescent="0.3">
      <c r="A68" t="s">
        <v>331</v>
      </c>
      <c r="B68" t="s">
        <v>879</v>
      </c>
      <c r="C68">
        <v>12</v>
      </c>
      <c r="D68">
        <v>51</v>
      </c>
      <c r="E68">
        <v>-845568</v>
      </c>
      <c r="F68">
        <v>28.86</v>
      </c>
      <c r="G68" s="1">
        <v>1.30165665</v>
      </c>
      <c r="H68" s="1">
        <v>7.2501520200000003E-4</v>
      </c>
      <c r="I68" s="1">
        <v>1.29940195</v>
      </c>
      <c r="J68" s="1">
        <v>1.3025217099999999</v>
      </c>
    </row>
    <row r="69" spans="1:15" x14ac:dyDescent="0.3">
      <c r="A69" t="s">
        <v>331</v>
      </c>
      <c r="B69" t="s">
        <v>880</v>
      </c>
      <c r="C69">
        <v>13</v>
      </c>
      <c r="D69">
        <v>51</v>
      </c>
      <c r="E69">
        <v>-844992</v>
      </c>
      <c r="F69">
        <v>30.87</v>
      </c>
      <c r="G69" s="1">
        <v>1.41050426</v>
      </c>
      <c r="H69" s="1">
        <v>9.3426258000000001E-4</v>
      </c>
      <c r="I69" s="1">
        <v>1.40787817</v>
      </c>
      <c r="J69" s="1">
        <v>1.41168881</v>
      </c>
    </row>
    <row r="70" spans="1:15" x14ac:dyDescent="0.3">
      <c r="A70" t="s">
        <v>331</v>
      </c>
      <c r="B70" t="s">
        <v>881</v>
      </c>
      <c r="C70">
        <v>14</v>
      </c>
      <c r="D70">
        <v>51</v>
      </c>
      <c r="E70">
        <v>-844416</v>
      </c>
      <c r="F70">
        <v>32.869999999999997</v>
      </c>
      <c r="G70" s="1">
        <v>1.5196642</v>
      </c>
      <c r="H70" s="1">
        <v>9.3444577600000005E-4</v>
      </c>
      <c r="I70" s="1">
        <v>1.5169371700000001</v>
      </c>
      <c r="J70" s="1">
        <v>1.52057646</v>
      </c>
    </row>
    <row r="71" spans="1:15" x14ac:dyDescent="0.3">
      <c r="A71" t="s">
        <v>331</v>
      </c>
      <c r="B71" t="s">
        <v>882</v>
      </c>
      <c r="C71">
        <v>15</v>
      </c>
      <c r="D71">
        <v>51</v>
      </c>
      <c r="E71">
        <v>-843840</v>
      </c>
      <c r="F71">
        <v>34.869999999999997</v>
      </c>
      <c r="G71" s="1">
        <v>1.6264150900000001</v>
      </c>
      <c r="H71" s="1">
        <v>9.1857598300000001E-4</v>
      </c>
      <c r="I71" s="1">
        <v>1.6242466600000001</v>
      </c>
      <c r="J71" s="1">
        <v>1.62735988</v>
      </c>
    </row>
    <row r="72" spans="1:15" x14ac:dyDescent="0.3">
      <c r="A72" t="s">
        <v>331</v>
      </c>
      <c r="B72" t="s">
        <v>883</v>
      </c>
      <c r="C72">
        <v>16</v>
      </c>
      <c r="D72">
        <v>51</v>
      </c>
      <c r="E72">
        <v>-843264</v>
      </c>
      <c r="F72">
        <v>36.869999999999997</v>
      </c>
      <c r="G72" s="1">
        <v>1.72900188</v>
      </c>
      <c r="H72" s="1">
        <v>6.14091404E-4</v>
      </c>
      <c r="I72" s="1">
        <v>1.7275648299999999</v>
      </c>
      <c r="J72" s="1">
        <v>1.7300001599999999</v>
      </c>
    </row>
    <row r="73" spans="1:15" x14ac:dyDescent="0.3">
      <c r="A73" t="s">
        <v>331</v>
      </c>
      <c r="B73" t="s">
        <v>884</v>
      </c>
      <c r="C73">
        <v>17</v>
      </c>
      <c r="D73">
        <v>51</v>
      </c>
      <c r="E73">
        <v>-842688</v>
      </c>
      <c r="F73">
        <v>38.880000000000003</v>
      </c>
      <c r="G73" s="1">
        <v>1.82996756</v>
      </c>
      <c r="H73" s="1">
        <v>1.0111912100000001E-3</v>
      </c>
      <c r="I73" s="1">
        <v>1.8272009600000001</v>
      </c>
      <c r="J73" s="1">
        <v>1.83097091</v>
      </c>
    </row>
    <row r="74" spans="1:15" x14ac:dyDescent="0.3">
      <c r="A74" t="s">
        <v>331</v>
      </c>
      <c r="B74" t="s">
        <v>885</v>
      </c>
      <c r="C74">
        <v>18</v>
      </c>
      <c r="D74">
        <v>51</v>
      </c>
      <c r="E74">
        <v>-842112</v>
      </c>
      <c r="F74">
        <v>40.880000000000003</v>
      </c>
      <c r="G74" s="1">
        <v>1.9178132400000001</v>
      </c>
      <c r="H74" s="1">
        <v>1.1816929600000001E-3</v>
      </c>
      <c r="I74" s="1">
        <v>1.9167600600000001</v>
      </c>
      <c r="J74" s="1">
        <v>1.92146241</v>
      </c>
    </row>
    <row r="75" spans="1:15" x14ac:dyDescent="0.3">
      <c r="A75" t="s">
        <v>331</v>
      </c>
      <c r="B75" t="s">
        <v>886</v>
      </c>
      <c r="C75">
        <v>19</v>
      </c>
      <c r="D75">
        <v>51</v>
      </c>
      <c r="E75">
        <v>-841536</v>
      </c>
      <c r="F75">
        <v>42.88</v>
      </c>
      <c r="G75" s="1">
        <v>2.0116341000000002</v>
      </c>
      <c r="H75" s="1">
        <v>1.15150476E-3</v>
      </c>
      <c r="I75" s="1">
        <v>2.0093334999999999</v>
      </c>
      <c r="J75" s="1">
        <v>2.0131072200000002</v>
      </c>
    </row>
    <row r="76" spans="1:15" x14ac:dyDescent="0.3">
      <c r="A76" t="s">
        <v>331</v>
      </c>
      <c r="B76" t="s">
        <v>887</v>
      </c>
      <c r="C76">
        <v>20</v>
      </c>
      <c r="D76">
        <v>51</v>
      </c>
      <c r="E76">
        <v>-840960</v>
      </c>
      <c r="F76">
        <v>44.88</v>
      </c>
      <c r="G76" s="1">
        <v>2.1020818000000001</v>
      </c>
      <c r="H76" s="1">
        <v>1.2744133800000001E-3</v>
      </c>
      <c r="I76" s="1">
        <v>2.10010678</v>
      </c>
      <c r="J76" s="1">
        <v>2.10398182</v>
      </c>
      <c r="N76" s="15" t="s">
        <v>655</v>
      </c>
      <c r="O76">
        <f>SLOPE(G58:G62,E58:E62)</f>
        <v>1.8265625885416668E-4</v>
      </c>
    </row>
    <row r="77" spans="1:15" x14ac:dyDescent="0.3">
      <c r="A77" t="s">
        <v>331</v>
      </c>
      <c r="B77" t="s">
        <v>888</v>
      </c>
      <c r="C77">
        <v>21</v>
      </c>
      <c r="D77">
        <v>51</v>
      </c>
      <c r="E77">
        <v>-840384</v>
      </c>
      <c r="F77">
        <v>46.89</v>
      </c>
      <c r="G77" s="1">
        <v>2.1885810800000001</v>
      </c>
      <c r="H77" s="1">
        <v>1.35099956E-3</v>
      </c>
      <c r="I77" s="1">
        <v>2.1854186499999999</v>
      </c>
      <c r="J77" s="1">
        <v>2.1904337200000001</v>
      </c>
      <c r="N77" s="15" t="s">
        <v>656</v>
      </c>
      <c r="O77">
        <f>INTERCEPT(G58:G62,E58:E62)</f>
        <v>155.70271295039998</v>
      </c>
    </row>
    <row r="78" spans="1:15" x14ac:dyDescent="0.3">
      <c r="A78" t="s">
        <v>331</v>
      </c>
      <c r="B78" t="s">
        <v>889</v>
      </c>
      <c r="C78">
        <v>22</v>
      </c>
      <c r="D78">
        <v>51</v>
      </c>
      <c r="E78">
        <v>-839808</v>
      </c>
      <c r="F78">
        <v>48.89</v>
      </c>
      <c r="G78" s="1">
        <v>2.2700448899999999</v>
      </c>
      <c r="H78" s="1">
        <v>9.6562311299999996E-4</v>
      </c>
      <c r="I78" s="1">
        <v>2.2676872800000001</v>
      </c>
      <c r="J78" s="1">
        <v>2.2711650099999998</v>
      </c>
      <c r="N78" s="15" t="s">
        <v>650</v>
      </c>
      <c r="O78" s="11">
        <f>L83</f>
        <v>0.39078960449999994</v>
      </c>
    </row>
    <row r="79" spans="1:15" x14ac:dyDescent="0.3">
      <c r="A79" t="s">
        <v>331</v>
      </c>
      <c r="B79" t="s">
        <v>890</v>
      </c>
      <c r="C79">
        <v>23</v>
      </c>
      <c r="D79">
        <v>51</v>
      </c>
      <c r="E79">
        <v>-839232</v>
      </c>
      <c r="F79">
        <v>50.89</v>
      </c>
      <c r="G79" s="1">
        <v>2.3475620099999999</v>
      </c>
      <c r="H79" s="1">
        <v>7.6490050200000005E-4</v>
      </c>
      <c r="I79" s="1">
        <v>2.3461122599999999</v>
      </c>
      <c r="J79" s="1">
        <v>2.3486998699999999</v>
      </c>
      <c r="N79" s="15"/>
    </row>
    <row r="80" spans="1:15" x14ac:dyDescent="0.3">
      <c r="A80" t="s">
        <v>331</v>
      </c>
      <c r="B80" t="s">
        <v>891</v>
      </c>
      <c r="C80">
        <v>24</v>
      </c>
      <c r="D80">
        <v>51</v>
      </c>
      <c r="E80">
        <v>-838656</v>
      </c>
      <c r="F80">
        <v>52.89</v>
      </c>
      <c r="G80" s="1">
        <v>2.4201516999999999</v>
      </c>
      <c r="H80" s="1">
        <v>8.0546891799999996E-4</v>
      </c>
      <c r="I80" s="1">
        <v>2.4189124199999998</v>
      </c>
      <c r="J80" s="1">
        <v>2.4212952599999999</v>
      </c>
      <c r="N80" s="15" t="s">
        <v>651</v>
      </c>
      <c r="O80" s="17">
        <f>(O78-O77)/O76</f>
        <v>-850296.20293439552</v>
      </c>
    </row>
    <row r="81" spans="1:15" x14ac:dyDescent="0.3">
      <c r="A81" t="s">
        <v>331</v>
      </c>
      <c r="B81" t="s">
        <v>892</v>
      </c>
      <c r="C81">
        <v>25</v>
      </c>
      <c r="D81">
        <v>51</v>
      </c>
      <c r="E81">
        <v>-838080</v>
      </c>
      <c r="F81">
        <v>54.89</v>
      </c>
      <c r="G81" s="1">
        <v>2.4887488599999998</v>
      </c>
      <c r="H81" s="1">
        <v>8.14447907E-4</v>
      </c>
      <c r="I81" s="1">
        <v>2.4864636999999998</v>
      </c>
      <c r="J81" s="1">
        <v>2.4896348000000001</v>
      </c>
      <c r="N81" s="15"/>
    </row>
    <row r="82" spans="1:15" x14ac:dyDescent="0.3">
      <c r="A82" t="s">
        <v>331</v>
      </c>
      <c r="B82" t="s">
        <v>893</v>
      </c>
      <c r="C82">
        <v>26</v>
      </c>
      <c r="D82">
        <v>51</v>
      </c>
      <c r="E82">
        <v>-837504</v>
      </c>
      <c r="F82">
        <v>56.9</v>
      </c>
      <c r="G82" s="1">
        <v>2.5487574500000001</v>
      </c>
      <c r="H82" s="1">
        <v>1.1683710600000001E-3</v>
      </c>
      <c r="I82" s="1">
        <v>2.5459062100000001</v>
      </c>
      <c r="J82" s="1">
        <v>2.5501339000000001</v>
      </c>
      <c r="K82">
        <f>F83-F56</f>
        <v>54.06</v>
      </c>
    </row>
    <row r="83" spans="1:15" x14ac:dyDescent="0.3">
      <c r="A83" t="s">
        <v>331</v>
      </c>
      <c r="B83" t="s">
        <v>894</v>
      </c>
      <c r="C83">
        <v>27</v>
      </c>
      <c r="D83">
        <v>51</v>
      </c>
      <c r="E83" s="9">
        <v>-836928</v>
      </c>
      <c r="F83" s="9">
        <v>58.9</v>
      </c>
      <c r="G83" s="10">
        <v>2.6052640299999998</v>
      </c>
      <c r="H83" s="1">
        <v>1.0358518299999999E-3</v>
      </c>
      <c r="I83" s="1">
        <v>2.60332812</v>
      </c>
      <c r="J83" s="1">
        <v>2.6064641200000001</v>
      </c>
      <c r="K83" s="15" t="s">
        <v>650</v>
      </c>
      <c r="L83" s="1">
        <f>(15/100*G83)</f>
        <v>0.39078960449999994</v>
      </c>
    </row>
    <row r="84" spans="1:15" x14ac:dyDescent="0.3">
      <c r="A84" t="s">
        <v>331</v>
      </c>
      <c r="B84" t="s">
        <v>895</v>
      </c>
      <c r="C84">
        <v>28</v>
      </c>
      <c r="D84">
        <v>51</v>
      </c>
      <c r="E84">
        <v>-836352</v>
      </c>
      <c r="F84">
        <v>60.9</v>
      </c>
      <c r="G84" s="1">
        <v>2.5755477600000001</v>
      </c>
      <c r="H84" s="1">
        <v>9.00988007E-4</v>
      </c>
      <c r="I84" s="1">
        <v>2.5738880200000001</v>
      </c>
      <c r="J84" s="1">
        <v>2.5769370899999999</v>
      </c>
      <c r="K84">
        <f>F83-F107</f>
        <v>-48.059999999999995</v>
      </c>
      <c r="N84" s="15" t="s">
        <v>655</v>
      </c>
      <c r="O84">
        <f>SLOPE(G103:G107,E103:E107)</f>
        <v>-1.4179344670138888E-4</v>
      </c>
    </row>
    <row r="85" spans="1:15" x14ac:dyDescent="0.3">
      <c r="A85" t="s">
        <v>331</v>
      </c>
      <c r="B85" t="s">
        <v>896</v>
      </c>
      <c r="C85">
        <v>29</v>
      </c>
      <c r="D85">
        <v>51</v>
      </c>
      <c r="E85">
        <v>-835776</v>
      </c>
      <c r="F85">
        <v>62.9</v>
      </c>
      <c r="G85" s="1">
        <v>2.5011861</v>
      </c>
      <c r="H85" s="1">
        <v>1.0081208699999999E-3</v>
      </c>
      <c r="I85" s="1">
        <v>2.4999350300000001</v>
      </c>
      <c r="J85" s="1">
        <v>2.5034766799999999</v>
      </c>
      <c r="N85" s="15" t="s">
        <v>656</v>
      </c>
      <c r="O85">
        <f>INTERCEPT(G103:G107,E103:E107)</f>
        <v>-116.43853597229999</v>
      </c>
    </row>
    <row r="86" spans="1:15" x14ac:dyDescent="0.3">
      <c r="A86" t="s">
        <v>331</v>
      </c>
      <c r="B86" t="s">
        <v>897</v>
      </c>
      <c r="C86">
        <v>30</v>
      </c>
      <c r="D86">
        <v>51</v>
      </c>
      <c r="E86">
        <v>-835200</v>
      </c>
      <c r="F86">
        <v>64.91</v>
      </c>
      <c r="G86" s="1">
        <v>2.4053217600000001</v>
      </c>
      <c r="H86" s="1">
        <v>1.24868978E-3</v>
      </c>
      <c r="I86" s="1">
        <v>2.40367387</v>
      </c>
      <c r="J86" s="1">
        <v>2.4083176599999998</v>
      </c>
      <c r="N86" s="15" t="s">
        <v>650</v>
      </c>
      <c r="O86" s="11">
        <f>L83</f>
        <v>0.39078960449999994</v>
      </c>
    </row>
    <row r="87" spans="1:15" x14ac:dyDescent="0.3">
      <c r="A87" t="s">
        <v>331</v>
      </c>
      <c r="B87" t="s">
        <v>898</v>
      </c>
      <c r="C87">
        <v>31</v>
      </c>
      <c r="D87">
        <v>51</v>
      </c>
      <c r="E87">
        <v>-834624</v>
      </c>
      <c r="F87">
        <v>66.91</v>
      </c>
      <c r="G87" s="1">
        <v>2.3031591699999998</v>
      </c>
      <c r="H87" s="1">
        <v>9.70123985E-4</v>
      </c>
      <c r="I87" s="1">
        <v>2.30109305</v>
      </c>
      <c r="J87" s="1">
        <v>2.30437388</v>
      </c>
      <c r="N87" s="15"/>
    </row>
    <row r="88" spans="1:15" x14ac:dyDescent="0.3">
      <c r="A88" t="s">
        <v>331</v>
      </c>
      <c r="B88" t="s">
        <v>899</v>
      </c>
      <c r="C88">
        <v>32</v>
      </c>
      <c r="D88">
        <v>51</v>
      </c>
      <c r="E88">
        <v>-834048</v>
      </c>
      <c r="F88">
        <v>68.91</v>
      </c>
      <c r="G88" s="1">
        <v>2.1990657200000001</v>
      </c>
      <c r="H88" s="1">
        <v>1.2302365E-3</v>
      </c>
      <c r="I88" s="1">
        <v>2.1969277200000001</v>
      </c>
      <c r="J88" s="1">
        <v>2.20153504</v>
      </c>
      <c r="N88" s="15" t="s">
        <v>651</v>
      </c>
      <c r="O88" s="17">
        <f>(O86-O85)/O84</f>
        <v>-823940.23344984138</v>
      </c>
    </row>
    <row r="89" spans="1:15" x14ac:dyDescent="0.3">
      <c r="A89" t="s">
        <v>331</v>
      </c>
      <c r="B89" t="s">
        <v>900</v>
      </c>
      <c r="C89">
        <v>33</v>
      </c>
      <c r="D89">
        <v>51</v>
      </c>
      <c r="E89">
        <v>-833472</v>
      </c>
      <c r="F89">
        <v>70.91</v>
      </c>
      <c r="G89" s="1">
        <v>2.0913135999999999</v>
      </c>
      <c r="H89" s="1">
        <v>7.75084623E-4</v>
      </c>
      <c r="I89" s="1">
        <v>2.0902059400000002</v>
      </c>
      <c r="J89" s="1">
        <v>2.09341168</v>
      </c>
    </row>
    <row r="90" spans="1:15" x14ac:dyDescent="0.3">
      <c r="A90" t="s">
        <v>331</v>
      </c>
      <c r="B90" t="s">
        <v>901</v>
      </c>
      <c r="C90">
        <v>34</v>
      </c>
      <c r="D90">
        <v>51</v>
      </c>
      <c r="E90">
        <v>-832896</v>
      </c>
      <c r="F90">
        <v>72.92</v>
      </c>
      <c r="G90" s="1">
        <v>1.98329811</v>
      </c>
      <c r="H90" s="1">
        <v>9.6899457600000002E-4</v>
      </c>
      <c r="I90" s="1">
        <v>1.9817157700000001</v>
      </c>
      <c r="J90" s="1">
        <v>1.9851611899999999</v>
      </c>
    </row>
    <row r="91" spans="1:15" x14ac:dyDescent="0.3">
      <c r="A91" t="s">
        <v>331</v>
      </c>
      <c r="B91" t="s">
        <v>902</v>
      </c>
      <c r="C91">
        <v>35</v>
      </c>
      <c r="D91">
        <v>51</v>
      </c>
      <c r="E91">
        <v>-832320</v>
      </c>
      <c r="F91">
        <v>74.92</v>
      </c>
      <c r="G91" s="1">
        <v>1.87143634</v>
      </c>
      <c r="H91" s="1">
        <v>8.9008944899999999E-4</v>
      </c>
      <c r="I91" s="1">
        <v>1.8700861200000001</v>
      </c>
      <c r="J91" s="1">
        <v>1.8732137499999999</v>
      </c>
      <c r="N91" s="15" t="s">
        <v>654</v>
      </c>
      <c r="O91" s="23">
        <f>AVERAGE(O80,O88)</f>
        <v>-837118.21819211845</v>
      </c>
    </row>
    <row r="92" spans="1:15" x14ac:dyDescent="0.3">
      <c r="A92" t="s">
        <v>331</v>
      </c>
      <c r="B92" t="s">
        <v>903</v>
      </c>
      <c r="C92">
        <v>36</v>
      </c>
      <c r="D92">
        <v>51</v>
      </c>
      <c r="E92">
        <v>-831744</v>
      </c>
      <c r="F92">
        <v>76.92</v>
      </c>
      <c r="G92" s="1">
        <v>1.7620965399999999</v>
      </c>
      <c r="H92" s="1">
        <v>6.1990057700000002E-4</v>
      </c>
      <c r="I92" s="1">
        <v>1.7609380400000001</v>
      </c>
      <c r="J92" s="1">
        <v>1.7635977300000001</v>
      </c>
    </row>
    <row r="93" spans="1:15" x14ac:dyDescent="0.3">
      <c r="A93" t="s">
        <v>331</v>
      </c>
      <c r="B93" t="s">
        <v>904</v>
      </c>
      <c r="C93">
        <v>37</v>
      </c>
      <c r="D93">
        <v>51</v>
      </c>
      <c r="E93">
        <v>-831168</v>
      </c>
      <c r="F93">
        <v>78.92</v>
      </c>
      <c r="G93" s="1">
        <v>1.65285964</v>
      </c>
      <c r="H93" s="1">
        <v>7.7459462699999997E-4</v>
      </c>
      <c r="I93" s="1">
        <v>1.6521145500000001</v>
      </c>
      <c r="J93" s="1">
        <v>1.6551235799999999</v>
      </c>
    </row>
    <row r="94" spans="1:15" x14ac:dyDescent="0.3">
      <c r="A94" t="s">
        <v>331</v>
      </c>
      <c r="B94" t="s">
        <v>905</v>
      </c>
      <c r="C94">
        <v>38</v>
      </c>
      <c r="D94">
        <v>51</v>
      </c>
      <c r="E94">
        <v>-830592</v>
      </c>
      <c r="F94">
        <v>80.930000000000007</v>
      </c>
      <c r="G94" s="1">
        <v>1.5437189</v>
      </c>
      <c r="H94" s="1">
        <v>5.4283181200000003E-4</v>
      </c>
      <c r="I94" s="1">
        <v>1.54296415</v>
      </c>
      <c r="J94" s="1">
        <v>1.54522238</v>
      </c>
    </row>
    <row r="95" spans="1:15" x14ac:dyDescent="0.3">
      <c r="A95" t="s">
        <v>331</v>
      </c>
      <c r="B95" t="s">
        <v>906</v>
      </c>
      <c r="C95">
        <v>39</v>
      </c>
      <c r="D95">
        <v>51</v>
      </c>
      <c r="E95">
        <v>-830016</v>
      </c>
      <c r="F95">
        <v>82.93</v>
      </c>
      <c r="G95" s="1">
        <v>1.4337977</v>
      </c>
      <c r="H95" s="1">
        <v>6.8389779899999999E-4</v>
      </c>
      <c r="I95" s="1">
        <v>1.43290483</v>
      </c>
      <c r="J95" s="1">
        <v>1.4355861400000001</v>
      </c>
    </row>
    <row r="96" spans="1:15" x14ac:dyDescent="0.3">
      <c r="A96" t="s">
        <v>331</v>
      </c>
      <c r="B96" t="s">
        <v>907</v>
      </c>
      <c r="C96">
        <v>40</v>
      </c>
      <c r="D96">
        <v>51</v>
      </c>
      <c r="E96">
        <v>-829440</v>
      </c>
      <c r="F96">
        <v>84.93</v>
      </c>
      <c r="G96" s="1">
        <v>1.32361828</v>
      </c>
      <c r="H96" s="1">
        <v>9.8963995199999994E-4</v>
      </c>
      <c r="I96" s="1">
        <v>1.32217484</v>
      </c>
      <c r="J96" s="1">
        <v>1.3259227</v>
      </c>
    </row>
    <row r="97" spans="1:11" x14ac:dyDescent="0.3">
      <c r="A97" t="s">
        <v>331</v>
      </c>
      <c r="B97" t="s">
        <v>908</v>
      </c>
      <c r="C97">
        <v>41</v>
      </c>
      <c r="D97">
        <v>51</v>
      </c>
      <c r="E97">
        <v>-828864</v>
      </c>
      <c r="F97">
        <v>86.93</v>
      </c>
      <c r="G97" s="1">
        <v>1.21483417</v>
      </c>
      <c r="H97" s="1">
        <v>7.78165391E-4</v>
      </c>
      <c r="I97" s="1">
        <v>1.21411172</v>
      </c>
      <c r="J97" s="1">
        <v>1.2171800800000001</v>
      </c>
    </row>
    <row r="98" spans="1:11" x14ac:dyDescent="0.3">
      <c r="A98" t="s">
        <v>331</v>
      </c>
      <c r="B98" t="s">
        <v>909</v>
      </c>
      <c r="C98">
        <v>42</v>
      </c>
      <c r="D98">
        <v>51</v>
      </c>
      <c r="E98">
        <v>-828288</v>
      </c>
      <c r="F98">
        <v>88.93</v>
      </c>
      <c r="G98" s="1">
        <v>1.1070216900000001</v>
      </c>
      <c r="H98" s="1">
        <v>9.0341977399999997E-4</v>
      </c>
      <c r="I98" s="1">
        <v>1.10583034</v>
      </c>
      <c r="J98" s="1">
        <v>1.1092048299999999</v>
      </c>
    </row>
    <row r="99" spans="1:11" x14ac:dyDescent="0.3">
      <c r="A99" t="s">
        <v>331</v>
      </c>
      <c r="B99" t="s">
        <v>910</v>
      </c>
      <c r="C99">
        <v>43</v>
      </c>
      <c r="D99">
        <v>51</v>
      </c>
      <c r="E99">
        <v>-827712</v>
      </c>
      <c r="F99">
        <v>90.94</v>
      </c>
      <c r="G99" s="1">
        <v>1.0003985500000001</v>
      </c>
      <c r="H99" s="1">
        <v>9.52101057E-4</v>
      </c>
      <c r="I99" s="1">
        <v>0.99937056099999999</v>
      </c>
      <c r="J99" s="1">
        <v>1.00302077</v>
      </c>
    </row>
    <row r="100" spans="1:11" x14ac:dyDescent="0.3">
      <c r="A100" t="s">
        <v>331</v>
      </c>
      <c r="B100" t="s">
        <v>911</v>
      </c>
      <c r="C100">
        <v>44</v>
      </c>
      <c r="D100">
        <v>51</v>
      </c>
      <c r="E100">
        <v>-827136</v>
      </c>
      <c r="F100">
        <v>92.94</v>
      </c>
      <c r="G100" s="1">
        <v>0.89632754000000003</v>
      </c>
      <c r="H100" s="1">
        <v>5.0341724500000003E-4</v>
      </c>
      <c r="I100" s="1">
        <v>0.89560144500000005</v>
      </c>
      <c r="J100" s="1">
        <v>0.89757987900000002</v>
      </c>
    </row>
    <row r="101" spans="1:11" x14ac:dyDescent="0.3">
      <c r="A101" t="s">
        <v>331</v>
      </c>
      <c r="B101" t="s">
        <v>912</v>
      </c>
      <c r="C101">
        <v>45</v>
      </c>
      <c r="D101">
        <v>51</v>
      </c>
      <c r="E101">
        <v>-826560</v>
      </c>
      <c r="F101">
        <v>94.94</v>
      </c>
      <c r="G101" s="1">
        <v>0.79488001900000005</v>
      </c>
      <c r="H101" s="1">
        <v>5.6696355200000004E-4</v>
      </c>
      <c r="I101" s="1">
        <v>0.79422306200000004</v>
      </c>
      <c r="J101" s="1">
        <v>0.79637101200000004</v>
      </c>
    </row>
    <row r="102" spans="1:11" x14ac:dyDescent="0.3">
      <c r="A102" t="s">
        <v>331</v>
      </c>
      <c r="B102" t="s">
        <v>913</v>
      </c>
      <c r="C102">
        <v>46</v>
      </c>
      <c r="D102">
        <v>51</v>
      </c>
      <c r="E102">
        <v>-825984</v>
      </c>
      <c r="F102">
        <v>96.94</v>
      </c>
      <c r="G102" s="1">
        <v>0.697695018</v>
      </c>
      <c r="H102" s="1">
        <v>4.9337436400000005E-4</v>
      </c>
      <c r="I102" s="1">
        <v>0.69722975099999995</v>
      </c>
      <c r="J102" s="1">
        <v>0.69905545800000002</v>
      </c>
    </row>
    <row r="103" spans="1:11" x14ac:dyDescent="0.3">
      <c r="A103" t="s">
        <v>331</v>
      </c>
      <c r="B103" t="s">
        <v>914</v>
      </c>
      <c r="C103">
        <v>47</v>
      </c>
      <c r="D103">
        <v>51</v>
      </c>
      <c r="E103">
        <v>-825408</v>
      </c>
      <c r="F103">
        <v>98.95</v>
      </c>
      <c r="G103" s="1">
        <v>0.60374340500000001</v>
      </c>
      <c r="H103" s="1">
        <v>4.4773058700000001E-4</v>
      </c>
      <c r="I103" s="1">
        <v>0.60323270500000004</v>
      </c>
      <c r="J103" s="1">
        <v>0.60485292599999996</v>
      </c>
    </row>
    <row r="104" spans="1:11" x14ac:dyDescent="0.3">
      <c r="A104" t="s">
        <v>331</v>
      </c>
      <c r="B104" t="s">
        <v>915</v>
      </c>
      <c r="C104">
        <v>48</v>
      </c>
      <c r="D104">
        <v>51</v>
      </c>
      <c r="E104">
        <v>-824832</v>
      </c>
      <c r="F104">
        <v>100.95</v>
      </c>
      <c r="G104" s="1">
        <v>0.51467468299999997</v>
      </c>
      <c r="H104" s="1">
        <v>4.80700753E-4</v>
      </c>
      <c r="I104" s="1">
        <v>0.51388199800000001</v>
      </c>
      <c r="J104" s="1">
        <v>0.51588424399999999</v>
      </c>
    </row>
    <row r="105" spans="1:11" x14ac:dyDescent="0.3">
      <c r="A105" t="s">
        <v>331</v>
      </c>
      <c r="B105" t="s">
        <v>916</v>
      </c>
      <c r="C105">
        <v>49</v>
      </c>
      <c r="D105">
        <v>51</v>
      </c>
      <c r="E105">
        <v>-824256</v>
      </c>
      <c r="F105">
        <v>102.95</v>
      </c>
      <c r="G105" s="1">
        <v>0.43095649400000002</v>
      </c>
      <c r="H105" s="1">
        <v>3.66320556E-4</v>
      </c>
      <c r="I105" s="1">
        <v>0.43047803299999998</v>
      </c>
      <c r="J105" s="1">
        <v>0.43181645099999999</v>
      </c>
    </row>
    <row r="106" spans="1:11" x14ac:dyDescent="0.3">
      <c r="A106" t="s">
        <v>331</v>
      </c>
      <c r="B106" t="s">
        <v>917</v>
      </c>
      <c r="C106">
        <v>50</v>
      </c>
      <c r="D106">
        <v>51</v>
      </c>
      <c r="E106" s="8">
        <v>-823680</v>
      </c>
      <c r="F106" s="8">
        <v>104.95</v>
      </c>
      <c r="G106" s="19">
        <v>0.35145191599999998</v>
      </c>
      <c r="H106" s="1">
        <v>5.4521856899999999E-4</v>
      </c>
      <c r="I106" s="1">
        <v>0.35055713199999999</v>
      </c>
      <c r="J106" s="1">
        <v>0.352644342</v>
      </c>
    </row>
    <row r="107" spans="1:11" x14ac:dyDescent="0.3">
      <c r="A107" t="s">
        <v>331</v>
      </c>
      <c r="B107" t="s">
        <v>918</v>
      </c>
      <c r="C107">
        <v>51</v>
      </c>
      <c r="D107">
        <v>51</v>
      </c>
      <c r="E107">
        <v>-823104</v>
      </c>
      <c r="F107">
        <v>106.96</v>
      </c>
      <c r="G107" s="1">
        <v>0.27698966200000003</v>
      </c>
      <c r="H107" s="1">
        <v>3.4131691999999999E-4</v>
      </c>
      <c r="I107" s="1">
        <v>0.27665617199999998</v>
      </c>
      <c r="J107" s="1">
        <v>0.27794553</v>
      </c>
    </row>
    <row r="109" spans="1:11" x14ac:dyDescent="0.3">
      <c r="A109" t="s">
        <v>0</v>
      </c>
      <c r="B109" t="s">
        <v>1</v>
      </c>
      <c r="C109" t="s">
        <v>2</v>
      </c>
      <c r="D109" t="s">
        <v>3</v>
      </c>
      <c r="E109" t="s">
        <v>4</v>
      </c>
      <c r="F109" t="s">
        <v>5</v>
      </c>
      <c r="G109" t="s">
        <v>6</v>
      </c>
      <c r="H109" t="s">
        <v>7</v>
      </c>
      <c r="I109" t="s">
        <v>8</v>
      </c>
      <c r="J109" t="s">
        <v>9</v>
      </c>
    </row>
    <row r="110" spans="1:11" x14ac:dyDescent="0.3">
      <c r="A110" t="s">
        <v>331</v>
      </c>
      <c r="B110" t="s">
        <v>919</v>
      </c>
      <c r="C110">
        <v>0</v>
      </c>
      <c r="D110">
        <v>51</v>
      </c>
      <c r="E110">
        <v>-852480</v>
      </c>
      <c r="F110">
        <v>4.84</v>
      </c>
      <c r="G110" s="1">
        <v>1.6418647299999999E-2</v>
      </c>
      <c r="H110" s="1">
        <v>3.8368297200000001E-4</v>
      </c>
      <c r="I110" s="1">
        <v>1.5321948199999999E-2</v>
      </c>
      <c r="J110" s="1">
        <v>1.66867222E-2</v>
      </c>
      <c r="K110">
        <f>E111-E110</f>
        <v>576</v>
      </c>
    </row>
    <row r="111" spans="1:11" x14ac:dyDescent="0.3">
      <c r="A111" t="s">
        <v>331</v>
      </c>
      <c r="B111" t="s">
        <v>920</v>
      </c>
      <c r="C111">
        <v>1</v>
      </c>
      <c r="D111">
        <v>51</v>
      </c>
      <c r="E111">
        <v>-851904</v>
      </c>
      <c r="F111">
        <v>6.84</v>
      </c>
      <c r="G111" s="1">
        <v>0.106985175</v>
      </c>
      <c r="H111" s="1">
        <v>5.0469665999999997E-4</v>
      </c>
      <c r="I111" s="1">
        <v>0.10556908700000001</v>
      </c>
      <c r="J111" s="1">
        <v>0.10738186600000001</v>
      </c>
    </row>
    <row r="112" spans="1:11" x14ac:dyDescent="0.3">
      <c r="A112" t="s">
        <v>331</v>
      </c>
      <c r="B112" t="s">
        <v>921</v>
      </c>
      <c r="C112">
        <v>2</v>
      </c>
      <c r="D112">
        <v>51</v>
      </c>
      <c r="E112">
        <v>-851328</v>
      </c>
      <c r="F112">
        <v>8.84</v>
      </c>
      <c r="G112" s="1">
        <v>0.205393979</v>
      </c>
      <c r="H112" s="1">
        <v>5.3522915800000004E-4</v>
      </c>
      <c r="I112" s="1">
        <v>0.20388372499999999</v>
      </c>
      <c r="J112" s="1">
        <v>0.20579621400000001</v>
      </c>
    </row>
    <row r="113" spans="1:10" x14ac:dyDescent="0.3">
      <c r="A113" t="s">
        <v>331</v>
      </c>
      <c r="B113" t="s">
        <v>922</v>
      </c>
      <c r="C113">
        <v>3</v>
      </c>
      <c r="D113">
        <v>51</v>
      </c>
      <c r="E113">
        <v>-850752</v>
      </c>
      <c r="F113">
        <v>10.84</v>
      </c>
      <c r="G113" s="1">
        <v>0.30639572700000001</v>
      </c>
      <c r="H113" s="1">
        <v>6.2318315900000004E-4</v>
      </c>
      <c r="I113" s="1">
        <v>0.30462830299999999</v>
      </c>
      <c r="J113" s="1">
        <v>0.30689560700000001</v>
      </c>
    </row>
    <row r="114" spans="1:10" x14ac:dyDescent="0.3">
      <c r="A114" t="s">
        <v>331</v>
      </c>
      <c r="B114" t="s">
        <v>923</v>
      </c>
      <c r="C114">
        <v>4</v>
      </c>
      <c r="D114">
        <v>51</v>
      </c>
      <c r="E114" s="8">
        <v>-850176</v>
      </c>
      <c r="F114" s="8">
        <v>12.85</v>
      </c>
      <c r="G114" s="19">
        <v>0.40990768999999999</v>
      </c>
      <c r="H114" s="1">
        <v>5.7077507399999996E-4</v>
      </c>
      <c r="I114" s="1">
        <v>0.40831889199999999</v>
      </c>
      <c r="J114" s="1">
        <v>0.41027332799999999</v>
      </c>
    </row>
    <row r="115" spans="1:10" x14ac:dyDescent="0.3">
      <c r="A115" t="s">
        <v>331</v>
      </c>
      <c r="B115" t="s">
        <v>924</v>
      </c>
      <c r="C115">
        <v>5</v>
      </c>
      <c r="D115">
        <v>51</v>
      </c>
      <c r="E115">
        <v>-849600</v>
      </c>
      <c r="F115">
        <v>14.85</v>
      </c>
      <c r="G115" s="1">
        <v>0.51690854200000003</v>
      </c>
      <c r="H115" s="1">
        <v>5.1216244899999997E-4</v>
      </c>
      <c r="I115" s="1">
        <v>0.51545903900000001</v>
      </c>
      <c r="J115" s="1">
        <v>0.51730674200000004</v>
      </c>
    </row>
    <row r="116" spans="1:10" x14ac:dyDescent="0.3">
      <c r="A116" t="s">
        <v>331</v>
      </c>
      <c r="B116" t="s">
        <v>925</v>
      </c>
      <c r="C116">
        <v>6</v>
      </c>
      <c r="D116">
        <v>51</v>
      </c>
      <c r="E116">
        <v>-849024</v>
      </c>
      <c r="F116">
        <v>16.850000000000001</v>
      </c>
      <c r="G116" s="1">
        <v>0.624969832</v>
      </c>
      <c r="H116" s="1">
        <v>6.4744706800000005E-4</v>
      </c>
      <c r="I116" s="1">
        <v>0.62323766599999997</v>
      </c>
      <c r="J116" s="1">
        <v>0.62563646399999995</v>
      </c>
    </row>
    <row r="117" spans="1:10" x14ac:dyDescent="0.3">
      <c r="A117" t="s">
        <v>331</v>
      </c>
      <c r="B117" t="s">
        <v>926</v>
      </c>
      <c r="C117">
        <v>7</v>
      </c>
      <c r="D117">
        <v>51</v>
      </c>
      <c r="E117">
        <v>-848448</v>
      </c>
      <c r="F117">
        <v>18.850000000000001</v>
      </c>
      <c r="G117" s="1">
        <v>0.73556067199999997</v>
      </c>
      <c r="H117" s="1">
        <v>7.8063866999999998E-4</v>
      </c>
      <c r="I117" s="1">
        <v>0.73383399500000002</v>
      </c>
      <c r="J117" s="1">
        <v>0.73644602800000003</v>
      </c>
    </row>
    <row r="118" spans="1:10" x14ac:dyDescent="0.3">
      <c r="A118" t="s">
        <v>331</v>
      </c>
      <c r="B118" t="s">
        <v>927</v>
      </c>
      <c r="C118">
        <v>8</v>
      </c>
      <c r="D118">
        <v>51</v>
      </c>
      <c r="E118">
        <v>-847872</v>
      </c>
      <c r="F118">
        <v>20.85</v>
      </c>
      <c r="G118" s="1">
        <v>0.84620200599999995</v>
      </c>
      <c r="H118" s="1">
        <v>4.0798082700000001E-4</v>
      </c>
      <c r="I118" s="1">
        <v>0.84517860700000003</v>
      </c>
      <c r="J118" s="1">
        <v>0.846769667</v>
      </c>
    </row>
    <row r="119" spans="1:10" x14ac:dyDescent="0.3">
      <c r="A119" t="s">
        <v>331</v>
      </c>
      <c r="B119" t="s">
        <v>928</v>
      </c>
      <c r="C119">
        <v>9</v>
      </c>
      <c r="D119">
        <v>51</v>
      </c>
      <c r="E119">
        <v>-847296</v>
      </c>
      <c r="F119">
        <v>22.86</v>
      </c>
      <c r="G119" s="1">
        <v>0.95758221700000001</v>
      </c>
      <c r="H119" s="1">
        <v>5.5330182300000004E-4</v>
      </c>
      <c r="I119" s="1">
        <v>0.95629689600000001</v>
      </c>
      <c r="J119" s="1">
        <v>0.95831562599999998</v>
      </c>
    </row>
    <row r="120" spans="1:10" x14ac:dyDescent="0.3">
      <c r="A120" t="s">
        <v>331</v>
      </c>
      <c r="B120" t="s">
        <v>929</v>
      </c>
      <c r="C120">
        <v>10</v>
      </c>
      <c r="D120">
        <v>51</v>
      </c>
      <c r="E120">
        <v>-846720</v>
      </c>
      <c r="F120">
        <v>24.86</v>
      </c>
      <c r="G120" s="1">
        <v>1.0704074800000001</v>
      </c>
      <c r="H120" s="1">
        <v>1.0983539200000001E-3</v>
      </c>
      <c r="I120" s="1">
        <v>1.0671446899999999</v>
      </c>
      <c r="J120" s="1">
        <v>1.0712701099999999</v>
      </c>
    </row>
    <row r="121" spans="1:10" x14ac:dyDescent="0.3">
      <c r="A121" t="s">
        <v>331</v>
      </c>
      <c r="B121" t="s">
        <v>930</v>
      </c>
      <c r="C121">
        <v>11</v>
      </c>
      <c r="D121">
        <v>51</v>
      </c>
      <c r="E121">
        <v>-846144</v>
      </c>
      <c r="F121">
        <v>26.86</v>
      </c>
      <c r="G121" s="1">
        <v>1.1819539699999999</v>
      </c>
      <c r="H121" s="1">
        <v>7.9219062500000001E-4</v>
      </c>
      <c r="I121" s="1">
        <v>1.1797156099999999</v>
      </c>
      <c r="J121" s="1">
        <v>1.1825970699999999</v>
      </c>
    </row>
    <row r="122" spans="1:10" x14ac:dyDescent="0.3">
      <c r="A122" t="s">
        <v>331</v>
      </c>
      <c r="B122" t="s">
        <v>931</v>
      </c>
      <c r="C122">
        <v>12</v>
      </c>
      <c r="D122">
        <v>51</v>
      </c>
      <c r="E122">
        <v>-845568</v>
      </c>
      <c r="F122">
        <v>28.86</v>
      </c>
      <c r="G122" s="1">
        <v>1.29501081</v>
      </c>
      <c r="H122" s="1">
        <v>1.41527606E-3</v>
      </c>
      <c r="I122" s="1">
        <v>1.29178211</v>
      </c>
      <c r="J122" s="1">
        <v>1.29659839</v>
      </c>
    </row>
    <row r="123" spans="1:10" x14ac:dyDescent="0.3">
      <c r="A123" t="s">
        <v>331</v>
      </c>
      <c r="B123" t="s">
        <v>932</v>
      </c>
      <c r="C123">
        <v>13</v>
      </c>
      <c r="D123">
        <v>51</v>
      </c>
      <c r="E123">
        <v>-844992</v>
      </c>
      <c r="F123">
        <v>30.87</v>
      </c>
      <c r="G123" s="1">
        <v>1.4058072800000001</v>
      </c>
      <c r="H123" s="1">
        <v>1.0177697E-3</v>
      </c>
      <c r="I123" s="1">
        <v>1.40305444</v>
      </c>
      <c r="J123" s="1">
        <v>1.40660517</v>
      </c>
    </row>
    <row r="124" spans="1:10" x14ac:dyDescent="0.3">
      <c r="A124" t="s">
        <v>331</v>
      </c>
      <c r="B124" t="s">
        <v>933</v>
      </c>
      <c r="C124">
        <v>14</v>
      </c>
      <c r="D124">
        <v>51</v>
      </c>
      <c r="E124">
        <v>-844416</v>
      </c>
      <c r="F124">
        <v>32.869999999999997</v>
      </c>
      <c r="G124" s="1">
        <v>1.5149087999999999</v>
      </c>
      <c r="H124" s="1">
        <v>1.2400169700000001E-3</v>
      </c>
      <c r="I124" s="1">
        <v>1.51127725</v>
      </c>
      <c r="J124" s="1">
        <v>1.51610589</v>
      </c>
    </row>
    <row r="125" spans="1:10" x14ac:dyDescent="0.3">
      <c r="A125" t="s">
        <v>331</v>
      </c>
      <c r="B125" t="s">
        <v>934</v>
      </c>
      <c r="C125">
        <v>15</v>
      </c>
      <c r="D125">
        <v>51</v>
      </c>
      <c r="E125">
        <v>-843840</v>
      </c>
      <c r="F125">
        <v>34.869999999999997</v>
      </c>
      <c r="G125" s="1">
        <v>1.62075199</v>
      </c>
      <c r="H125" s="1">
        <v>9.6904971799999999E-4</v>
      </c>
      <c r="I125" s="1">
        <v>1.61873899</v>
      </c>
      <c r="J125" s="1">
        <v>1.6222350800000001</v>
      </c>
    </row>
    <row r="126" spans="1:10" x14ac:dyDescent="0.3">
      <c r="A126" t="s">
        <v>331</v>
      </c>
      <c r="B126" t="s">
        <v>935</v>
      </c>
      <c r="C126">
        <v>16</v>
      </c>
      <c r="D126">
        <v>51</v>
      </c>
      <c r="E126">
        <v>-843264</v>
      </c>
      <c r="F126">
        <v>36.869999999999997</v>
      </c>
      <c r="G126" s="1">
        <v>1.7233541699999999</v>
      </c>
      <c r="H126" s="1">
        <v>8.9414772100000002E-4</v>
      </c>
      <c r="I126" s="1">
        <v>1.72103038</v>
      </c>
      <c r="J126" s="1">
        <v>1.7243723399999999</v>
      </c>
    </row>
    <row r="127" spans="1:10" x14ac:dyDescent="0.3">
      <c r="A127" t="s">
        <v>331</v>
      </c>
      <c r="B127" t="s">
        <v>936</v>
      </c>
      <c r="C127">
        <v>17</v>
      </c>
      <c r="D127">
        <v>51</v>
      </c>
      <c r="E127">
        <v>-842688</v>
      </c>
      <c r="F127">
        <v>38.880000000000003</v>
      </c>
      <c r="G127" s="1">
        <v>1.82654819</v>
      </c>
      <c r="H127" s="1">
        <v>1.2326435299999999E-3</v>
      </c>
      <c r="I127" s="1">
        <v>1.8235902500000001</v>
      </c>
      <c r="J127" s="1">
        <v>1.8280320299999999</v>
      </c>
    </row>
    <row r="128" spans="1:10" x14ac:dyDescent="0.3">
      <c r="A128" t="s">
        <v>331</v>
      </c>
      <c r="B128" t="s">
        <v>937</v>
      </c>
      <c r="C128">
        <v>18</v>
      </c>
      <c r="D128">
        <v>51</v>
      </c>
      <c r="E128">
        <v>-842112</v>
      </c>
      <c r="F128">
        <v>40.880000000000003</v>
      </c>
      <c r="G128" s="1">
        <v>1.9251919399999999</v>
      </c>
      <c r="H128" s="1">
        <v>1.25977573E-3</v>
      </c>
      <c r="I128" s="1">
        <v>1.9216546400000001</v>
      </c>
      <c r="J128" s="1">
        <v>1.9264823600000001</v>
      </c>
    </row>
    <row r="129" spans="1:15" x14ac:dyDescent="0.3">
      <c r="A129" t="s">
        <v>331</v>
      </c>
      <c r="B129" t="s">
        <v>938</v>
      </c>
      <c r="C129">
        <v>19</v>
      </c>
      <c r="D129">
        <v>51</v>
      </c>
      <c r="E129">
        <v>-841536</v>
      </c>
      <c r="F129">
        <v>42.88</v>
      </c>
      <c r="G129" s="1">
        <v>2.0201159099999999</v>
      </c>
      <c r="H129" s="1">
        <v>1.13659582E-3</v>
      </c>
      <c r="I129" s="1">
        <v>2.0173332400000001</v>
      </c>
      <c r="J129" s="1">
        <v>2.0215100100000001</v>
      </c>
    </row>
    <row r="130" spans="1:15" x14ac:dyDescent="0.3">
      <c r="A130" t="s">
        <v>331</v>
      </c>
      <c r="B130" t="s">
        <v>939</v>
      </c>
      <c r="C130">
        <v>20</v>
      </c>
      <c r="D130">
        <v>51</v>
      </c>
      <c r="E130">
        <v>-840960</v>
      </c>
      <c r="F130">
        <v>44.88</v>
      </c>
      <c r="G130" s="1">
        <v>2.1087110500000001</v>
      </c>
      <c r="H130" s="1">
        <v>9.0844640600000004E-4</v>
      </c>
      <c r="I130" s="1">
        <v>2.1062600100000002</v>
      </c>
      <c r="J130" s="1">
        <v>2.1096833400000001</v>
      </c>
      <c r="N130" s="15" t="s">
        <v>655</v>
      </c>
      <c r="O130">
        <f>SLOPE(G112:G116,E112:E116)</f>
        <v>1.8223342378472223E-4</v>
      </c>
    </row>
    <row r="131" spans="1:15" x14ac:dyDescent="0.3">
      <c r="A131" t="s">
        <v>331</v>
      </c>
      <c r="B131" t="s">
        <v>940</v>
      </c>
      <c r="C131">
        <v>21</v>
      </c>
      <c r="D131">
        <v>51</v>
      </c>
      <c r="E131">
        <v>-840384</v>
      </c>
      <c r="F131">
        <v>46.89</v>
      </c>
      <c r="G131" s="1">
        <v>2.19291927</v>
      </c>
      <c r="H131" s="1">
        <v>1.25529136E-3</v>
      </c>
      <c r="I131" s="1">
        <v>2.1905815500000001</v>
      </c>
      <c r="J131" s="1">
        <v>2.1952109399999999</v>
      </c>
      <c r="N131" s="15" t="s">
        <v>656</v>
      </c>
      <c r="O131">
        <f>INTERCEPT(G112:G116,E112:E116)</f>
        <v>155.34319845360002</v>
      </c>
    </row>
    <row r="132" spans="1:15" x14ac:dyDescent="0.3">
      <c r="A132" t="s">
        <v>331</v>
      </c>
      <c r="B132" t="s">
        <v>941</v>
      </c>
      <c r="C132">
        <v>22</v>
      </c>
      <c r="D132">
        <v>51</v>
      </c>
      <c r="E132">
        <v>-839808</v>
      </c>
      <c r="F132">
        <v>48.89</v>
      </c>
      <c r="G132" s="1">
        <v>2.2756682600000002</v>
      </c>
      <c r="H132" s="1">
        <v>9.2461981000000002E-4</v>
      </c>
      <c r="I132" s="1">
        <v>2.2733532400000001</v>
      </c>
      <c r="J132" s="1">
        <v>2.2765643400000002</v>
      </c>
      <c r="N132" s="15" t="s">
        <v>650</v>
      </c>
      <c r="O132" s="11">
        <f>L137</f>
        <v>0.39164517449999997</v>
      </c>
    </row>
    <row r="133" spans="1:15" x14ac:dyDescent="0.3">
      <c r="A133" t="s">
        <v>331</v>
      </c>
      <c r="B133" t="s">
        <v>942</v>
      </c>
      <c r="C133">
        <v>23</v>
      </c>
      <c r="D133">
        <v>51</v>
      </c>
      <c r="E133">
        <v>-839232</v>
      </c>
      <c r="F133">
        <v>50.89</v>
      </c>
      <c r="G133" s="1">
        <v>2.351645</v>
      </c>
      <c r="H133" s="1">
        <v>1.0357093400000001E-3</v>
      </c>
      <c r="I133" s="1">
        <v>2.34911761</v>
      </c>
      <c r="J133" s="1">
        <v>2.3529524500000001</v>
      </c>
      <c r="N133" s="15"/>
    </row>
    <row r="134" spans="1:15" x14ac:dyDescent="0.3">
      <c r="A134" t="s">
        <v>331</v>
      </c>
      <c r="B134" t="s">
        <v>943</v>
      </c>
      <c r="C134">
        <v>24</v>
      </c>
      <c r="D134">
        <v>51</v>
      </c>
      <c r="E134">
        <v>-838656</v>
      </c>
      <c r="F134">
        <v>52.89</v>
      </c>
      <c r="G134" s="1">
        <v>2.42339371</v>
      </c>
      <c r="H134" s="1">
        <v>1.00223336E-3</v>
      </c>
      <c r="I134" s="1">
        <v>2.4207508</v>
      </c>
      <c r="J134" s="1">
        <v>2.4247327699999999</v>
      </c>
      <c r="N134" s="15" t="s">
        <v>651</v>
      </c>
      <c r="O134" s="17">
        <f>(O132-O131)/O130</f>
        <v>-850291.6208288382</v>
      </c>
    </row>
    <row r="135" spans="1:15" x14ac:dyDescent="0.3">
      <c r="A135" t="s">
        <v>331</v>
      </c>
      <c r="B135" t="s">
        <v>944</v>
      </c>
      <c r="C135">
        <v>25</v>
      </c>
      <c r="D135">
        <v>51</v>
      </c>
      <c r="E135">
        <v>-838080</v>
      </c>
      <c r="F135">
        <v>54.89</v>
      </c>
      <c r="G135" s="1">
        <v>2.4895585699999998</v>
      </c>
      <c r="H135" s="1">
        <v>1.00256179E-3</v>
      </c>
      <c r="I135" s="1">
        <v>2.4872378199999998</v>
      </c>
      <c r="J135" s="1">
        <v>2.49085942</v>
      </c>
      <c r="N135" s="15"/>
    </row>
    <row r="136" spans="1:15" x14ac:dyDescent="0.3">
      <c r="A136" t="s">
        <v>331</v>
      </c>
      <c r="B136" t="s">
        <v>945</v>
      </c>
      <c r="C136">
        <v>26</v>
      </c>
      <c r="D136">
        <v>51</v>
      </c>
      <c r="E136">
        <v>-837504</v>
      </c>
      <c r="F136">
        <v>56.9</v>
      </c>
      <c r="G136" s="1">
        <v>2.5532879500000001</v>
      </c>
      <c r="H136" s="1">
        <v>8.7724221599999998E-4</v>
      </c>
      <c r="I136" s="1">
        <v>2.5507243700000002</v>
      </c>
      <c r="J136" s="1">
        <v>2.5542560299999999</v>
      </c>
    </row>
    <row r="137" spans="1:15" x14ac:dyDescent="0.3">
      <c r="A137" t="s">
        <v>331</v>
      </c>
      <c r="B137" t="s">
        <v>946</v>
      </c>
      <c r="C137">
        <v>27</v>
      </c>
      <c r="D137">
        <v>51</v>
      </c>
      <c r="E137" s="9">
        <v>-836928</v>
      </c>
      <c r="F137" s="9">
        <v>58.9</v>
      </c>
      <c r="G137" s="10">
        <v>2.6109678299999999</v>
      </c>
      <c r="H137" s="1">
        <v>9.3869826999999997E-4</v>
      </c>
      <c r="I137" s="1">
        <v>2.60940949</v>
      </c>
      <c r="J137" s="1">
        <v>2.61205891</v>
      </c>
      <c r="K137" s="15" t="s">
        <v>650</v>
      </c>
      <c r="L137" s="1">
        <f>(15/100*G137)</f>
        <v>0.39164517449999997</v>
      </c>
    </row>
    <row r="138" spans="1:15" x14ac:dyDescent="0.3">
      <c r="A138" t="s">
        <v>331</v>
      </c>
      <c r="B138" t="s">
        <v>947</v>
      </c>
      <c r="C138">
        <v>28</v>
      </c>
      <c r="D138">
        <v>51</v>
      </c>
      <c r="E138">
        <v>-836352</v>
      </c>
      <c r="F138">
        <v>60.9</v>
      </c>
      <c r="G138" s="1">
        <v>2.5812652599999999</v>
      </c>
      <c r="H138" s="1">
        <v>8.1899742299999996E-4</v>
      </c>
      <c r="I138" s="1">
        <v>2.5797850499999999</v>
      </c>
      <c r="J138" s="1">
        <v>2.58257469</v>
      </c>
      <c r="N138" s="15" t="s">
        <v>655</v>
      </c>
      <c r="O138">
        <f>SLOPE(G157:G161,E157:E161)</f>
        <v>-1.4184062361111108E-4</v>
      </c>
    </row>
    <row r="139" spans="1:15" x14ac:dyDescent="0.3">
      <c r="A139" t="s">
        <v>331</v>
      </c>
      <c r="B139" t="s">
        <v>948</v>
      </c>
      <c r="C139">
        <v>29</v>
      </c>
      <c r="D139">
        <v>51</v>
      </c>
      <c r="E139">
        <v>-835776</v>
      </c>
      <c r="F139">
        <v>62.9</v>
      </c>
      <c r="G139" s="1">
        <v>2.5188065900000001</v>
      </c>
      <c r="H139" s="1">
        <v>3.55954042E-3</v>
      </c>
      <c r="I139" s="1">
        <v>2.5090715100000001</v>
      </c>
      <c r="J139" s="1">
        <v>2.5211952200000001</v>
      </c>
      <c r="N139" s="15" t="s">
        <v>656</v>
      </c>
      <c r="O139">
        <f>INTERCEPT(G157:G161,E157:E161)</f>
        <v>-116.47514022739998</v>
      </c>
    </row>
    <row r="140" spans="1:15" x14ac:dyDescent="0.3">
      <c r="A140" t="s">
        <v>331</v>
      </c>
      <c r="B140" t="s">
        <v>949</v>
      </c>
      <c r="C140">
        <v>30</v>
      </c>
      <c r="D140">
        <v>51</v>
      </c>
      <c r="E140">
        <v>-835200</v>
      </c>
      <c r="F140">
        <v>64.91</v>
      </c>
      <c r="G140" s="1">
        <v>2.4240401299999998</v>
      </c>
      <c r="H140" s="1">
        <v>1.25531568E-3</v>
      </c>
      <c r="I140" s="1">
        <v>2.4221012200000001</v>
      </c>
      <c r="J140" s="1">
        <v>2.4270181399999999</v>
      </c>
      <c r="N140" s="15" t="s">
        <v>650</v>
      </c>
      <c r="O140" s="11">
        <f>L137</f>
        <v>0.39164517449999997</v>
      </c>
    </row>
    <row r="141" spans="1:15" x14ac:dyDescent="0.3">
      <c r="A141" t="s">
        <v>331</v>
      </c>
      <c r="B141" t="s">
        <v>950</v>
      </c>
      <c r="C141">
        <v>31</v>
      </c>
      <c r="D141">
        <v>51</v>
      </c>
      <c r="E141">
        <v>-834624</v>
      </c>
      <c r="F141">
        <v>66.91</v>
      </c>
      <c r="G141" s="1">
        <v>2.3189962400000002</v>
      </c>
      <c r="H141" s="1">
        <v>1.4927937499999999E-3</v>
      </c>
      <c r="I141" s="1">
        <v>2.3168902500000002</v>
      </c>
      <c r="J141" s="1">
        <v>2.3225248399999998</v>
      </c>
      <c r="N141" s="15"/>
    </row>
    <row r="142" spans="1:15" x14ac:dyDescent="0.3">
      <c r="A142" t="s">
        <v>331</v>
      </c>
      <c r="B142" t="s">
        <v>951</v>
      </c>
      <c r="C142">
        <v>32</v>
      </c>
      <c r="D142">
        <v>51</v>
      </c>
      <c r="E142">
        <v>-834048</v>
      </c>
      <c r="F142">
        <v>68.91</v>
      </c>
      <c r="G142" s="1">
        <v>2.2114685399999998</v>
      </c>
      <c r="H142" s="1">
        <v>1.81195046E-3</v>
      </c>
      <c r="I142" s="1">
        <v>2.2087327299999999</v>
      </c>
      <c r="J142" s="1">
        <v>2.2153646</v>
      </c>
      <c r="N142" s="15" t="s">
        <v>651</v>
      </c>
      <c r="O142" s="17">
        <f>(O140-O139)/O138</f>
        <v>-823930.28475620167</v>
      </c>
    </row>
    <row r="143" spans="1:15" x14ac:dyDescent="0.3">
      <c r="A143" t="s">
        <v>331</v>
      </c>
      <c r="B143" t="s">
        <v>952</v>
      </c>
      <c r="C143">
        <v>33</v>
      </c>
      <c r="D143">
        <v>51</v>
      </c>
      <c r="E143">
        <v>-833472</v>
      </c>
      <c r="F143">
        <v>70.91</v>
      </c>
      <c r="G143" s="1">
        <v>2.1052072499999999</v>
      </c>
      <c r="H143" s="1">
        <v>1.0660597500000001E-3</v>
      </c>
      <c r="I143" s="1">
        <v>2.1039694899999999</v>
      </c>
      <c r="J143" s="1">
        <v>2.1077531399999998</v>
      </c>
    </row>
    <row r="144" spans="1:15" x14ac:dyDescent="0.3">
      <c r="A144" t="s">
        <v>331</v>
      </c>
      <c r="B144" t="s">
        <v>953</v>
      </c>
      <c r="C144">
        <v>34</v>
      </c>
      <c r="D144">
        <v>51</v>
      </c>
      <c r="E144">
        <v>-832896</v>
      </c>
      <c r="F144">
        <v>72.92</v>
      </c>
      <c r="G144" s="1">
        <v>1.99472187</v>
      </c>
      <c r="H144" s="1">
        <v>1.42329309E-3</v>
      </c>
      <c r="I144" s="1">
        <v>1.9930786</v>
      </c>
      <c r="J144" s="1">
        <v>1.99806134</v>
      </c>
    </row>
    <row r="145" spans="1:15" x14ac:dyDescent="0.3">
      <c r="A145" t="s">
        <v>331</v>
      </c>
      <c r="B145" t="s">
        <v>954</v>
      </c>
      <c r="C145">
        <v>35</v>
      </c>
      <c r="D145">
        <v>51</v>
      </c>
      <c r="E145">
        <v>-832320</v>
      </c>
      <c r="F145">
        <v>74.92</v>
      </c>
      <c r="G145" s="1">
        <v>1.8844151499999999</v>
      </c>
      <c r="H145" s="1">
        <v>8.8251969500000005E-4</v>
      </c>
      <c r="I145" s="1">
        <v>1.88316109</v>
      </c>
      <c r="J145" s="1">
        <v>1.88704564</v>
      </c>
      <c r="N145" s="15" t="s">
        <v>654</v>
      </c>
      <c r="O145" s="23">
        <f>AVERAGE(O134,O142)</f>
        <v>-837110.95279251994</v>
      </c>
    </row>
    <row r="146" spans="1:15" x14ac:dyDescent="0.3">
      <c r="A146" t="s">
        <v>331</v>
      </c>
      <c r="B146" t="s">
        <v>955</v>
      </c>
      <c r="C146">
        <v>36</v>
      </c>
      <c r="D146">
        <v>51</v>
      </c>
      <c r="E146">
        <v>-831744</v>
      </c>
      <c r="F146">
        <v>76.92</v>
      </c>
      <c r="G146" s="1">
        <v>1.7734871800000001</v>
      </c>
      <c r="H146" s="1">
        <v>7.7912354199999995E-4</v>
      </c>
      <c r="I146" s="1">
        <v>1.77164532</v>
      </c>
      <c r="J146" s="1">
        <v>1.7750935299999999</v>
      </c>
    </row>
    <row r="147" spans="1:15" x14ac:dyDescent="0.3">
      <c r="A147" t="s">
        <v>331</v>
      </c>
      <c r="B147" t="s">
        <v>956</v>
      </c>
      <c r="C147">
        <v>37</v>
      </c>
      <c r="D147">
        <v>51</v>
      </c>
      <c r="E147">
        <v>-831168</v>
      </c>
      <c r="F147">
        <v>78.92</v>
      </c>
      <c r="G147" s="1">
        <v>1.6617679700000001</v>
      </c>
      <c r="H147" s="1">
        <v>1.1001031100000001E-3</v>
      </c>
      <c r="I147" s="1">
        <v>1.6602600000000001</v>
      </c>
      <c r="J147" s="1">
        <v>1.6643914399999999</v>
      </c>
    </row>
    <row r="148" spans="1:15" x14ac:dyDescent="0.3">
      <c r="A148" t="s">
        <v>331</v>
      </c>
      <c r="B148" t="s">
        <v>957</v>
      </c>
      <c r="C148">
        <v>38</v>
      </c>
      <c r="D148">
        <v>51</v>
      </c>
      <c r="E148">
        <v>-830592</v>
      </c>
      <c r="F148">
        <v>80.930000000000007</v>
      </c>
      <c r="G148" s="1">
        <v>1.54935628</v>
      </c>
      <c r="H148" s="1">
        <v>1.0634416900000001E-3</v>
      </c>
      <c r="I148" s="1">
        <v>1.54831768</v>
      </c>
      <c r="J148" s="1">
        <v>1.5521194700000001</v>
      </c>
      <c r="N148" s="22" t="s">
        <v>814</v>
      </c>
      <c r="O148" s="18">
        <f>AVERAGE(O145,O91,O37)</f>
        <v>-837108.53599081561</v>
      </c>
    </row>
    <row r="149" spans="1:15" x14ac:dyDescent="0.3">
      <c r="A149" t="s">
        <v>331</v>
      </c>
      <c r="B149" t="s">
        <v>958</v>
      </c>
      <c r="C149">
        <v>39</v>
      </c>
      <c r="D149">
        <v>51</v>
      </c>
      <c r="E149">
        <v>-830016</v>
      </c>
      <c r="F149">
        <v>82.93</v>
      </c>
      <c r="G149" s="1">
        <v>1.4376829099999999</v>
      </c>
      <c r="H149" s="1">
        <v>6.2664555399999996E-4</v>
      </c>
      <c r="I149" s="1">
        <v>1.4370536899999999</v>
      </c>
      <c r="J149" s="1">
        <v>1.4393405100000001</v>
      </c>
      <c r="O149" s="17">
        <f>E137-O148</f>
        <v>180.53599081560969</v>
      </c>
    </row>
    <row r="150" spans="1:15" x14ac:dyDescent="0.3">
      <c r="A150" t="s">
        <v>331</v>
      </c>
      <c r="B150" t="s">
        <v>959</v>
      </c>
      <c r="C150">
        <v>40</v>
      </c>
      <c r="D150">
        <v>51</v>
      </c>
      <c r="E150">
        <v>-829440</v>
      </c>
      <c r="F150">
        <v>84.93</v>
      </c>
      <c r="G150" s="1">
        <v>1.3268596800000001</v>
      </c>
      <c r="H150" s="1">
        <v>1.05309721E-3</v>
      </c>
      <c r="I150" s="1">
        <v>1.3257318300000001</v>
      </c>
      <c r="J150" s="1">
        <v>1.32933162</v>
      </c>
    </row>
    <row r="151" spans="1:15" x14ac:dyDescent="0.3">
      <c r="A151" t="s">
        <v>331</v>
      </c>
      <c r="B151" t="s">
        <v>960</v>
      </c>
      <c r="C151">
        <v>41</v>
      </c>
      <c r="D151">
        <v>51</v>
      </c>
      <c r="E151">
        <v>-828864</v>
      </c>
      <c r="F151">
        <v>86.93</v>
      </c>
      <c r="G151" s="1">
        <v>1.2190382200000001</v>
      </c>
      <c r="H151" s="1">
        <v>1.01758373E-3</v>
      </c>
      <c r="I151" s="1">
        <v>1.21802162</v>
      </c>
      <c r="J151" s="1">
        <v>1.2218120100000001</v>
      </c>
      <c r="N151" t="s">
        <v>972</v>
      </c>
      <c r="O151">
        <f>_xlfn.STDEV.S(O145,O91,O37)</f>
        <v>11.089901404175878</v>
      </c>
    </row>
    <row r="152" spans="1:15" x14ac:dyDescent="0.3">
      <c r="A152" t="s">
        <v>331</v>
      </c>
      <c r="B152" t="s">
        <v>961</v>
      </c>
      <c r="C152">
        <v>42</v>
      </c>
      <c r="D152">
        <v>51</v>
      </c>
      <c r="E152">
        <v>-828288</v>
      </c>
      <c r="F152">
        <v>88.93</v>
      </c>
      <c r="G152" s="1">
        <v>1.11053735</v>
      </c>
      <c r="H152" s="1">
        <v>8.4827254700000005E-4</v>
      </c>
      <c r="I152" s="1">
        <v>1.10962023</v>
      </c>
      <c r="J152" s="1">
        <v>1.1128662199999999</v>
      </c>
    </row>
    <row r="153" spans="1:15" x14ac:dyDescent="0.3">
      <c r="A153" t="s">
        <v>331</v>
      </c>
      <c r="B153" t="s">
        <v>962</v>
      </c>
      <c r="C153">
        <v>43</v>
      </c>
      <c r="D153">
        <v>51</v>
      </c>
      <c r="E153">
        <v>-827712</v>
      </c>
      <c r="F153">
        <v>90.94</v>
      </c>
      <c r="G153" s="1">
        <v>1.00407863</v>
      </c>
      <c r="H153" s="1">
        <v>6.2355320400000005E-4</v>
      </c>
      <c r="I153" s="1">
        <v>1.0034710499999999</v>
      </c>
      <c r="J153" s="1">
        <v>1.0059759399999999</v>
      </c>
    </row>
    <row r="154" spans="1:15" x14ac:dyDescent="0.3">
      <c r="A154" t="s">
        <v>331</v>
      </c>
      <c r="B154" t="s">
        <v>963</v>
      </c>
      <c r="C154">
        <v>44</v>
      </c>
      <c r="D154">
        <v>51</v>
      </c>
      <c r="E154">
        <v>-827136</v>
      </c>
      <c r="F154">
        <v>92.94</v>
      </c>
      <c r="G154" s="1">
        <v>0.89951932800000001</v>
      </c>
      <c r="H154" s="1">
        <v>7.8040122199999999E-4</v>
      </c>
      <c r="I154" s="1">
        <v>0.89871299699999996</v>
      </c>
      <c r="J154" s="1">
        <v>0.90123594600000001</v>
      </c>
    </row>
    <row r="155" spans="1:15" x14ac:dyDescent="0.3">
      <c r="A155" t="s">
        <v>331</v>
      </c>
      <c r="B155" t="s">
        <v>964</v>
      </c>
      <c r="C155">
        <v>45</v>
      </c>
      <c r="D155">
        <v>51</v>
      </c>
      <c r="E155">
        <v>-826560</v>
      </c>
      <c r="F155">
        <v>94.94</v>
      </c>
      <c r="G155" s="1">
        <v>0.79775445499999997</v>
      </c>
      <c r="H155" s="1">
        <v>4.3438166600000001E-4</v>
      </c>
      <c r="I155" s="1">
        <v>0.79720442199999997</v>
      </c>
      <c r="J155" s="1">
        <v>0.79887540400000001</v>
      </c>
    </row>
    <row r="156" spans="1:15" x14ac:dyDescent="0.3">
      <c r="A156" t="s">
        <v>331</v>
      </c>
      <c r="B156" t="s">
        <v>965</v>
      </c>
      <c r="C156">
        <v>46</v>
      </c>
      <c r="D156">
        <v>51</v>
      </c>
      <c r="E156">
        <v>-825984</v>
      </c>
      <c r="F156">
        <v>96.94</v>
      </c>
      <c r="G156" s="1">
        <v>0.700453467</v>
      </c>
      <c r="H156" s="1">
        <v>4.52923891E-4</v>
      </c>
      <c r="I156" s="1">
        <v>0.69983524900000005</v>
      </c>
      <c r="J156" s="1">
        <v>0.70139980199999996</v>
      </c>
    </row>
    <row r="157" spans="1:15" x14ac:dyDescent="0.3">
      <c r="A157" t="s">
        <v>331</v>
      </c>
      <c r="B157" t="s">
        <v>966</v>
      </c>
      <c r="C157">
        <v>47</v>
      </c>
      <c r="D157">
        <v>51</v>
      </c>
      <c r="E157">
        <v>-825408</v>
      </c>
      <c r="F157">
        <v>98.95</v>
      </c>
      <c r="G157" s="1">
        <v>0.606465013</v>
      </c>
      <c r="H157" s="1">
        <v>4.7416357099999999E-4</v>
      </c>
      <c r="I157" s="1">
        <v>0.60595709399999997</v>
      </c>
      <c r="J157" s="1">
        <v>0.60773771399999998</v>
      </c>
    </row>
    <row r="158" spans="1:15" x14ac:dyDescent="0.3">
      <c r="A158" t="s">
        <v>331</v>
      </c>
      <c r="B158" t="s">
        <v>967</v>
      </c>
      <c r="C158">
        <v>48</v>
      </c>
      <c r="D158">
        <v>51</v>
      </c>
      <c r="E158">
        <v>-824832</v>
      </c>
      <c r="F158">
        <v>100.95</v>
      </c>
      <c r="G158" s="1">
        <v>0.51695000199999996</v>
      </c>
      <c r="H158" s="1">
        <v>4.19314638E-4</v>
      </c>
      <c r="I158" s="1">
        <v>0.51644247700000001</v>
      </c>
      <c r="J158" s="1">
        <v>0.51799616999999998</v>
      </c>
    </row>
    <row r="159" spans="1:15" x14ac:dyDescent="0.3">
      <c r="A159" t="s">
        <v>331</v>
      </c>
      <c r="B159" t="s">
        <v>968</v>
      </c>
      <c r="C159">
        <v>49</v>
      </c>
      <c r="D159">
        <v>51</v>
      </c>
      <c r="E159" s="8">
        <v>-824256</v>
      </c>
      <c r="F159" s="8">
        <v>102.95</v>
      </c>
      <c r="G159" s="19">
        <v>0.432656655</v>
      </c>
      <c r="H159" s="1">
        <v>6.53084288E-4</v>
      </c>
      <c r="I159" s="1">
        <v>0.431842422</v>
      </c>
      <c r="J159" s="1">
        <v>0.43401550799999999</v>
      </c>
    </row>
    <row r="160" spans="1:15" x14ac:dyDescent="0.3">
      <c r="A160" t="s">
        <v>331</v>
      </c>
      <c r="B160" t="s">
        <v>969</v>
      </c>
      <c r="C160">
        <v>50</v>
      </c>
      <c r="D160">
        <v>51</v>
      </c>
      <c r="E160">
        <v>-823680</v>
      </c>
      <c r="F160">
        <v>104.95</v>
      </c>
      <c r="G160" s="1">
        <v>0.35342690199999999</v>
      </c>
      <c r="H160" s="1">
        <v>2.36411681E-4</v>
      </c>
      <c r="I160" s="1">
        <v>0.35313147</v>
      </c>
      <c r="J160" s="1">
        <v>0.35409928200000002</v>
      </c>
    </row>
    <row r="161" spans="1:10" x14ac:dyDescent="0.3">
      <c r="A161" t="s">
        <v>331</v>
      </c>
      <c r="B161" t="s">
        <v>970</v>
      </c>
      <c r="C161">
        <v>51</v>
      </c>
      <c r="D161">
        <v>51</v>
      </c>
      <c r="E161">
        <v>-823104</v>
      </c>
      <c r="F161">
        <v>106.96</v>
      </c>
      <c r="G161" s="1">
        <v>0.27972556700000001</v>
      </c>
      <c r="H161" s="1">
        <v>2.8975154700000002E-4</v>
      </c>
      <c r="I161" s="1">
        <v>0.27949112999999998</v>
      </c>
      <c r="J161" s="1">
        <v>0.28054386100000001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E996B-DD8B-4188-B4EB-E74D65C9EF92}">
  <dimension ref="A1"/>
  <sheetViews>
    <sheetView workbookViewId="0">
      <selection activeCell="J26" sqref="J26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6c5a3-a88d-4b32-866a-f49592dbdacd">
      <Terms xmlns="http://schemas.microsoft.com/office/infopath/2007/PartnerControls"/>
    </lcf76f155ced4ddcb4097134ff3c332f>
    <TaxCatchAll xmlns="b3bb28de-e8e2-475d-a59f-f896f40b632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C2EC7730FFA14386CA2BFA946C6B6D" ma:contentTypeVersion="16" ma:contentTypeDescription="Create a new document." ma:contentTypeScope="" ma:versionID="cb224a3c322877fa7fd84aa2321eab64">
  <xsd:schema xmlns:xsd="http://www.w3.org/2001/XMLSchema" xmlns:xs="http://www.w3.org/2001/XMLSchema" xmlns:p="http://schemas.microsoft.com/office/2006/metadata/properties" xmlns:ns2="fa26c5a3-a88d-4b32-866a-f49592dbdacd" xmlns:ns3="b3bb28de-e8e2-475d-a59f-f896f40b632f" targetNamespace="http://schemas.microsoft.com/office/2006/metadata/properties" ma:root="true" ma:fieldsID="6e7ae0302d891ce0d39886dc0127cd76" ns2:_="" ns3:_="">
    <xsd:import namespace="fa26c5a3-a88d-4b32-866a-f49592dbdacd"/>
    <xsd:import namespace="b3bb28de-e8e2-475d-a59f-f896f40b6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6c5a3-a88d-4b32-866a-f49592dbda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a08de8c-21c0-4d44-a8d6-d49cbc5eaf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bb28de-e8e2-475d-a59f-f896f40b63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2f064c5-fb15-41b1-b8fd-6a0c06d53c97}" ma:internalName="TaxCatchAll" ma:showField="CatchAllData" ma:web="b3bb28de-e8e2-475d-a59f-f896f40b6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B98F38-654B-4713-9BB3-2F7554ADE254}">
  <ds:schemaRefs>
    <ds:schemaRef ds:uri="http://purl.org/dc/dcmitype/"/>
    <ds:schemaRef ds:uri="http://schemas.microsoft.com/office/infopath/2007/PartnerControls"/>
    <ds:schemaRef ds:uri="fa26c5a3-a88d-4b32-866a-f49592dbdacd"/>
    <ds:schemaRef ds:uri="b3bb28de-e8e2-475d-a59f-f896f40b632f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4AC8C69-382E-4BBC-929C-B0E4D427D5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26c5a3-a88d-4b32-866a-f49592dbdacd"/>
    <ds:schemaRef ds:uri="b3bb28de-e8e2-475d-a59f-f896f40b63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4010D0-A24C-4924-A117-2277CE5BCA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13</vt:i4>
      </vt:variant>
    </vt:vector>
  </HeadingPairs>
  <TitlesOfParts>
    <vt:vector size="19" baseType="lpstr">
      <vt:lpstr>rough scan</vt:lpstr>
      <vt:lpstr>435nm</vt:lpstr>
      <vt:lpstr>546nm</vt:lpstr>
      <vt:lpstr>296nm</vt:lpstr>
      <vt:lpstr>253nm</vt:lpstr>
      <vt:lpstr>Sheet1</vt:lpstr>
      <vt:lpstr>'rough scan'!_1200_300_HgArWaveScan_1</vt:lpstr>
      <vt:lpstr>'253nm'!WaveCal253_HgAr15Mar_1</vt:lpstr>
      <vt:lpstr>'253nm'!WaveCal253_HgAr15Mar_2</vt:lpstr>
      <vt:lpstr>'253nm'!WaveCal253_HgAr15Mar_3</vt:lpstr>
      <vt:lpstr>'296nm'!WaveCal296_HgAr15Mar_1</vt:lpstr>
      <vt:lpstr>'296nm'!WaveCal296_HgAr15Mar_2</vt:lpstr>
      <vt:lpstr>'296nm'!WaveCal296_HgAr15Mar_3</vt:lpstr>
      <vt:lpstr>'435nm'!WaveCal435_HgAr15Mar_1</vt:lpstr>
      <vt:lpstr>'435nm'!WaveCal435_HgAr15Mar_2</vt:lpstr>
      <vt:lpstr>'435nm'!WaveCal435_HgAr15Mar_3</vt:lpstr>
      <vt:lpstr>'546nm'!WaveCal545_HgAr15Mar_1</vt:lpstr>
      <vt:lpstr>'546nm'!WaveCal546_HgAr15Mar_2</vt:lpstr>
      <vt:lpstr>'546nm'!WaveCal546_HgAr15Mar_3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2022-11-28T09:14:10Z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0x01010059C2EC7730FFA14386CA2BFA946C6B6D</vt:lpwstr>
  </property>
  <property fmtid="{D5CDD505-2E9C-101B-9397-08002B2CF9AE}" pid="3" name="AuthorIds_UIVersion_6656">
    <vt:lpwstr>47</vt:lpwstr>
  </property>
  <property fmtid="{D5CDD505-2E9C-101B-9397-08002B2CF9AE}" pid="4" name="MediaServiceImageTags">
    <vt:lpwstr/>
  </property>
</Properties>
</file>