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3.xml" ContentType="application/vnd.openxmlformats-officedocument.themeOverride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4.xml" ContentType="application/vnd.openxmlformats-officedocument.themeOverride+xml"/>
  <Override PartName="/xl/drawings/drawing9.xml" ContentType="application/vnd.openxmlformats-officedocument.drawing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5.xml" ContentType="application/vnd.openxmlformats-officedocument.themeOverride+xml"/>
  <Override PartName="/xl/drawings/drawing11.xml" ContentType="application/vnd.openxmlformats-officedocument.drawing+xml"/>
  <Override PartName="/xl/comments6.xml" ContentType="application/vnd.openxmlformats-officedocument.spreadsheetml.comments+xml"/>
  <Override PartName="/xl/threadedComments/threadedComment6.xml" ContentType="application/vnd.ms-excel.threadedcomment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2.xml" ContentType="application/vnd.openxmlformats-officedocument.drawingml.chartshape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6.xml" ContentType="application/vnd.openxmlformats-officedocument.themeOverride+xml"/>
  <Override PartName="/xl/drawings/drawing13.xml" ContentType="application/vnd.openxmlformats-officedocument.drawing+xml"/>
  <Override PartName="/xl/comments7.xml" ContentType="application/vnd.openxmlformats-officedocument.spreadsheetml.comments+xml"/>
  <Override PartName="/xl/threadedComments/threadedComment7.xml" ContentType="application/vnd.ms-excel.threadedcomment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4.xml" ContentType="application/vnd.openxmlformats-officedocument.drawingml.chartshapes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7.xml" ContentType="application/vnd.openxmlformats-officedocument.themeOverride+xml"/>
  <Override PartName="/xl/drawings/drawing15.xml" ContentType="application/vnd.openxmlformats-officedocument.drawing+xml"/>
  <Override PartName="/xl/comments8.xml" ContentType="application/vnd.openxmlformats-officedocument.spreadsheetml.comments+xml"/>
  <Override PartName="/xl/threadedComments/threadedComment8.xml" ContentType="application/vnd.ms-excel.threadedcomment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6.xml" ContentType="application/vnd.openxmlformats-officedocument.drawingml.chartshapes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8.xml" ContentType="application/vnd.openxmlformats-officedocument.themeOverride+xml"/>
  <Override PartName="/xl/drawings/drawing17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8.xml" ContentType="application/vnd.openxmlformats-officedocument.drawing+xml"/>
  <Override PartName="/xl/comments9.xml" ContentType="application/vnd.openxmlformats-officedocument.spreadsheetml.comments+xml"/>
  <Override PartName="/xl/threadedComments/threadedComment9.xml" ContentType="application/vnd.ms-excel.threadedcomments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9.xml" ContentType="application/vnd.openxmlformats-officedocument.themeOverrid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https://d.docs.live.net/980335d720af50d7/Desktop/Obj 1 - Cytotoxicity/Results/MTT/HeLa/Complete IC50 data/"/>
    </mc:Choice>
  </mc:AlternateContent>
  <xr:revisionPtr revIDLastSave="263" documentId="13_ncr:1_{60849D60-6A1B-4B94-B17D-A0B28057F5D5}" xr6:coauthVersionLast="47" xr6:coauthVersionMax="47" xr10:uidLastSave="{BA8A2756-9520-44F3-AA30-5AE625D5DE9D}"/>
  <bookViews>
    <workbookView xWindow="2340" yWindow="2340" windowWidth="18000" windowHeight="9360" tabRatio="801" firstSheet="3" activeTab="7" xr2:uid="{00000000-000D-0000-FFFF-FFFF00000000}"/>
  </bookViews>
  <sheets>
    <sheet name="48h CAE1" sheetId="1" r:id="rId1"/>
    <sheet name="48h CAE3" sheetId="2" r:id="rId2"/>
    <sheet name="48h CAE5" sheetId="8" r:id="rId3"/>
    <sheet name="48h CAE8" sheetId="7" r:id="rId4"/>
    <sheet name="48h DBF4" sheetId="10" r:id="rId5"/>
    <sheet name="48h EGF4" sheetId="6" r:id="rId6"/>
    <sheet name="48h EGF36" sheetId="11" r:id="rId7"/>
    <sheet name="48h RAR2" sheetId="9" r:id="rId8"/>
    <sheet name="IC50 data 48h" sheetId="5" r:id="rId9"/>
    <sheet name="48h drug" sheetId="4" r:id="rId10"/>
  </sheets>
  <definedNames>
    <definedName name="_xlnm.Print_Area" localSheetId="0">'48h CAE1'!$A$1:$V$33</definedName>
    <definedName name="_xlnm.Print_Area" localSheetId="1">'48h CAE3'!$A$1:$V$33</definedName>
    <definedName name="_xlnm.Print_Area" localSheetId="2">'48h CAE5'!$A$1:$V$33</definedName>
    <definedName name="_xlnm.Print_Area" localSheetId="3">'48h CAE8'!$A$1:$V$33</definedName>
    <definedName name="_xlnm.Print_Area" localSheetId="4">'48h DBF4'!$A$1:$V$33</definedName>
    <definedName name="_xlnm.Print_Area" localSheetId="9">'48h drug'!$A$1:$V$33</definedName>
    <definedName name="_xlnm.Print_Area" localSheetId="6">'48h EGF36'!$A$1:$V$33</definedName>
    <definedName name="_xlnm.Print_Area" localSheetId="5">'48h EGF4'!$A$1:$V$33</definedName>
    <definedName name="_xlnm.Print_Area" localSheetId="7">'48h RAR2'!$A$1:$V$33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9" l="1"/>
  <c r="F10" i="9"/>
  <c r="E10" i="9"/>
  <c r="D10" i="9"/>
  <c r="C10" i="9"/>
  <c r="G10" i="11"/>
  <c r="C10" i="11"/>
  <c r="F10" i="11"/>
  <c r="D10" i="11"/>
  <c r="E10" i="11"/>
  <c r="G10" i="6"/>
  <c r="F10" i="6"/>
  <c r="E10" i="6"/>
  <c r="D10" i="6"/>
  <c r="C10" i="6"/>
  <c r="G10" i="10"/>
  <c r="F10" i="10"/>
  <c r="E10" i="10"/>
  <c r="D10" i="10"/>
  <c r="C10" i="10"/>
  <c r="G10" i="7"/>
  <c r="F10" i="7"/>
  <c r="E10" i="7"/>
  <c r="D10" i="7"/>
  <c r="C10" i="7"/>
  <c r="G10" i="8"/>
  <c r="F10" i="8"/>
  <c r="E10" i="8"/>
  <c r="D10" i="8"/>
  <c r="C10" i="8"/>
  <c r="G10" i="2"/>
  <c r="F10" i="2"/>
  <c r="E10" i="2"/>
  <c r="D10" i="2"/>
  <c r="C10" i="2"/>
  <c r="G10" i="1"/>
  <c r="F10" i="1"/>
  <c r="E10" i="1"/>
  <c r="D10" i="1"/>
  <c r="C10" i="1"/>
  <c r="H9" i="2" l="1"/>
  <c r="H8" i="2"/>
  <c r="J7" i="5"/>
  <c r="J8" i="5"/>
  <c r="T9" i="2"/>
  <c r="T8" i="2"/>
  <c r="N9" i="2" l="1"/>
  <c r="N8" i="2"/>
  <c r="S9" i="2"/>
  <c r="S8" i="2"/>
  <c r="R9" i="2"/>
  <c r="R8" i="2"/>
  <c r="H8" i="7"/>
  <c r="I8" i="5"/>
  <c r="I7" i="5"/>
  <c r="H8" i="5"/>
  <c r="H7" i="5"/>
  <c r="G8" i="5"/>
  <c r="G7" i="5"/>
  <c r="F7" i="5"/>
  <c r="F8" i="5"/>
  <c r="Q9" i="11" l="1"/>
  <c r="P9" i="11"/>
  <c r="O9" i="11"/>
  <c r="N9" i="11"/>
  <c r="C9" i="11"/>
  <c r="D9" i="11"/>
  <c r="E9" i="11"/>
  <c r="F9" i="11"/>
  <c r="G9" i="11"/>
  <c r="Q8" i="11"/>
  <c r="P8" i="11"/>
  <c r="O8" i="11"/>
  <c r="N8" i="11"/>
  <c r="C8" i="11"/>
  <c r="D8" i="11"/>
  <c r="E8" i="11"/>
  <c r="F8" i="11"/>
  <c r="G8" i="11"/>
  <c r="H9" i="11"/>
  <c r="Q9" i="10"/>
  <c r="P9" i="10"/>
  <c r="O9" i="10"/>
  <c r="N9" i="10"/>
  <c r="C9" i="10"/>
  <c r="D9" i="10"/>
  <c r="E9" i="10"/>
  <c r="F9" i="10"/>
  <c r="G9" i="10"/>
  <c r="Q8" i="10"/>
  <c r="P8" i="10"/>
  <c r="O8" i="10"/>
  <c r="N8" i="10"/>
  <c r="C8" i="10"/>
  <c r="D8" i="10"/>
  <c r="E8" i="10"/>
  <c r="F8" i="10"/>
  <c r="G8" i="10"/>
  <c r="H9" i="10"/>
  <c r="Q9" i="9"/>
  <c r="P9" i="9"/>
  <c r="O9" i="9"/>
  <c r="N9" i="9"/>
  <c r="C9" i="9"/>
  <c r="D9" i="9"/>
  <c r="E9" i="9"/>
  <c r="F9" i="9"/>
  <c r="G9" i="9"/>
  <c r="Q8" i="9"/>
  <c r="P8" i="9"/>
  <c r="O8" i="9"/>
  <c r="N8" i="9"/>
  <c r="C8" i="9"/>
  <c r="D8" i="9"/>
  <c r="E8" i="9"/>
  <c r="F8" i="9"/>
  <c r="G8" i="9"/>
  <c r="H9" i="9"/>
  <c r="Q9" i="8"/>
  <c r="P9" i="8"/>
  <c r="O9" i="8"/>
  <c r="N9" i="8"/>
  <c r="C9" i="8"/>
  <c r="D9" i="8"/>
  <c r="E9" i="8"/>
  <c r="F9" i="8"/>
  <c r="G9" i="8"/>
  <c r="Q8" i="8"/>
  <c r="P8" i="8"/>
  <c r="O8" i="8"/>
  <c r="N8" i="8"/>
  <c r="C8" i="8"/>
  <c r="D8" i="8"/>
  <c r="E8" i="8"/>
  <c r="F8" i="8"/>
  <c r="G8" i="8"/>
  <c r="H9" i="8"/>
  <c r="Q9" i="7"/>
  <c r="P9" i="7"/>
  <c r="O9" i="7"/>
  <c r="N9" i="7"/>
  <c r="C9" i="7"/>
  <c r="D9" i="7"/>
  <c r="E9" i="7"/>
  <c r="F9" i="7"/>
  <c r="G9" i="7"/>
  <c r="Q8" i="7"/>
  <c r="P8" i="7"/>
  <c r="O8" i="7"/>
  <c r="N8" i="7"/>
  <c r="C8" i="7"/>
  <c r="D8" i="7"/>
  <c r="E8" i="7"/>
  <c r="F8" i="7"/>
  <c r="G8" i="7"/>
  <c r="H9" i="7"/>
  <c r="Q9" i="6"/>
  <c r="P9" i="6"/>
  <c r="O9" i="6"/>
  <c r="N9" i="6"/>
  <c r="C9" i="6"/>
  <c r="D9" i="6"/>
  <c r="E9" i="6"/>
  <c r="F9" i="6"/>
  <c r="G9" i="6"/>
  <c r="Q8" i="6"/>
  <c r="P8" i="6"/>
  <c r="O8" i="6"/>
  <c r="N8" i="6"/>
  <c r="C8" i="6"/>
  <c r="D8" i="6"/>
  <c r="E8" i="6"/>
  <c r="F8" i="6"/>
  <c r="G8" i="6"/>
  <c r="H9" i="6"/>
  <c r="D7" i="5"/>
  <c r="E7" i="5"/>
  <c r="D8" i="5"/>
  <c r="E8" i="5"/>
  <c r="B8" i="5"/>
  <c r="B7" i="5"/>
  <c r="Q9" i="4"/>
  <c r="P9" i="4"/>
  <c r="O9" i="4"/>
  <c r="N9" i="4"/>
  <c r="G9" i="4"/>
  <c r="F9" i="4"/>
  <c r="E9" i="4"/>
  <c r="D9" i="4"/>
  <c r="C9" i="4"/>
  <c r="Q8" i="4"/>
  <c r="P8" i="4"/>
  <c r="O8" i="4"/>
  <c r="N8" i="4"/>
  <c r="G8" i="4"/>
  <c r="F8" i="4"/>
  <c r="E8" i="4"/>
  <c r="D8" i="4"/>
  <c r="C8" i="4"/>
  <c r="K6" i="4"/>
  <c r="J6" i="4"/>
  <c r="I6" i="4"/>
  <c r="H6" i="4"/>
  <c r="K5" i="4"/>
  <c r="J5" i="4"/>
  <c r="I5" i="4"/>
  <c r="H5" i="4"/>
  <c r="K4" i="4"/>
  <c r="J4" i="4"/>
  <c r="I4" i="4"/>
  <c r="H4" i="4"/>
  <c r="H9" i="4" s="1"/>
  <c r="H8" i="11" l="1"/>
  <c r="H8" i="10"/>
  <c r="H8" i="9"/>
  <c r="H8" i="8"/>
  <c r="H8" i="6"/>
  <c r="H8" i="4"/>
  <c r="Q9" i="2"/>
  <c r="P9" i="2"/>
  <c r="O9" i="2"/>
  <c r="C9" i="2"/>
  <c r="D9" i="2"/>
  <c r="E9" i="2"/>
  <c r="F9" i="2"/>
  <c r="G9" i="2"/>
  <c r="Q8" i="2"/>
  <c r="P8" i="2"/>
  <c r="O8" i="2"/>
  <c r="C8" i="2"/>
  <c r="D8" i="2"/>
  <c r="E8" i="2"/>
  <c r="F8" i="2"/>
  <c r="G8" i="2"/>
  <c r="Q9" i="1" l="1"/>
  <c r="P9" i="1"/>
  <c r="O9" i="1"/>
  <c r="N9" i="1"/>
  <c r="Q8" i="1"/>
  <c r="P8" i="1"/>
  <c r="O8" i="1"/>
  <c r="N8" i="1"/>
  <c r="G8" i="1" l="1"/>
  <c r="F8" i="1"/>
  <c r="E8" i="1"/>
  <c r="D8" i="1"/>
  <c r="C8" i="1"/>
  <c r="F9" i="1" l="1"/>
  <c r="E9" i="1"/>
  <c r="D9" i="1"/>
  <c r="C9" i="1"/>
  <c r="G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tc={6AF1F03C-7F39-4419-B969-F130473BAE48}</author>
    <author>tc={08926043-0DF4-46B3-B4C1-81053082F19E}</author>
    <author>tc={AC2D3E97-62EC-4573-976E-48F2E9CF2EA1}</author>
    <author>User</author>
  </authors>
  <commentList>
    <comment ref="B4" authorId="0" shapeId="0" xr:uid="{6AF1F03C-7F39-4419-B969-F130473BAE48}">
      <text>
        <t>[Threaded comment]
Your version of Excel allows you to read this threaded comment; however, any edits to it will get removed if the file is opened in a newer version of Excel. Learn more: https://go.microsoft.com/fwlink/?linkid=870924
Comment:
    15-12-2020</t>
      </text>
    </comment>
    <comment ref="B5" authorId="1" shapeId="0" xr:uid="{08926043-0DF4-46B3-B4C1-81053082F19E}">
      <text>
        <t>[Threaded comment]
Your version of Excel allows you to read this threaded comment; however, any edits to it will get removed if the file is opened in a newer version of Excel. Learn more: https://go.microsoft.com/fwlink/?linkid=870924
Comment:
    12-01-2021</t>
      </text>
    </comment>
    <comment ref="B6" authorId="2" shapeId="0" xr:uid="{AC2D3E97-62EC-4573-976E-48F2E9CF2EA1}">
      <text>
        <t>[Threaded comment]
Your version of Excel allows you to read this threaded comment; however, any edits to it will get removed if the file is opened in a newer version of Excel. Learn more: https://go.microsoft.com/fwlink/?linkid=870924
Comment:
    02-02-2021</t>
      </text>
    </comment>
    <comment ref="H8" authorId="3" shapeId="0" xr:uid="{411112E0-7B9F-42A5-97C0-F87F3398B58F}">
      <text>
        <r>
          <rPr>
            <sz val="9"/>
            <color indexed="81"/>
            <rFont val="Tahoma"/>
            <family val="2"/>
          </rPr>
          <t>IC50 value is way too high
Impractical compound for drug discovery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tc={184D858B-CEC7-49E9-B5C6-D67A252B3F78}</author>
    <author>tc={73122EAA-C95F-4159-B16B-4FAA9487C509}</author>
    <author>tc={035CAF31-1023-4616-B253-21323646783A}</author>
    <author>tc={1573FBEB-392A-4988-9969-AE9E1CE71A8B}</author>
    <author>User</author>
  </authors>
  <commentList>
    <comment ref="B4" authorId="0" shapeId="0" xr:uid="{184D858B-CEC7-49E9-B5C6-D67A252B3F78}">
      <text>
        <t>[Threaded comment]
Your version of Excel allows you to read this threaded comment; however, any edits to it will get removed if the file is opened in a newer version of Excel. Learn more: https://go.microsoft.com/fwlink/?linkid=870924
Comment:
    15-12-2020</t>
      </text>
    </comment>
    <comment ref="B5" authorId="1" shapeId="0" xr:uid="{73122EAA-C95F-4159-B16B-4FAA9487C509}">
      <text>
        <t>[Threaded comment]
Your version of Excel allows you to read this threaded comment; however, any edits to it will get removed if the file is opened in a newer version of Excel. Learn more: https://go.microsoft.com/fwlink/?linkid=870924
Comment:
    12-01-2021</t>
      </text>
    </comment>
    <comment ref="B6" authorId="2" shapeId="0" xr:uid="{035CAF31-1023-4616-B253-21323646783A}">
      <text>
        <t>[Threaded comment]
Your version of Excel allows you to read this threaded comment; however, any edits to it will get removed if the file is opened in a newer version of Excel. Learn more: https://go.microsoft.com/fwlink/?linkid=870924
Comment:
    02-02-2021</t>
      </text>
    </comment>
    <comment ref="B7" authorId="3" shapeId="0" xr:uid="{1573FBEB-392A-4988-9969-AE9E1CE71A8B}">
      <text>
        <t>[Threaded comment]
Your version of Excel allows you to read this threaded comment; however, any edits to it will get removed if the file is opened in a newer version of Excel. Learn more: https://go.microsoft.com/fwlink/?linkid=870924
Comment:
    15-03-2021</t>
      </text>
    </comment>
    <comment ref="H8" authorId="4" shapeId="0" xr:uid="{11BAD100-DC9A-4195-88E3-5A989CD4C3E2}">
      <text>
        <r>
          <rPr>
            <sz val="11"/>
            <color theme="1"/>
            <rFont val="Calibri"/>
            <family val="2"/>
            <scheme val="minor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tc={9AE09C14-AFFD-4AF0-BD62-9776B0791466}</author>
    <author>tc={9984164A-2B2F-46C1-8A60-80745FA553BE}</author>
    <author>tc={64380C4E-8061-48A5-A35C-16E18809556B}</author>
    <author>tc={6B34C113-4271-48CA-928C-58125FD29EA8}</author>
  </authors>
  <commentList>
    <comment ref="B4" authorId="0" shapeId="0" xr:uid="{9AE09C14-AFFD-4AF0-BD62-9776B0791466}">
      <text>
        <t>[Threaded comment]
Your version of Excel allows you to read this threaded comment; however, any edits to it will get removed if the file is opened in a newer version of Excel. Learn more: https://go.microsoft.com/fwlink/?linkid=870924
Comment:
    15-12-2020</t>
      </text>
    </comment>
    <comment ref="B5" authorId="1" shapeId="0" xr:uid="{9984164A-2B2F-46C1-8A60-80745FA553BE}">
      <text>
        <t>[Threaded comment]
Your version of Excel allows you to read this threaded comment; however, any edits to it will get removed if the file is opened in a newer version of Excel. Learn more: https://go.microsoft.com/fwlink/?linkid=870924
Comment:
    12-01-2021</t>
      </text>
    </comment>
    <comment ref="B6" authorId="2" shapeId="0" xr:uid="{64380C4E-8061-48A5-A35C-16E18809556B}">
      <text>
        <t>[Threaded comment]
Your version of Excel allows you to read this threaded comment; however, any edits to it will get removed if the file is opened in a newer version of Excel. Learn more: https://go.microsoft.com/fwlink/?linkid=870924
Comment:
    02-02-2021</t>
      </text>
    </comment>
    <comment ref="B7" authorId="3" shapeId="0" xr:uid="{6B34C113-4271-48CA-928C-58125FD29EA8}">
      <text>
        <t>[Threaded comment]
Your version of Excel allows you to read this threaded comment; however, any edits to it will get removed if the file is opened in a newer version of Excel. Learn more: https://go.microsoft.com/fwlink/?linkid=870924
Comment:
    15-03-2021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tc={08176947-F24C-4525-ACE8-5E5DF63E707B}</author>
    <author>tc={225BE727-4569-478F-98F5-76270DCE6CD8}</author>
    <author>tc={56E335AA-D05D-40BE-9585-CE0950590B3F}</author>
    <author>tc={57D533E8-2EAD-4CE0-AE7D-A4FFFF4102C4}</author>
  </authors>
  <commentList>
    <comment ref="P3" authorId="0" shapeId="0" xr:uid="{6B058D3F-FA83-44B6-BC00-4DE862D0A173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 xml:space="preserve">Was the IC50 concentration according to Wang, </t>
        </r>
        <r>
          <rPr>
            <i/>
            <sz val="11"/>
            <color indexed="81"/>
            <rFont val="Tahoma"/>
            <family val="2"/>
          </rPr>
          <t>et al</t>
        </r>
        <r>
          <rPr>
            <sz val="11"/>
            <color indexed="81"/>
            <rFont val="Tahoma"/>
            <family val="2"/>
          </rPr>
          <t xml:space="preserve"> (2016).</t>
        </r>
      </text>
    </comment>
    <comment ref="B4" authorId="1" shapeId="0" xr:uid="{08176947-F24C-4525-ACE8-5E5DF63E707B}">
      <text>
        <t>[Threaded comment]
Your version of Excel allows you to read this threaded comment; however, any edits to it will get removed if the file is opened in a newer version of Excel. Learn more: https://go.microsoft.com/fwlink/?linkid=870924
Comment:
    15-12-2020</t>
      </text>
    </comment>
    <comment ref="B5" authorId="2" shapeId="0" xr:uid="{225BE727-4569-478F-98F5-76270DCE6CD8}">
      <text>
        <t>[Threaded comment]
Your version of Excel allows you to read this threaded comment; however, any edits to it will get removed if the file is opened in a newer version of Excel. Learn more: https://go.microsoft.com/fwlink/?linkid=870924
Comment:
    12-01-2021</t>
      </text>
    </comment>
    <comment ref="B6" authorId="3" shapeId="0" xr:uid="{56E335AA-D05D-40BE-9585-CE0950590B3F}">
      <text>
        <t>[Threaded comment]
Your version of Excel allows you to read this threaded comment; however, any edits to it will get removed if the file is opened in a newer version of Excel. Learn more: https://go.microsoft.com/fwlink/?linkid=870924
Comment:
    02-02-2021</t>
      </text>
    </comment>
    <comment ref="B7" authorId="4" shapeId="0" xr:uid="{57D533E8-2EAD-4CE0-AE7D-A4FFFF4102C4}">
      <text>
        <t>[Threaded comment]
Your version of Excel allows you to read this threaded comment; however, any edits to it will get removed if the file is opened in a newer version of Excel. Learn more: https://go.microsoft.com/fwlink/?linkid=870924
Comment:
    15-03-2021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tc={458E12DC-E17E-4787-9D63-D9E5E64D707E}</author>
    <author>tc={EC9FA7B5-F2D9-4A98-A5BC-7DF30B3FE646}</author>
    <author>tc={2D218461-A976-40DB-9B1B-6BDD6227FBFD}</author>
    <author>tc={267ED6AC-B735-4E6C-A8F6-F1C23A4E7C50}</author>
  </authors>
  <commentList>
    <comment ref="B4" authorId="0" shapeId="0" xr:uid="{458E12DC-E17E-4787-9D63-D9E5E64D707E}">
      <text>
        <t>[Threaded comment]
Your version of Excel allows you to read this threaded comment; however, any edits to it will get removed if the file is opened in a newer version of Excel. Learn more: https://go.microsoft.com/fwlink/?linkid=870924
Comment:
    15-12-2020</t>
      </text>
    </comment>
    <comment ref="B5" authorId="1" shapeId="0" xr:uid="{EC9FA7B5-F2D9-4A98-A5BC-7DF30B3FE646}">
      <text>
        <t>[Threaded comment]
Your version of Excel allows you to read this threaded comment; however, any edits to it will get removed if the file is opened in a newer version of Excel. Learn more: https://go.microsoft.com/fwlink/?linkid=870924
Comment:
    12-01-2021</t>
      </text>
    </comment>
    <comment ref="B6" authorId="2" shapeId="0" xr:uid="{2D218461-A976-40DB-9B1B-6BDD6227FBFD}">
      <text>
        <t>[Threaded comment]
Your version of Excel allows you to read this threaded comment; however, any edits to it will get removed if the file is opened in a newer version of Excel. Learn more: https://go.microsoft.com/fwlink/?linkid=870924
Comment:
    02-02-2021</t>
      </text>
    </comment>
    <comment ref="B7" authorId="3" shapeId="0" xr:uid="{267ED6AC-B735-4E6C-A8F6-F1C23A4E7C50}">
      <text>
        <t>[Threaded comment]
Your version of Excel allows you to read this threaded comment; however, any edits to it will get removed if the file is opened in a newer version of Excel. Learn more: https://go.microsoft.com/fwlink/?linkid=870924
Comment:
    15-03-2021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tc={CD1E3DC3-1E3F-4C6A-9305-456FF49C7A6D}</author>
    <author>tc={489E4F19-0055-4237-A5F3-A8A829AC55A0}</author>
    <author>tc={35A6B122-4D18-4E27-9E0E-421924511D69}</author>
  </authors>
  <commentList>
    <comment ref="P3" authorId="0" shapeId="0" xr:uid="{D6A03361-8EDF-4296-BD58-2AF9F40925A2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 xml:space="preserve">Was the IC50 concentration according to Wang, </t>
        </r>
        <r>
          <rPr>
            <i/>
            <sz val="11"/>
            <color indexed="81"/>
            <rFont val="Tahoma"/>
            <family val="2"/>
          </rPr>
          <t>et al</t>
        </r>
        <r>
          <rPr>
            <sz val="11"/>
            <color indexed="81"/>
            <rFont val="Tahoma"/>
            <family val="2"/>
          </rPr>
          <t xml:space="preserve"> (2016).</t>
        </r>
      </text>
    </comment>
    <comment ref="B4" authorId="1" shapeId="0" xr:uid="{CD1E3DC3-1E3F-4C6A-9305-456FF49C7A6D}">
      <text>
        <t>[Threaded comment]
Your version of Excel allows you to read this threaded comment; however, any edits to it will get removed if the file is opened in a newer version of Excel. Learn more: https://go.microsoft.com/fwlink/?linkid=870924
Comment:
    15-12-2020</t>
      </text>
    </comment>
    <comment ref="B5" authorId="2" shapeId="0" xr:uid="{489E4F19-0055-4237-A5F3-A8A829AC55A0}">
      <text>
        <t>[Threaded comment]
Your version of Excel allows you to read this threaded comment; however, any edits to it will get removed if the file is opened in a newer version of Excel. Learn more: https://go.microsoft.com/fwlink/?linkid=870924
Comment:
    12-01-2021</t>
      </text>
    </comment>
    <comment ref="B6" authorId="3" shapeId="0" xr:uid="{35A6B122-4D18-4E27-9E0E-421924511D69}">
      <text>
        <t>[Threaded comment]
Your version of Excel allows you to read this threaded comment; however, any edits to it will get removed if the file is opened in a newer version of Excel. Learn more: https://go.microsoft.com/fwlink/?linkid=870924
Comment:
    02-02-2021</t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tc={75461702-708A-4B1E-8062-7A437E08DF0C}</author>
    <author>tc={E32AD31A-22AA-48B3-88B3-DC87C1387EA1}</author>
    <author>tc={DAB259F5-C5DB-4515-B328-E68F631E2EC2}</author>
    <author>tc={B1FDB638-1696-495F-BF8E-28265C0E9D89}</author>
  </authors>
  <commentList>
    <comment ref="B4" authorId="0" shapeId="0" xr:uid="{75461702-708A-4B1E-8062-7A437E08DF0C}">
      <text>
        <t>[Threaded comment]
Your version of Excel allows you to read this threaded comment; however, any edits to it will get removed if the file is opened in a newer version of Excel. Learn more: https://go.microsoft.com/fwlink/?linkid=870924
Comment:
    15-12-2020</t>
      </text>
    </comment>
    <comment ref="B5" authorId="1" shapeId="0" xr:uid="{E32AD31A-22AA-48B3-88B3-DC87C1387EA1}">
      <text>
        <t>[Threaded comment]
Your version of Excel allows you to read this threaded comment; however, any edits to it will get removed if the file is opened in a newer version of Excel. Learn more: https://go.microsoft.com/fwlink/?linkid=870924
Comment:
    12-01-2021</t>
      </text>
    </comment>
    <comment ref="B6" authorId="2" shapeId="0" xr:uid="{DAB259F5-C5DB-4515-B328-E68F631E2EC2}">
      <text>
        <t>[Threaded comment]
Your version of Excel allows you to read this threaded comment; however, any edits to it will get removed if the file is opened in a newer version of Excel. Learn more: https://go.microsoft.com/fwlink/?linkid=870924
Comment:
    02-02-2021</t>
      </text>
    </comment>
    <comment ref="B7" authorId="3" shapeId="0" xr:uid="{B1FDB638-1696-495F-BF8E-28265C0E9D89}">
      <text>
        <t>[Threaded comment]
Your version of Excel allows you to read this threaded comment; however, any edits to it will get removed if the file is opened in a newer version of Excel. Learn more: https://go.microsoft.com/fwlink/?linkid=870924
Comment:
    15-03-2021</t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tc={93D83E77-7E6B-4EC2-9DA3-89DC9F10AB2B}</author>
    <author>tc={4F0AE22F-5F28-4E80-8BA8-FB37A9680E05}</author>
    <author>tc={6DB81F16-A1AE-44C7-8186-318A82191B30}</author>
  </authors>
  <commentList>
    <comment ref="B4" authorId="0" shapeId="0" xr:uid="{93D83E77-7E6B-4EC2-9DA3-89DC9F10AB2B}">
      <text>
        <t>[Threaded comment]
Your version of Excel allows you to read this threaded comment; however, any edits to it will get removed if the file is opened in a newer version of Excel. Learn more: https://go.microsoft.com/fwlink/?linkid=870924
Comment:
    15-12-2020</t>
      </text>
    </comment>
    <comment ref="B5" authorId="1" shapeId="0" xr:uid="{4F0AE22F-5F28-4E80-8BA8-FB37A9680E05}">
      <text>
        <t>[Threaded comment]
Your version of Excel allows you to read this threaded comment; however, any edits to it will get removed if the file is opened in a newer version of Excel. Learn more: https://go.microsoft.com/fwlink/?linkid=870924
Comment:
    12-01-2021</t>
      </text>
    </comment>
    <comment ref="B6" authorId="2" shapeId="0" xr:uid="{6DB81F16-A1AE-44C7-8186-318A82191B30}">
      <text>
        <t>[Threaded comment]
Your version of Excel allows you to read this threaded comment; however, any edits to it will get removed if the file is opened in a newer version of Excel. Learn more: https://go.microsoft.com/fwlink/?linkid=870924
Comment:
    02-02-2021</t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tc={337632F6-53EE-485D-A442-39FA5FA95E54}</author>
    <author>tc={2F13517A-3630-4AA7-9EF3-A5B3FAD95AC7}</author>
    <author>tc={88562373-5A74-40D7-9E12-EBA40BCC716D}</author>
  </authors>
  <commentList>
    <comment ref="B4" authorId="0" shapeId="0" xr:uid="{337632F6-53EE-485D-A442-39FA5FA95E54}">
      <text>
        <t>[Threaded comment]
Your version of Excel allows you to read this threaded comment; however, any edits to it will get removed if the file is opened in a newer version of Excel. Learn more: https://go.microsoft.com/fwlink/?linkid=870924
Comment:
    15-12-2020</t>
      </text>
    </comment>
    <comment ref="B5" authorId="1" shapeId="0" xr:uid="{2F13517A-3630-4AA7-9EF3-A5B3FAD95AC7}">
      <text>
        <t>[Threaded comment]
Your version of Excel allows you to read this threaded comment; however, any edits to it will get removed if the file is opened in a newer version of Excel. Learn more: https://go.microsoft.com/fwlink/?linkid=870924
Comment:
    12-01-2021</t>
      </text>
    </comment>
    <comment ref="B6" authorId="2" shapeId="0" xr:uid="{88562373-5A74-40D7-9E12-EBA40BCC716D}">
      <text>
        <t>[Threaded comment]
Your version of Excel allows you to read this threaded comment; however, any edits to it will get removed if the file is opened in a newer version of Excel. Learn more: https://go.microsoft.com/fwlink/?linkid=870924
Comment:
    02-02-2021</t>
      </text>
    </comment>
  </commentList>
</comments>
</file>

<file path=xl/sharedStrings.xml><?xml version="1.0" encoding="utf-8"?>
<sst xmlns="http://schemas.openxmlformats.org/spreadsheetml/2006/main" count="185" uniqueCount="46">
  <si>
    <t>Average:</t>
  </si>
  <si>
    <t>SD:</t>
  </si>
  <si>
    <r>
      <t>Concentrations of compound (</t>
    </r>
    <r>
      <rPr>
        <b/>
        <sz val="12"/>
        <color theme="1"/>
        <rFont val="Calibri"/>
        <family val="2"/>
      </rPr>
      <t>µM)</t>
    </r>
  </si>
  <si>
    <t>Percent HeLa Cell Viability in response to 48h treatments of CAE1</t>
  </si>
  <si>
    <t>0,1% DMSO</t>
  </si>
  <si>
    <t xml:space="preserve">% Cell Viability in HeLas treated with controls </t>
  </si>
  <si>
    <t xml:space="preserve"> </t>
  </si>
  <si>
    <t>Correlation</t>
  </si>
  <si>
    <r>
      <t>IC</t>
    </r>
    <r>
      <rPr>
        <b/>
        <vertAlign val="subscript"/>
        <sz val="14"/>
        <color theme="1"/>
        <rFont val="Calibri"/>
        <family val="2"/>
        <scheme val="minor"/>
      </rPr>
      <t>50</t>
    </r>
    <r>
      <rPr>
        <b/>
        <sz val="14"/>
        <color theme="1"/>
        <rFont val="Calibri"/>
        <family val="2"/>
        <scheme val="minor"/>
      </rPr>
      <t xml:space="preserve"> (</t>
    </r>
    <r>
      <rPr>
        <b/>
        <sz val="14"/>
        <color theme="1"/>
        <rFont val="Calibri"/>
        <family val="2"/>
      </rPr>
      <t>µM</t>
    </r>
    <r>
      <rPr>
        <b/>
        <sz val="14"/>
        <color theme="1"/>
        <rFont val="Calibri"/>
        <family val="2"/>
        <scheme val="minor"/>
      </rPr>
      <t>)</t>
    </r>
  </si>
  <si>
    <t>Intercept</t>
  </si>
  <si>
    <t>Trendline parameters</t>
  </si>
  <si>
    <t>Slope</t>
  </si>
  <si>
    <t>% Cell Viability (Y)</t>
  </si>
  <si>
    <t>Repeat 1</t>
  </si>
  <si>
    <t>Repeat 2</t>
  </si>
  <si>
    <t>Repeat 3</t>
  </si>
  <si>
    <t>X</t>
  </si>
  <si>
    <t>Percent HeLa Cell Viability in response to 48h treatments of [drug]</t>
  </si>
  <si>
    <r>
      <t xml:space="preserve">0,6 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 Cam 48h</t>
    </r>
  </si>
  <si>
    <r>
      <t xml:space="preserve">1,2 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 Cam 48h</t>
    </r>
  </si>
  <si>
    <r>
      <t xml:space="preserve">0,3 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 Cam 48h</t>
    </r>
  </si>
  <si>
    <t>Cam = Camptothecin</t>
  </si>
  <si>
    <t>Percent HeLa Cell Viability in response to 48h treatments of CAE3</t>
  </si>
  <si>
    <t>Average IC50</t>
  </si>
  <si>
    <t>Standard deviation</t>
  </si>
  <si>
    <t>CAE3</t>
  </si>
  <si>
    <t>CAE1</t>
  </si>
  <si>
    <t>DBF4</t>
  </si>
  <si>
    <t>RAR2</t>
  </si>
  <si>
    <t>CAE8</t>
  </si>
  <si>
    <t>EGF4</t>
  </si>
  <si>
    <t xml:space="preserve">CAE5 </t>
  </si>
  <si>
    <t>EGF36</t>
  </si>
  <si>
    <r>
      <t>IC</t>
    </r>
    <r>
      <rPr>
        <vertAlign val="subscript"/>
        <sz val="16"/>
        <color theme="1"/>
        <rFont val="Calibri"/>
        <family val="2"/>
        <scheme val="minor"/>
      </rPr>
      <t>50</t>
    </r>
    <r>
      <rPr>
        <sz val="16"/>
        <color theme="1"/>
        <rFont val="Calibri"/>
        <family val="2"/>
        <scheme val="minor"/>
      </rPr>
      <t xml:space="preserve"> data of all compounds treated for 48h</t>
    </r>
  </si>
  <si>
    <t>Percent HeLa Cell Viability in response to 48h treatments of DBF4</t>
  </si>
  <si>
    <t>Percent HeLa Cell Viability in response to 48h treatments of RAR2</t>
  </si>
  <si>
    <t>Percent HeLa Cell Viability in response to 48h treatments of CAE8</t>
  </si>
  <si>
    <t>Percent HeLa Cell Viability in response to 48h treatments of EGF4</t>
  </si>
  <si>
    <t>Percent HeLa Cell Viability in response to 48h treatments of CAE5</t>
  </si>
  <si>
    <t>Percent HeLa Cell Viability in response to 48h treatments of EGF36</t>
  </si>
  <si>
    <t>Repeat 4</t>
  </si>
  <si>
    <t>Camptothecin concentrations (µM) treated for 48 hours</t>
  </si>
  <si>
    <r>
      <t>IC</t>
    </r>
    <r>
      <rPr>
        <b/>
        <vertAlign val="subscript"/>
        <sz val="11"/>
        <color theme="1"/>
        <rFont val="Calibri"/>
        <family val="2"/>
        <scheme val="minor"/>
      </rPr>
      <t>50</t>
    </r>
  </si>
  <si>
    <t>Camp.</t>
  </si>
  <si>
    <t>&gt;100</t>
  </si>
  <si>
    <t>p-values: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</si>
</sst>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4"/>
      <color theme="1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1"/>
      <name val="Tahoma"/>
      <family val="2"/>
    </font>
    <font>
      <i/>
      <sz val="11"/>
      <color indexed="81"/>
      <name val="Tahoma"/>
      <family val="2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bscript"/>
      <sz val="16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4" xfId="0" applyFont="1" applyBorder="1"/>
    <xf numFmtId="0" fontId="1" fillId="0" borderId="2" xfId="0" applyFont="1" applyBorder="1"/>
    <xf numFmtId="0" fontId="1" fillId="0" borderId="3" xfId="0" applyFont="1" applyBorder="1"/>
    <xf numFmtId="0" fontId="5" fillId="0" borderId="0" xfId="0" applyFont="1" applyAlignment="1"/>
    <xf numFmtId="0" fontId="0" fillId="0" borderId="3" xfId="0" applyBorder="1"/>
    <xf numFmtId="164" fontId="0" fillId="0" borderId="0" xfId="0" applyNumberForma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4" xfId="0" applyNumberFormat="1" applyBorder="1"/>
    <xf numFmtId="164" fontId="0" fillId="2" borderId="0" xfId="0" applyNumberFormat="1" applyFill="1"/>
    <xf numFmtId="164" fontId="0" fillId="0" borderId="0" xfId="0" applyNumberFormat="1"/>
    <xf numFmtId="0" fontId="1" fillId="0" borderId="0" xfId="0" applyFont="1"/>
    <xf numFmtId="164" fontId="1" fillId="2" borderId="4" xfId="0" applyNumberFormat="1" applyFont="1" applyFill="1" applyBorder="1"/>
    <xf numFmtId="164" fontId="10" fillId="2" borderId="2" xfId="0" applyNumberFormat="1" applyFont="1" applyFill="1" applyBorder="1"/>
    <xf numFmtId="0" fontId="10" fillId="0" borderId="3" xfId="0" applyFont="1" applyBorder="1" applyAlignment="1">
      <alignment horizontal="center" vertical="center"/>
    </xf>
    <xf numFmtId="0" fontId="1" fillId="0" borderId="14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0" fillId="0" borderId="19" xfId="0" applyBorder="1"/>
    <xf numFmtId="0" fontId="3" fillId="0" borderId="0" xfId="0" applyFont="1"/>
    <xf numFmtId="0" fontId="1" fillId="0" borderId="19" xfId="0" applyFont="1" applyBorder="1"/>
    <xf numFmtId="0" fontId="1" fillId="0" borderId="10" xfId="0" applyFont="1" applyBorder="1"/>
    <xf numFmtId="2" fontId="0" fillId="0" borderId="0" xfId="0" applyNumberFormat="1"/>
    <xf numFmtId="0" fontId="1" fillId="0" borderId="10" xfId="0" applyFont="1" applyFill="1" applyBorder="1"/>
    <xf numFmtId="0" fontId="1" fillId="0" borderId="3" xfId="0" applyFont="1" applyFill="1" applyBorder="1"/>
    <xf numFmtId="0" fontId="1" fillId="0" borderId="0" xfId="0" applyFont="1" applyFill="1" applyBorder="1"/>
    <xf numFmtId="0" fontId="10" fillId="2" borderId="0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14" fillId="0" borderId="0" xfId="0" applyFont="1" applyAlignment="1">
      <alignment horizontal="center"/>
    </xf>
    <xf numFmtId="0" fontId="10" fillId="2" borderId="0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HeLa</a:t>
            </a:r>
            <a:r>
              <a:rPr lang="en-ZA" sz="1800" b="0" baseline="0"/>
              <a:t> cell viabilities in response to individual 48h CAE1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266627788714543"/>
        </c:manualLayout>
      </c:layout>
      <c:scatterChart>
        <c:scatterStyle val="smoothMarker"/>
        <c:varyColors val="0"/>
        <c:ser>
          <c:idx val="4"/>
          <c:order val="4"/>
          <c:tx>
            <c:strRef>
              <c:f>'48h CAE1'!$B$8</c:f>
              <c:strCache>
                <c:ptCount val="1"/>
                <c:pt idx="0">
                  <c:v>Average: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'48h CAE1'!$G$3:$G$3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'48h CAE1'!$G$8:$G$8</c:f>
              <c:numCache>
                <c:formatCode>0.0</c:formatCode>
                <c:ptCount val="1"/>
                <c:pt idx="0">
                  <c:v>93.550048334224655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824-45B0-88A8-154426ED1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'48h CAE1'!$B$4</c15:sqref>
                        </c15:formulaRef>
                      </c:ext>
                    </c:extLst>
                    <c:strCache>
                      <c:ptCount val="1"/>
                      <c:pt idx="0">
                        <c:v>Repeat 1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'48h CAE1'!$G$3:$G$3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'48h CAE1'!$G$4:$G$4</c15:sqref>
                        </c15:formulaRef>
                      </c:ext>
                    </c:extLst>
                    <c:numCache>
                      <c:formatCode>0.0</c:formatCode>
                      <c:ptCount val="1"/>
                      <c:pt idx="0">
                        <c:v>95.901527228233661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4D4F-4BF3-AF8C-C5E02ACDCEFB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'48h CAE1'!$B$5</c15:sqref>
                        </c15:formulaRef>
                      </c:ext>
                    </c:extLst>
                    <c:strCache>
                      <c:ptCount val="1"/>
                      <c:pt idx="0">
                        <c:v>Repeat 2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'48h CAE1'!$G$3:$G$3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'48h CAE1'!$G$5:$G$5</c15:sqref>
                        </c15:formulaRef>
                      </c:ext>
                    </c:extLst>
                    <c:numCache>
                      <c:formatCode>0.0</c:formatCode>
                      <c:ptCount val="1"/>
                      <c:pt idx="0">
                        <c:v>86.066911572691907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D4F-4BF3-AF8C-C5E02ACDCEFB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'48h CAE1'!$B$6</c15:sqref>
                        </c15:formulaRef>
                      </c:ext>
                    </c:extLst>
                    <c:strCache>
                      <c:ptCount val="1"/>
                      <c:pt idx="0">
                        <c:v>Repeat 3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'48h CAE1'!$G$3:$G$3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'48h CAE1'!$G$6:$G$6</c15:sqref>
                        </c15:formulaRef>
                      </c:ext>
                    </c:extLst>
                    <c:numCache>
                      <c:formatCode>0.0</c:formatCode>
                      <c:ptCount val="1"/>
                      <c:pt idx="0">
                        <c:v>98.681706201748412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D4F-4BF3-AF8C-C5E02ACDCEF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'48h CAE1'!$B$7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'48h CAE1'!$G$3:$G$3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'48h CAE1'!$G$7:$G$7</c15:sqref>
                        </c15:formulaRef>
                      </c:ext>
                    </c:extLst>
                    <c:numCache>
                      <c:formatCode>0.0</c:formatCode>
                      <c:ptCount val="1"/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D4F-4BF3-AF8C-C5E02ACDCEFB}"/>
                  </c:ext>
                </c:extLst>
              </c15:ser>
            </c15:filteredScatterSeries>
          </c:ext>
        </c:extLst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365724449682615"/>
              <c:y val="0.783777588578164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654131105730275"/>
          <c:y val="0.86226249455837101"/>
          <c:w val="0.13821442594190725"/>
          <c:h val="6.26979212013576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HeLa</a:t>
            </a:r>
            <a:r>
              <a:rPr lang="en-ZA" sz="1800" b="0" baseline="0"/>
              <a:t> cell viabilities in response to individual 48h DBF4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1533404744967237"/>
        </c:manualLayout>
      </c:layout>
      <c:scatterChart>
        <c:scatterStyle val="lineMarker"/>
        <c:varyColors val="0"/>
        <c:ser>
          <c:idx val="4"/>
          <c:order val="4"/>
          <c:tx>
            <c:strRef>
              <c:f>'48h DBF4'!$B$8</c:f>
              <c:strCache>
                <c:ptCount val="1"/>
                <c:pt idx="0">
                  <c:v>Average: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'48h DBF4'!$G$3:$G$3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'48h DBF4'!$G$8:$G$8</c:f>
              <c:numCache>
                <c:formatCode>0.0</c:formatCode>
                <c:ptCount val="1"/>
                <c:pt idx="0">
                  <c:v>25.456710275121608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CA0-46FB-B3D7-2723C057C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'48h DBF4'!$B$4</c15:sqref>
                        </c15:formulaRef>
                      </c:ext>
                    </c:extLst>
                    <c:strCache>
                      <c:ptCount val="1"/>
                      <c:pt idx="0">
                        <c:v>Repeat 1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'48h DBF4'!$G$3:$G$3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'48h DBF4'!$G$4:$G$4</c15:sqref>
                        </c15:formulaRef>
                      </c:ext>
                    </c:extLst>
                    <c:numCache>
                      <c:formatCode>0.0</c:formatCode>
                      <c:ptCount val="1"/>
                      <c:pt idx="0">
                        <c:v>34.708443898423539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B3BF-4AF1-BDAD-FF1949076090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'48h DBF4'!$B$5</c15:sqref>
                        </c15:formulaRef>
                      </c:ext>
                    </c:extLst>
                    <c:strCache>
                      <c:ptCount val="1"/>
                      <c:pt idx="0">
                        <c:v>Repeat 2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'48h DBF4'!$G$3:$G$3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'48h DBF4'!$G$5:$G$5</c15:sqref>
                        </c15:formulaRef>
                      </c:ext>
                    </c:extLst>
                    <c:numCache>
                      <c:formatCode>0.0</c:formatCode>
                      <c:ptCount val="1"/>
                      <c:pt idx="0">
                        <c:v>14.759028704115417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3BF-4AF1-BDAD-FF1949076090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'48h DBF4'!$B$6</c15:sqref>
                        </c15:formulaRef>
                      </c:ext>
                    </c:extLst>
                    <c:strCache>
                      <c:ptCount val="1"/>
                      <c:pt idx="0">
                        <c:v>Repeat 3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'48h DBF4'!$G$3:$G$3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'48h DBF4'!$G$6:$G$6</c15:sqref>
                        </c15:formulaRef>
                      </c:ext>
                    </c:extLst>
                    <c:numCache>
                      <c:formatCode>0.0</c:formatCode>
                      <c:ptCount val="1"/>
                      <c:pt idx="0">
                        <c:v>36.237218729659148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3BF-4AF1-BDAD-FF1949076090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'48h DBF4'!$B$7</c15:sqref>
                        </c15:formulaRef>
                      </c:ext>
                    </c:extLst>
                    <c:strCache>
                      <c:ptCount val="1"/>
                      <c:pt idx="0">
                        <c:v>Repeat 4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'48h DBF4'!$G$3:$G$3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'48h DBF4'!$G$7:$G$7</c15:sqref>
                        </c15:formulaRef>
                      </c:ext>
                    </c:extLst>
                    <c:numCache>
                      <c:formatCode>0.0</c:formatCode>
                      <c:ptCount val="1"/>
                      <c:pt idx="0">
                        <c:v>16.122149768288327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3BF-4AF1-BDAD-FF1949076090}"/>
                  </c:ext>
                </c:extLst>
              </c15:ser>
            </c15:filteredScatterSeries>
          </c:ext>
        </c:extLst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365724449682615"/>
              <c:y val="0.778715215304666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10926198371738"/>
          <c:y val="0.86316561776425849"/>
          <c:w val="0.13856070198687165"/>
          <c:h val="6.1130982452911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HeLa</a:t>
            </a:r>
            <a:r>
              <a:rPr lang="en-ZA" sz="1800" b="0" baseline="0"/>
              <a:t> cell viabilities in response to 48h DBF4 and control treatments</a:t>
            </a:r>
            <a:endParaRPr lang="en-ZA" sz="18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50482060289348263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('48h DBF4'!$G$9:$G$9,'48h DBF4'!$N$9:$Q$9)</c:f>
                <c:numCache>
                  <c:formatCode>General</c:formatCode>
                  <c:ptCount val="5"/>
                  <c:pt idx="0">
                    <c:v>11.595808846666221</c:v>
                  </c:pt>
                  <c:pt idx="1">
                    <c:v>2.1100872026807656</c:v>
                  </c:pt>
                  <c:pt idx="2">
                    <c:v>5.4255650550786232</c:v>
                  </c:pt>
                  <c:pt idx="3">
                    <c:v>20.691480281605461</c:v>
                  </c:pt>
                  <c:pt idx="4">
                    <c:v>4.8382774856025117</c:v>
                  </c:pt>
                </c:numCache>
              </c:numRef>
            </c:plus>
            <c:minus>
              <c:numRef>
                <c:f>('48h DBF4'!$G$9:$G$9,'48h DBF4'!$N$9:$Q$9)</c:f>
                <c:numCache>
                  <c:formatCode>General</c:formatCode>
                  <c:ptCount val="5"/>
                  <c:pt idx="0">
                    <c:v>11.595808846666221</c:v>
                  </c:pt>
                  <c:pt idx="1">
                    <c:v>2.1100872026807656</c:v>
                  </c:pt>
                  <c:pt idx="2">
                    <c:v>5.4255650550786232</c:v>
                  </c:pt>
                  <c:pt idx="3">
                    <c:v>20.691480281605461</c:v>
                  </c:pt>
                  <c:pt idx="4">
                    <c:v>4.8382774856025117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('48h DBF4'!$G$3:$G$3,'48h DBF4'!$N$3:$Q$3)</c:f>
              <c:strCache>
                <c:ptCount val="5"/>
                <c:pt idx="0">
                  <c:v>100</c:v>
                </c:pt>
                <c:pt idx="1">
                  <c:v>0,1% DMSO</c:v>
                </c:pt>
                <c:pt idx="2">
                  <c:v>1,2 µM Cam 48h</c:v>
                </c:pt>
                <c:pt idx="3">
                  <c:v>0,6 µM Cam 48h</c:v>
                </c:pt>
                <c:pt idx="4">
                  <c:v>0,3 µM Cam 48h</c:v>
                </c:pt>
              </c:strCache>
            </c:strRef>
          </c:cat>
          <c:val>
            <c:numRef>
              <c:f>('48h DBF4'!$G$8:$G$8,'48h DBF4'!$N$8:$Q$8)</c:f>
              <c:numCache>
                <c:formatCode>0.0</c:formatCode>
                <c:ptCount val="5"/>
                <c:pt idx="0">
                  <c:v>25.456710275121608</c:v>
                </c:pt>
                <c:pt idx="1">
                  <c:v>99.211821081129202</c:v>
                </c:pt>
                <c:pt idx="2">
                  <c:v>92.244021612061331</c:v>
                </c:pt>
                <c:pt idx="3">
                  <c:v>83.260120206254555</c:v>
                </c:pt>
                <c:pt idx="4">
                  <c:v>96.474935848922613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E-4FC9-8E9E-19CC7F778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compounds, camptothecin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59878697147786"/>
              <c:y val="0.892494019547536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HeLa</a:t>
            </a:r>
            <a:r>
              <a:rPr lang="en-ZA" sz="1800" b="0" baseline="0"/>
              <a:t> cell viabilities in response to individual 48h EGF4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1533404744967237"/>
        </c:manualLayout>
      </c:layout>
      <c:scatterChart>
        <c:scatterStyle val="lineMarker"/>
        <c:varyColors val="0"/>
        <c:ser>
          <c:idx val="0"/>
          <c:order val="0"/>
          <c:tx>
            <c:strRef>
              <c:f>'48h EGF4'!$B$4</c:f>
              <c:strCache>
                <c:ptCount val="1"/>
                <c:pt idx="0">
                  <c:v>Repeat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'48h EGF4'!$G$3:$G$3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'48h EGF4'!$G$4:$G$4</c:f>
              <c:numCache>
                <c:formatCode>0.0</c:formatCode>
                <c:ptCount val="1"/>
                <c:pt idx="0">
                  <c:v>8.7055242339611194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97-4CC4-9188-292EAFFB672B}"/>
            </c:ext>
          </c:extLst>
        </c:ser>
        <c:ser>
          <c:idx val="1"/>
          <c:order val="1"/>
          <c:tx>
            <c:strRef>
              <c:f>'48h EGF4'!$B$5</c:f>
              <c:strCache>
                <c:ptCount val="1"/>
                <c:pt idx="0">
                  <c:v>Repeat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'48h EGF4'!$G$3:$G$3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'48h EGF4'!$G$5:$G$5</c:f>
              <c:numCache>
                <c:formatCode>0.0</c:formatCode>
                <c:ptCount val="1"/>
                <c:pt idx="0">
                  <c:v>0.37591663314207868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097-4CC4-9188-292EAFFB672B}"/>
            </c:ext>
          </c:extLst>
        </c:ser>
        <c:ser>
          <c:idx val="2"/>
          <c:order val="2"/>
          <c:tx>
            <c:strRef>
              <c:f>'48h EGF4'!$B$6</c:f>
              <c:strCache>
                <c:ptCount val="1"/>
                <c:pt idx="0">
                  <c:v>Repeat 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'48h EGF4'!$G$3:$G$3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'48h EGF4'!$G$6:$G$6</c:f>
              <c:numCache>
                <c:formatCode>0.0</c:formatCode>
                <c:ptCount val="1"/>
                <c:pt idx="0">
                  <c:v>12.319455544661318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097-4CC4-9188-292EAFFB67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'48h EGF4'!$B$7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'48h EGF4'!$G$3:$G$3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'48h EGF4'!$G$7:$G$7</c15:sqref>
                        </c15:formulaRef>
                      </c:ext>
                    </c:extLst>
                    <c:numCache>
                      <c:formatCode>0.0</c:formatCode>
                      <c:ptCount val="1"/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5097-4CC4-9188-292EAFFB672B}"/>
                  </c:ext>
                </c:extLst>
              </c15:ser>
            </c15:filteredScatterSeries>
          </c:ext>
        </c:extLst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365724449682615"/>
              <c:y val="0.778715215304666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10926198371738"/>
          <c:y val="0.86316561776425849"/>
          <c:w val="0.7543955446136712"/>
          <c:h val="0.101042451719057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HeLa</a:t>
            </a:r>
            <a:r>
              <a:rPr lang="en-ZA" sz="1800" b="0" baseline="0"/>
              <a:t> cell viabilities in response to 48h EGF4 and control treatments</a:t>
            </a:r>
            <a:endParaRPr lang="en-ZA" sz="18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50482060289348263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('48h EGF4'!$G$9:$G$9,'48h EGF4'!$N$9:$Q$9)</c:f>
                <c:numCache>
                  <c:formatCode>General</c:formatCode>
                  <c:ptCount val="5"/>
                  <c:pt idx="0">
                    <c:v>6.1249623676810696</c:v>
                  </c:pt>
                  <c:pt idx="1">
                    <c:v>2.1100872026807656</c:v>
                  </c:pt>
                  <c:pt idx="2">
                    <c:v>5.4255650550786232</c:v>
                  </c:pt>
                  <c:pt idx="3">
                    <c:v>20.691480281605461</c:v>
                  </c:pt>
                  <c:pt idx="4">
                    <c:v>4.8382774856025117</c:v>
                  </c:pt>
                </c:numCache>
              </c:numRef>
            </c:plus>
            <c:minus>
              <c:numRef>
                <c:f>('48h EGF4'!$G$9:$G$9,'48h EGF4'!$N$9:$Q$9)</c:f>
                <c:numCache>
                  <c:formatCode>General</c:formatCode>
                  <c:ptCount val="5"/>
                  <c:pt idx="0">
                    <c:v>6.1249623676810696</c:v>
                  </c:pt>
                  <c:pt idx="1">
                    <c:v>2.1100872026807656</c:v>
                  </c:pt>
                  <c:pt idx="2">
                    <c:v>5.4255650550786232</c:v>
                  </c:pt>
                  <c:pt idx="3">
                    <c:v>20.691480281605461</c:v>
                  </c:pt>
                  <c:pt idx="4">
                    <c:v>4.8382774856025117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('48h EGF4'!$G$3:$G$3,'48h EGF4'!$N$3:$Q$3)</c:f>
              <c:strCache>
                <c:ptCount val="5"/>
                <c:pt idx="0">
                  <c:v>100</c:v>
                </c:pt>
                <c:pt idx="1">
                  <c:v>0,1% DMSO</c:v>
                </c:pt>
                <c:pt idx="2">
                  <c:v>1,2 µM Cam 48h</c:v>
                </c:pt>
                <c:pt idx="3">
                  <c:v>0,6 µM Cam 48h</c:v>
                </c:pt>
                <c:pt idx="4">
                  <c:v>0,3 µM Cam 48h</c:v>
                </c:pt>
              </c:strCache>
            </c:strRef>
          </c:cat>
          <c:val>
            <c:numRef>
              <c:f>('48h EGF4'!$G$8:$G$8,'48h EGF4'!$N$8:$Q$8)</c:f>
              <c:numCache>
                <c:formatCode>0.0</c:formatCode>
                <c:ptCount val="5"/>
                <c:pt idx="0">
                  <c:v>7.133632137254839</c:v>
                </c:pt>
                <c:pt idx="1">
                  <c:v>99.211821081129202</c:v>
                </c:pt>
                <c:pt idx="2">
                  <c:v>92.244021612061331</c:v>
                </c:pt>
                <c:pt idx="3">
                  <c:v>83.260120206254555</c:v>
                </c:pt>
                <c:pt idx="4">
                  <c:v>96.474935848922613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55-4250-95CE-B8AEE527C7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compounds, camptothecin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59878697147786"/>
              <c:y val="0.892494019547536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HeLa</a:t>
            </a:r>
            <a:r>
              <a:rPr lang="en-ZA" sz="1800" b="0" baseline="0"/>
              <a:t> cell viabilities in response to individual 48h EGF36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1533404744967237"/>
        </c:manualLayout>
      </c:layout>
      <c:scatterChart>
        <c:scatterStyle val="lineMarker"/>
        <c:varyColors val="0"/>
        <c:ser>
          <c:idx val="0"/>
          <c:order val="0"/>
          <c:tx>
            <c:strRef>
              <c:f>'48h EGF36'!$B$4</c:f>
              <c:strCache>
                <c:ptCount val="1"/>
                <c:pt idx="0">
                  <c:v>Repeat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'48h EGF36'!$G$3:$G$3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'48h EGF36'!$G$4:$G$4</c:f>
              <c:numCache>
                <c:formatCode>0.0</c:formatCode>
                <c:ptCount val="1"/>
                <c:pt idx="0">
                  <c:v>36.489588436736028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0F-483E-99F3-3FAC3036F940}"/>
            </c:ext>
          </c:extLst>
        </c:ser>
        <c:ser>
          <c:idx val="1"/>
          <c:order val="1"/>
          <c:tx>
            <c:strRef>
              <c:f>'48h EGF36'!$B$5</c:f>
              <c:strCache>
                <c:ptCount val="1"/>
                <c:pt idx="0">
                  <c:v>Repeat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'48h EGF36'!$G$3:$G$3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'48h EGF36'!$G$5:$G$5</c:f>
              <c:numCache>
                <c:formatCode>0.0</c:formatCode>
                <c:ptCount val="1"/>
                <c:pt idx="0">
                  <c:v>43.293403770282389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50F-483E-99F3-3FAC3036F940}"/>
            </c:ext>
          </c:extLst>
        </c:ser>
        <c:ser>
          <c:idx val="2"/>
          <c:order val="2"/>
          <c:tx>
            <c:strRef>
              <c:f>'48h EGF36'!$B$6</c:f>
              <c:strCache>
                <c:ptCount val="1"/>
                <c:pt idx="0">
                  <c:v>Repeat 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'48h EGF36'!$G$3:$G$3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'48h EGF36'!$G$6:$G$6</c:f>
              <c:numCache>
                <c:formatCode>0.0</c:formatCode>
                <c:ptCount val="1"/>
                <c:pt idx="0">
                  <c:v>69.258624525208262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50F-483E-99F3-3FAC3036F940}"/>
            </c:ext>
          </c:extLst>
        </c:ser>
        <c:ser>
          <c:idx val="3"/>
          <c:order val="3"/>
          <c:tx>
            <c:strRef>
              <c:f>'48h EGF36'!$B$7</c:f>
              <c:strCache>
                <c:ptCount val="1"/>
                <c:pt idx="0">
                  <c:v>Repeat 4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'48h EGF36'!$G$3:$G$3</c:f>
              <c:numCache>
                <c:formatCode>General</c:formatCode>
                <c:ptCount val="1"/>
                <c:pt idx="0">
                  <c:v>100</c:v>
                </c:pt>
              </c:numCache>
              <c:extLst xmlns:c15="http://schemas.microsoft.com/office/drawing/2012/chart"/>
            </c:numRef>
          </c:xVal>
          <c:yVal>
            <c:numRef>
              <c:f>'48h EGF36'!$G$7:$G$7</c:f>
              <c:numCache>
                <c:formatCode>0.0</c:formatCode>
                <c:ptCount val="1"/>
                <c:pt idx="0">
                  <c:v>87.221150615932601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C50F-483E-99F3-3FAC3036F9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365724449682615"/>
              <c:y val="0.778715215304666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10926198371738"/>
          <c:y val="0.86316561776425849"/>
          <c:w val="0.7543955446136712"/>
          <c:h val="0.101042451719057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HeLa</a:t>
            </a:r>
            <a:r>
              <a:rPr lang="en-ZA" sz="1800" b="0" baseline="0"/>
              <a:t> cell viabilities in response to 48h EGF36 and control treatments</a:t>
            </a:r>
            <a:endParaRPr lang="en-ZA" sz="18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50482060289348263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('48h EGF36'!$G$9:$G$9,'48h EGF36'!$N$9:$Q$9)</c:f>
                <c:numCache>
                  <c:formatCode>General</c:formatCode>
                  <c:ptCount val="5"/>
                  <c:pt idx="0">
                    <c:v>23.488090964269887</c:v>
                  </c:pt>
                  <c:pt idx="1">
                    <c:v>2.1100872026807656</c:v>
                  </c:pt>
                  <c:pt idx="2">
                    <c:v>5.4255650550786232</c:v>
                  </c:pt>
                  <c:pt idx="3">
                    <c:v>20.691480281605461</c:v>
                  </c:pt>
                  <c:pt idx="4">
                    <c:v>4.8382774856025117</c:v>
                  </c:pt>
                </c:numCache>
              </c:numRef>
            </c:plus>
            <c:minus>
              <c:numRef>
                <c:f>('48h EGF36'!$G$9:$G$9,'48h EGF36'!$N$9:$Q$9)</c:f>
                <c:numCache>
                  <c:formatCode>General</c:formatCode>
                  <c:ptCount val="5"/>
                  <c:pt idx="0">
                    <c:v>23.488090964269887</c:v>
                  </c:pt>
                  <c:pt idx="1">
                    <c:v>2.1100872026807656</c:v>
                  </c:pt>
                  <c:pt idx="2">
                    <c:v>5.4255650550786232</c:v>
                  </c:pt>
                  <c:pt idx="3">
                    <c:v>20.691480281605461</c:v>
                  </c:pt>
                  <c:pt idx="4">
                    <c:v>4.8382774856025117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('48h EGF36'!$G$3:$G$3,'48h EGF36'!$N$3:$Q$3)</c:f>
              <c:strCache>
                <c:ptCount val="5"/>
                <c:pt idx="0">
                  <c:v>100</c:v>
                </c:pt>
                <c:pt idx="1">
                  <c:v>0,1% DMSO</c:v>
                </c:pt>
                <c:pt idx="2">
                  <c:v>1,2 µM Cam 48h</c:v>
                </c:pt>
                <c:pt idx="3">
                  <c:v>0,6 µM Cam 48h</c:v>
                </c:pt>
                <c:pt idx="4">
                  <c:v>0,3 µM Cam 48h</c:v>
                </c:pt>
              </c:strCache>
            </c:strRef>
          </c:cat>
          <c:val>
            <c:numRef>
              <c:f>('48h EGF36'!$G$8:$G$8,'48h EGF36'!$N$8:$Q$8)</c:f>
              <c:numCache>
                <c:formatCode>0.0</c:formatCode>
                <c:ptCount val="5"/>
                <c:pt idx="0">
                  <c:v>59.065691837039822</c:v>
                </c:pt>
                <c:pt idx="1">
                  <c:v>99.211821081129202</c:v>
                </c:pt>
                <c:pt idx="2">
                  <c:v>92.244021612061331</c:v>
                </c:pt>
                <c:pt idx="3">
                  <c:v>83.260120206254555</c:v>
                </c:pt>
                <c:pt idx="4">
                  <c:v>96.474935848922613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83-4BDD-B955-6A8A555E1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compounds, camptothecin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59878697147786"/>
              <c:y val="0.892494019547536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HeLa</a:t>
            </a:r>
            <a:r>
              <a:rPr lang="en-ZA" sz="1800" b="0" baseline="0"/>
              <a:t> cell viabilities in response to individual 48h RAR2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1533404744967237"/>
        </c:manualLayout>
      </c:layout>
      <c:scatterChart>
        <c:scatterStyle val="lineMarker"/>
        <c:varyColors val="0"/>
        <c:ser>
          <c:idx val="0"/>
          <c:order val="0"/>
          <c:tx>
            <c:strRef>
              <c:f>'48h RAR2'!$B$4</c:f>
              <c:strCache>
                <c:ptCount val="1"/>
                <c:pt idx="0">
                  <c:v>Repeat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'48h RAR2'!$G$3:$G$3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'48h RAR2'!$G$4:$G$4</c:f>
              <c:numCache>
                <c:formatCode>0.0</c:formatCode>
                <c:ptCount val="1"/>
                <c:pt idx="0">
                  <c:v>20.182242769851349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01-4493-BD3A-9A2032BA8890}"/>
            </c:ext>
          </c:extLst>
        </c:ser>
        <c:ser>
          <c:idx val="1"/>
          <c:order val="1"/>
          <c:tx>
            <c:strRef>
              <c:f>'48h RAR2'!$B$5</c:f>
              <c:strCache>
                <c:ptCount val="1"/>
                <c:pt idx="0">
                  <c:v>Repeat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'48h RAR2'!$G$3:$G$3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'48h RAR2'!$G$5:$G$5</c:f>
              <c:numCache>
                <c:formatCode>0.0</c:formatCode>
                <c:ptCount val="1"/>
                <c:pt idx="0">
                  <c:v>3.8716501866790876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201-4493-BD3A-9A2032BA8890}"/>
            </c:ext>
          </c:extLst>
        </c:ser>
        <c:ser>
          <c:idx val="2"/>
          <c:order val="2"/>
          <c:tx>
            <c:strRef>
              <c:f>'48h RAR2'!$B$6</c:f>
              <c:strCache>
                <c:ptCount val="1"/>
                <c:pt idx="0">
                  <c:v>Repeat 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'48h RAR2'!$G$3:$G$3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'48h RAR2'!$G$6:$G$6</c:f>
              <c:numCache>
                <c:formatCode>0.0</c:formatCode>
                <c:ptCount val="1"/>
                <c:pt idx="0">
                  <c:v>14.557671234005401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201-4493-BD3A-9A2032BA8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'48h RAR2'!$B$7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'48h RAR2'!$G$3:$G$3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'48h RAR2'!$G$7:$G$7</c15:sqref>
                        </c15:formulaRef>
                      </c:ext>
                    </c:extLst>
                    <c:numCache>
                      <c:formatCode>0.0</c:formatCode>
                      <c:ptCount val="1"/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E201-4493-BD3A-9A2032BA8890}"/>
                  </c:ext>
                </c:extLst>
              </c15:ser>
            </c15:filteredScatterSeries>
          </c:ext>
        </c:extLst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365724449682615"/>
              <c:y val="0.778715215304666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10926198371738"/>
          <c:y val="0.86316561776425849"/>
          <c:w val="0.7543955446136712"/>
          <c:h val="0.101042451719057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HeLa</a:t>
            </a:r>
            <a:r>
              <a:rPr lang="en-ZA" sz="1800" b="0" baseline="0"/>
              <a:t> cell viabilities in response to 48h RAR2 and control treatments</a:t>
            </a:r>
            <a:endParaRPr lang="en-ZA" sz="18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50482060289348263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('48h RAR2'!$G$9:$G$9,'48h RAR2'!$N$9:$Q$9)</c:f>
                <c:numCache>
                  <c:formatCode>General</c:formatCode>
                  <c:ptCount val="5"/>
                  <c:pt idx="0">
                    <c:v>8.2851501817004269</c:v>
                  </c:pt>
                  <c:pt idx="1">
                    <c:v>2.1100872026807656</c:v>
                  </c:pt>
                  <c:pt idx="2">
                    <c:v>5.4255650550786232</c:v>
                  </c:pt>
                  <c:pt idx="3">
                    <c:v>20.691480281605461</c:v>
                  </c:pt>
                  <c:pt idx="4">
                    <c:v>4.8382774856025117</c:v>
                  </c:pt>
                </c:numCache>
              </c:numRef>
            </c:plus>
            <c:minus>
              <c:numRef>
                <c:f>('48h RAR2'!$G$9:$G$9,'48h RAR2'!$N$9:$Q$9)</c:f>
                <c:numCache>
                  <c:formatCode>General</c:formatCode>
                  <c:ptCount val="5"/>
                  <c:pt idx="0">
                    <c:v>8.2851501817004269</c:v>
                  </c:pt>
                  <c:pt idx="1">
                    <c:v>2.1100872026807656</c:v>
                  </c:pt>
                  <c:pt idx="2">
                    <c:v>5.4255650550786232</c:v>
                  </c:pt>
                  <c:pt idx="3">
                    <c:v>20.691480281605461</c:v>
                  </c:pt>
                  <c:pt idx="4">
                    <c:v>4.8382774856025117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('48h RAR2'!$G$3:$G$3,'48h RAR2'!$N$3:$Q$3)</c:f>
              <c:strCache>
                <c:ptCount val="5"/>
                <c:pt idx="0">
                  <c:v>100</c:v>
                </c:pt>
                <c:pt idx="1">
                  <c:v>0,1% DMSO</c:v>
                </c:pt>
                <c:pt idx="2">
                  <c:v>1,2 µM Cam 48h</c:v>
                </c:pt>
                <c:pt idx="3">
                  <c:v>0,6 µM Cam 48h</c:v>
                </c:pt>
                <c:pt idx="4">
                  <c:v>0,3 µM Cam 48h</c:v>
                </c:pt>
              </c:strCache>
            </c:strRef>
          </c:cat>
          <c:val>
            <c:numRef>
              <c:f>('48h RAR2'!$G$8:$G$8,'48h RAR2'!$N$8:$Q$8)</c:f>
              <c:numCache>
                <c:formatCode>0.0</c:formatCode>
                <c:ptCount val="5"/>
                <c:pt idx="0">
                  <c:v>12.870521396845279</c:v>
                </c:pt>
                <c:pt idx="1">
                  <c:v>99.211821081129202</c:v>
                </c:pt>
                <c:pt idx="2">
                  <c:v>92.244021612061331</c:v>
                </c:pt>
                <c:pt idx="3">
                  <c:v>83.260120206254555</c:v>
                </c:pt>
                <c:pt idx="4">
                  <c:v>96.474935848922613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EA-4387-8FD2-B6B6F0D12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compounds, camptothecin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59878697147786"/>
              <c:y val="0.892494019547536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Average IC</a:t>
            </a:r>
            <a:r>
              <a:rPr lang="en-US" sz="1800" baseline="-25000"/>
              <a:t>50 </a:t>
            </a:r>
            <a:r>
              <a:rPr lang="en-US" sz="1800" baseline="0"/>
              <a:t>data in HeLa cells treated with various compounds</a:t>
            </a:r>
            <a:endParaRPr lang="en-US" sz="1800" baseline="-25000"/>
          </a:p>
        </c:rich>
      </c:tx>
      <c:layout>
        <c:manualLayout>
          <c:xMode val="edge"/>
          <c:yMode val="edge"/>
          <c:x val="0.15060826771653543"/>
          <c:y val="2.71712719272775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67194579870456"/>
          <c:y val="0.16570624829224428"/>
          <c:w val="0.84478875197346859"/>
          <c:h val="0.599676084207103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'IC50 data 48h'!$A$7</c:f>
              <c:strCache>
                <c:ptCount val="1"/>
                <c:pt idx="0">
                  <c:v>Average IC50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'IC50 data 48h'!$B$8:$I$8</c15:sqref>
                    </c15:fullRef>
                  </c:ext>
                </c:extLst>
                <c:f>('IC50 data 48h'!$B$8,'IC50 data 48h'!$D$8:$I$8)</c:f>
                <c:numCache>
                  <c:formatCode>General</c:formatCode>
                  <c:ptCount val="7"/>
                  <c:pt idx="0">
                    <c:v>18.445302021562746</c:v>
                  </c:pt>
                  <c:pt idx="1">
                    <c:v>13.650396819628869</c:v>
                  </c:pt>
                  <c:pt idx="2">
                    <c:v>10.503967504392472</c:v>
                  </c:pt>
                  <c:pt idx="3">
                    <c:v>2.8284271247461903</c:v>
                  </c:pt>
                  <c:pt idx="4">
                    <c:v>7.5055534994651349</c:v>
                  </c:pt>
                  <c:pt idx="5">
                    <c:v>10.606601717798213</c:v>
                  </c:pt>
                  <c:pt idx="6">
                    <c:v>2.4748737341529163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'IC50 data 48h'!$B$8:$I$8</c15:sqref>
                    </c15:fullRef>
                  </c:ext>
                </c:extLst>
                <c:f>('IC50 data 48h'!$B$8,'IC50 data 48h'!$D$8:$I$8)</c:f>
                <c:numCache>
                  <c:formatCode>General</c:formatCode>
                  <c:ptCount val="7"/>
                  <c:pt idx="0">
                    <c:v>18.445302021562746</c:v>
                  </c:pt>
                  <c:pt idx="1">
                    <c:v>13.650396819628869</c:v>
                  </c:pt>
                  <c:pt idx="2">
                    <c:v>10.503967504392472</c:v>
                  </c:pt>
                  <c:pt idx="3">
                    <c:v>2.8284271247461903</c:v>
                  </c:pt>
                  <c:pt idx="4">
                    <c:v>7.5055534994651349</c:v>
                  </c:pt>
                  <c:pt idx="5">
                    <c:v>10.606601717798213</c:v>
                  </c:pt>
                  <c:pt idx="6">
                    <c:v>2.4748737341529163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'IC50 data 48h'!$B$2:$I$2</c15:sqref>
                  </c15:fullRef>
                </c:ext>
              </c:extLst>
              <c:f>('IC50 data 48h'!$B$2,'IC50 data 48h'!$D$2:$I$2)</c:f>
              <c:strCache>
                <c:ptCount val="7"/>
                <c:pt idx="0">
                  <c:v>CAE3</c:v>
                </c:pt>
                <c:pt idx="1">
                  <c:v>DBF4</c:v>
                </c:pt>
                <c:pt idx="2">
                  <c:v>RAR2</c:v>
                </c:pt>
                <c:pt idx="3">
                  <c:v>CAE8</c:v>
                </c:pt>
                <c:pt idx="4">
                  <c:v>EGF4</c:v>
                </c:pt>
                <c:pt idx="5">
                  <c:v>CAE5 </c:v>
                </c:pt>
                <c:pt idx="6">
                  <c:v>EGF36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'IC50 data 48h'!$B$7:$I$7</c15:sqref>
                  </c15:fullRef>
                </c:ext>
              </c:extLst>
              <c:f>('IC50 data 48h'!$B$7,'IC50 data 48h'!$D$7:$I$7)</c:f>
              <c:numCache>
                <c:formatCode>0.0</c:formatCode>
                <c:ptCount val="7"/>
                <c:pt idx="0">
                  <c:v>75.625</c:v>
                </c:pt>
                <c:pt idx="1">
                  <c:v>85.666666666666671</c:v>
                </c:pt>
                <c:pt idx="2">
                  <c:v>67.666666666666671</c:v>
                </c:pt>
                <c:pt idx="3">
                  <c:v>93.5</c:v>
                </c:pt>
                <c:pt idx="4">
                  <c:v>66.333333333333329</c:v>
                </c:pt>
                <c:pt idx="5">
                  <c:v>70.5</c:v>
                </c:pt>
                <c:pt idx="6">
                  <c:v>92.25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A7-4857-9548-49DFF0150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2650672"/>
        <c:axId val="452649032"/>
      </c:barChart>
      <c:catAx>
        <c:axId val="4526506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Compounds</a:t>
                </a:r>
              </a:p>
            </c:rich>
          </c:tx>
          <c:layout>
            <c:manualLayout>
              <c:xMode val="edge"/>
              <c:yMode val="edge"/>
              <c:x val="0.47222090933463079"/>
              <c:y val="0.885376048569641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49032"/>
        <c:crosses val="autoZero"/>
        <c:auto val="1"/>
        <c:lblAlgn val="ctr"/>
        <c:lblOffset val="100"/>
        <c:noMultiLvlLbl val="0"/>
      </c:catAx>
      <c:valAx>
        <c:axId val="45264903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IC</a:t>
                </a:r>
                <a:r>
                  <a:rPr lang="en-ZA" sz="1600" b="1" baseline="-25000"/>
                  <a:t>50</a:t>
                </a:r>
                <a:r>
                  <a:rPr lang="en-ZA" sz="1600" b="1" baseline="0"/>
                  <a:t> concentrations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1.014711286089239E-2"/>
              <c:y val="0.109687887970003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5067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HeLa</a:t>
            </a:r>
            <a:r>
              <a:rPr lang="en-ZA" sz="1800" b="0" baseline="0"/>
              <a:t> cell viabilities in response to individual 48h [drug]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1533404744967237"/>
        </c:manualLayout>
      </c:layout>
      <c:scatterChart>
        <c:scatterStyle val="lineMarker"/>
        <c:varyColors val="0"/>
        <c:ser>
          <c:idx val="0"/>
          <c:order val="0"/>
          <c:tx>
            <c:strRef>
              <c:f>'48h drug'!$B$4</c:f>
              <c:strCache>
                <c:ptCount val="1"/>
                <c:pt idx="0">
                  <c:v>Repeat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'48h drug'!$C$3:$G$3</c:f>
              <c:numCache>
                <c:formatCode>General</c:formatCode>
                <c:ptCount val="5"/>
                <c:pt idx="0">
                  <c:v>100</c:v>
                </c:pt>
                <c:pt idx="1">
                  <c:v>75</c:v>
                </c:pt>
                <c:pt idx="2">
                  <c:v>50</c:v>
                </c:pt>
                <c:pt idx="3">
                  <c:v>25</c:v>
                </c:pt>
                <c:pt idx="4">
                  <c:v>5</c:v>
                </c:pt>
              </c:numCache>
            </c:numRef>
          </c:xVal>
          <c:yVal>
            <c:numRef>
              <c:f>'48h drug'!$C$4:$G$4</c:f>
              <c:numCache>
                <c:formatCode>0.0</c:formatCode>
                <c:ptCount val="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AFB-4FC7-984A-C20465728A87}"/>
            </c:ext>
          </c:extLst>
        </c:ser>
        <c:ser>
          <c:idx val="1"/>
          <c:order val="1"/>
          <c:tx>
            <c:strRef>
              <c:f>'48h drug'!$B$5</c:f>
              <c:strCache>
                <c:ptCount val="1"/>
                <c:pt idx="0">
                  <c:v>Repeat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'48h drug'!$C$3:$G$3</c:f>
              <c:numCache>
                <c:formatCode>General</c:formatCode>
                <c:ptCount val="5"/>
                <c:pt idx="0">
                  <c:v>100</c:v>
                </c:pt>
                <c:pt idx="1">
                  <c:v>75</c:v>
                </c:pt>
                <c:pt idx="2">
                  <c:v>50</c:v>
                </c:pt>
                <c:pt idx="3">
                  <c:v>25</c:v>
                </c:pt>
                <c:pt idx="4">
                  <c:v>5</c:v>
                </c:pt>
              </c:numCache>
            </c:numRef>
          </c:xVal>
          <c:yVal>
            <c:numRef>
              <c:f>'48h drug'!$C$5:$G$5</c:f>
              <c:numCache>
                <c:formatCode>0.0</c:formatCode>
                <c:ptCount val="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AFB-4FC7-984A-C20465728A87}"/>
            </c:ext>
          </c:extLst>
        </c:ser>
        <c:ser>
          <c:idx val="2"/>
          <c:order val="2"/>
          <c:tx>
            <c:strRef>
              <c:f>'48h drug'!$B$6</c:f>
              <c:strCache>
                <c:ptCount val="1"/>
                <c:pt idx="0">
                  <c:v>Repeat 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'48h drug'!$C$3:$G$3</c:f>
              <c:numCache>
                <c:formatCode>General</c:formatCode>
                <c:ptCount val="5"/>
                <c:pt idx="0">
                  <c:v>100</c:v>
                </c:pt>
                <c:pt idx="1">
                  <c:v>75</c:v>
                </c:pt>
                <c:pt idx="2">
                  <c:v>50</c:v>
                </c:pt>
                <c:pt idx="3">
                  <c:v>25</c:v>
                </c:pt>
                <c:pt idx="4">
                  <c:v>5</c:v>
                </c:pt>
              </c:numCache>
            </c:numRef>
          </c:xVal>
          <c:yVal>
            <c:numRef>
              <c:f>'48h drug'!$C$6:$G$6</c:f>
              <c:numCache>
                <c:formatCode>0.0</c:formatCode>
                <c:ptCount val="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AFB-4FC7-984A-C20465728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'48h drug'!$B$7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'48h drug'!$C$3:$G$3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100</c:v>
                      </c:pt>
                      <c:pt idx="1">
                        <c:v>75</c:v>
                      </c:pt>
                      <c:pt idx="2">
                        <c:v>50</c:v>
                      </c:pt>
                      <c:pt idx="3">
                        <c:v>25</c:v>
                      </c:pt>
                      <c:pt idx="4">
                        <c:v>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'48h drug'!$C$7:$G$7</c15:sqref>
                        </c15:formulaRef>
                      </c:ext>
                    </c:extLst>
                    <c:numCache>
                      <c:formatCode>0.0</c:formatCode>
                      <c:ptCount val="5"/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9-3AFB-4FC7-984A-C20465728A87}"/>
                  </c:ext>
                </c:extLst>
              </c15:ser>
            </c15:filteredScatterSeries>
          </c:ext>
        </c:extLst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365724449682615"/>
              <c:y val="0.778715215304666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10926198371738"/>
          <c:y val="0.86316561776425849"/>
          <c:w val="0.7543955446136712"/>
          <c:h val="0.101042451719057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HeLa</a:t>
            </a:r>
            <a:r>
              <a:rPr lang="en-ZA" sz="1800" b="0" baseline="0"/>
              <a:t> cell viabilities in response to 48h CAE1 and control treatments</a:t>
            </a:r>
            <a:endParaRPr lang="en-ZA" sz="18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50482060289348263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('48h CAE1'!$G$9:$G$9,'48h CAE1'!$N$9:$Q$9)</c:f>
                <c:numCache>
                  <c:formatCode>General</c:formatCode>
                  <c:ptCount val="5"/>
                  <c:pt idx="0">
                    <c:v>6.6279974822751369</c:v>
                  </c:pt>
                  <c:pt idx="1">
                    <c:v>2.1100872026807656</c:v>
                  </c:pt>
                  <c:pt idx="2">
                    <c:v>5.4255650550786232</c:v>
                  </c:pt>
                  <c:pt idx="3">
                    <c:v>20.691480281605461</c:v>
                  </c:pt>
                  <c:pt idx="4">
                    <c:v>4.8382774856025117</c:v>
                  </c:pt>
                </c:numCache>
              </c:numRef>
            </c:plus>
            <c:minus>
              <c:numRef>
                <c:f>('48h CAE1'!$G$9:$G$9,'48h CAE1'!$N$9:$Q$9)</c:f>
                <c:numCache>
                  <c:formatCode>General</c:formatCode>
                  <c:ptCount val="5"/>
                  <c:pt idx="0">
                    <c:v>6.6279974822751369</c:v>
                  </c:pt>
                  <c:pt idx="1">
                    <c:v>2.1100872026807656</c:v>
                  </c:pt>
                  <c:pt idx="2">
                    <c:v>5.4255650550786232</c:v>
                  </c:pt>
                  <c:pt idx="3">
                    <c:v>20.691480281605461</c:v>
                  </c:pt>
                  <c:pt idx="4">
                    <c:v>4.8382774856025117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('48h CAE1'!$G$3:$G$3,'48h CAE1'!$N$3:$Q$3)</c:f>
              <c:strCache>
                <c:ptCount val="5"/>
                <c:pt idx="0">
                  <c:v>100</c:v>
                </c:pt>
                <c:pt idx="1">
                  <c:v>0,1% DMSO</c:v>
                </c:pt>
                <c:pt idx="2">
                  <c:v>1,2 µM Cam 48h</c:v>
                </c:pt>
                <c:pt idx="3">
                  <c:v>0,6 µM Cam 48h</c:v>
                </c:pt>
                <c:pt idx="4">
                  <c:v>0,3 µM Cam 48h</c:v>
                </c:pt>
              </c:strCache>
            </c:strRef>
          </c:cat>
          <c:val>
            <c:numRef>
              <c:f>('48h CAE1'!$G$8:$G$8,'48h CAE1'!$N$8:$Q$8)</c:f>
              <c:numCache>
                <c:formatCode>0.0</c:formatCode>
                <c:ptCount val="5"/>
                <c:pt idx="0">
                  <c:v>93.550048334224655</c:v>
                </c:pt>
                <c:pt idx="1">
                  <c:v>99.211821081129202</c:v>
                </c:pt>
                <c:pt idx="2">
                  <c:v>92.244021612061331</c:v>
                </c:pt>
                <c:pt idx="3">
                  <c:v>83.260120206254555</c:v>
                </c:pt>
                <c:pt idx="4">
                  <c:v>96.474935848922613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51-48A2-B4E3-67F624B6B8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compounds, camptothecin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59878697147786"/>
              <c:y val="0.892494019547536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HeLa</a:t>
            </a:r>
            <a:r>
              <a:rPr lang="en-ZA" sz="1800" b="0" baseline="0"/>
              <a:t> cell viabilities in response to 48h [drug] and control treatments</a:t>
            </a:r>
            <a:endParaRPr lang="en-ZA" sz="18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50482060289348263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('48h drug'!$C$9:$G$9,'48h drug'!$N$9:$Q$9)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2.1100872026807656</c:v>
                  </c:pt>
                  <c:pt idx="6">
                    <c:v>5.4255650550786232</c:v>
                  </c:pt>
                  <c:pt idx="7">
                    <c:v>20.691480281605461</c:v>
                  </c:pt>
                  <c:pt idx="8">
                    <c:v>4.8382774856025117</c:v>
                  </c:pt>
                </c:numCache>
              </c:numRef>
            </c:plus>
            <c:minus>
              <c:numRef>
                <c:f>('48h drug'!$C$9:$G$9,'48h drug'!$N$9:$Q$9)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2.1100872026807656</c:v>
                  </c:pt>
                  <c:pt idx="6">
                    <c:v>5.4255650550786232</c:v>
                  </c:pt>
                  <c:pt idx="7">
                    <c:v>20.691480281605461</c:v>
                  </c:pt>
                  <c:pt idx="8">
                    <c:v>4.8382774856025117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('48h drug'!$C$3:$G$3,'48h drug'!$N$3:$Q$3)</c:f>
              <c:strCache>
                <c:ptCount val="9"/>
                <c:pt idx="0">
                  <c:v>100</c:v>
                </c:pt>
                <c:pt idx="1">
                  <c:v>75</c:v>
                </c:pt>
                <c:pt idx="2">
                  <c:v>50</c:v>
                </c:pt>
                <c:pt idx="3">
                  <c:v>25</c:v>
                </c:pt>
                <c:pt idx="4">
                  <c:v>5</c:v>
                </c:pt>
                <c:pt idx="5">
                  <c:v>0,1% DMSO</c:v>
                </c:pt>
                <c:pt idx="6">
                  <c:v>1,2 µM Cam 48h</c:v>
                </c:pt>
                <c:pt idx="7">
                  <c:v>0,6 µM Cam 48h</c:v>
                </c:pt>
                <c:pt idx="8">
                  <c:v>0,3 µM Cam 48h</c:v>
                </c:pt>
              </c:strCache>
            </c:strRef>
          </c:cat>
          <c:val>
            <c:numRef>
              <c:f>('48h drug'!$C$8:$G$8,'48h drug'!$N$8:$Q$8)</c:f>
              <c:numCache>
                <c:formatCode>0.0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99.211821081129202</c:v>
                </c:pt>
                <c:pt idx="6">
                  <c:v>92.244021612061331</c:v>
                </c:pt>
                <c:pt idx="7">
                  <c:v>83.260120206254555</c:v>
                </c:pt>
                <c:pt idx="8">
                  <c:v>96.474935848922613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A0-4E83-8BE6-A4C92F3B0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compounds, camptothecin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59878697147786"/>
              <c:y val="0.892494019547536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HeLa</a:t>
            </a:r>
            <a:r>
              <a:rPr lang="en-ZA" sz="1800" b="0" baseline="0"/>
              <a:t> cell viabilities in response to individual 48h CAE3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2916675826679871"/>
        </c:manualLayout>
      </c:layout>
      <c:scatterChart>
        <c:scatterStyle val="lineMarker"/>
        <c:varyColors val="0"/>
        <c:ser>
          <c:idx val="0"/>
          <c:order val="0"/>
          <c:tx>
            <c:strRef>
              <c:f>'48h CAE3'!$B$4</c:f>
              <c:strCache>
                <c:ptCount val="1"/>
                <c:pt idx="0">
                  <c:v>Repeat 1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'48h CAE3'!$G$3:$G$3</c:f>
              <c:numCache>
                <c:formatCode>General</c:formatCode>
                <c:ptCount val="1"/>
                <c:pt idx="0">
                  <c:v>100</c:v>
                </c:pt>
              </c:numCache>
              <c:extLst xmlns:c15="http://schemas.microsoft.com/office/drawing/2012/chart"/>
            </c:numRef>
          </c:xVal>
          <c:yVal>
            <c:numRef>
              <c:f>'48h CAE3'!$G$4:$G$4</c:f>
              <c:numCache>
                <c:formatCode>0.0</c:formatCode>
                <c:ptCount val="1"/>
                <c:pt idx="0">
                  <c:v>28.321491366596945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9559-4B43-A7C6-5C368B1FD0C9}"/>
            </c:ext>
          </c:extLst>
        </c:ser>
        <c:ser>
          <c:idx val="1"/>
          <c:order val="1"/>
          <c:tx>
            <c:strRef>
              <c:f>'48h CAE3'!$B$5</c:f>
              <c:strCache>
                <c:ptCount val="1"/>
                <c:pt idx="0">
                  <c:v>Repeat 2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'48h CAE3'!$G$3:$G$3</c:f>
              <c:numCache>
                <c:formatCode>General</c:formatCode>
                <c:ptCount val="1"/>
                <c:pt idx="0">
                  <c:v>100</c:v>
                </c:pt>
              </c:numCache>
              <c:extLst xmlns:c15="http://schemas.microsoft.com/office/drawing/2012/chart"/>
            </c:numRef>
          </c:xVal>
          <c:yVal>
            <c:numRef>
              <c:f>'48h CAE3'!$G$5:$G$5</c:f>
              <c:numCache>
                <c:formatCode>0.0</c:formatCode>
                <c:ptCount val="1"/>
                <c:pt idx="0">
                  <c:v>6.7470021949790677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9559-4B43-A7C6-5C368B1FD0C9}"/>
            </c:ext>
          </c:extLst>
        </c:ser>
        <c:ser>
          <c:idx val="2"/>
          <c:order val="2"/>
          <c:tx>
            <c:strRef>
              <c:f>'48h CAE3'!$B$6</c:f>
              <c:strCache>
                <c:ptCount val="1"/>
                <c:pt idx="0">
                  <c:v>Repeat 3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'48h CAE3'!$G$3:$G$3</c:f>
              <c:numCache>
                <c:formatCode>General</c:formatCode>
                <c:ptCount val="1"/>
                <c:pt idx="0">
                  <c:v>100</c:v>
                </c:pt>
              </c:numCache>
              <c:extLst xmlns:c15="http://schemas.microsoft.com/office/drawing/2012/chart"/>
            </c:numRef>
          </c:xVal>
          <c:yVal>
            <c:numRef>
              <c:f>'48h CAE3'!$G$6:$G$6</c:f>
              <c:numCache>
                <c:formatCode>0.0</c:formatCode>
                <c:ptCount val="1"/>
                <c:pt idx="0">
                  <c:v>31.547594525785001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9559-4B43-A7C6-5C368B1FD0C9}"/>
            </c:ext>
          </c:extLst>
        </c:ser>
        <c:ser>
          <c:idx val="3"/>
          <c:order val="3"/>
          <c:tx>
            <c:strRef>
              <c:f>'48h CAE3'!$B$7</c:f>
              <c:strCache>
                <c:ptCount val="1"/>
                <c:pt idx="0">
                  <c:v>Repeat 4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'48h CAE3'!$G$3:$G$3</c:f>
              <c:numCache>
                <c:formatCode>General</c:formatCode>
                <c:ptCount val="1"/>
                <c:pt idx="0">
                  <c:v>100</c:v>
                </c:pt>
              </c:numCache>
              <c:extLst xmlns:c15="http://schemas.microsoft.com/office/drawing/2012/chart"/>
            </c:numRef>
          </c:xVal>
          <c:yVal>
            <c:numRef>
              <c:f>'48h CAE3'!$G$7:$G$7</c:f>
              <c:numCache>
                <c:formatCode>0.0</c:formatCode>
                <c:ptCount val="1"/>
                <c:pt idx="0">
                  <c:v>40.536974866568343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9559-4B43-A7C6-5C368B1FD0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'48h CAE3'!$B$8</c15:sqref>
                        </c15:formulaRef>
                      </c:ext>
                    </c:extLst>
                    <c:strCache>
                      <c:ptCount val="1"/>
                      <c:pt idx="0">
                        <c:v>Average: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'48h CAE3'!$G$3:$G$3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'48h CAE3'!$G$8:$G$8</c15:sqref>
                        </c15:formulaRef>
                      </c:ext>
                    </c:extLst>
                    <c:numCache>
                      <c:formatCode>0.0</c:formatCode>
                      <c:ptCount val="1"/>
                      <c:pt idx="0">
                        <c:v>26.788265738482341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0E78-4B78-807E-311F10C7C3C8}"/>
                  </c:ext>
                </c:extLst>
              </c15:ser>
            </c15:filteredScatterSeries>
          </c:ext>
        </c:extLst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194072325014511"/>
              <c:y val="0.801650185641561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594305609713077"/>
          <c:y val="0.90221344836205863"/>
          <c:w val="0.75325120956681735"/>
          <c:h val="6.4355524140581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HeLa</a:t>
            </a:r>
            <a:r>
              <a:rPr lang="en-ZA" sz="1800" b="0" baseline="0"/>
              <a:t> cell viabilities in response to 48h CAE3 and control treatments</a:t>
            </a:r>
            <a:endParaRPr lang="en-ZA" sz="18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50482060289348263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'48h CAE3'!$N$9:$S$9</c:f>
                <c:numCache>
                  <c:formatCode>General</c:formatCode>
                  <c:ptCount val="6"/>
                  <c:pt idx="0">
                    <c:v>2.1100872026807656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'48h CAE3'!$N$9:$S$9</c:f>
                <c:numCache>
                  <c:formatCode>General</c:formatCode>
                  <c:ptCount val="6"/>
                  <c:pt idx="0">
                    <c:v>2.1100872026807656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('48h CAE3'!$G$3:$G$3,'48h CAE3'!$N$3,'48h CAE3'!$T$3)</c:f>
              <c:strCache>
                <c:ptCount val="3"/>
                <c:pt idx="0">
                  <c:v>100</c:v>
                </c:pt>
                <c:pt idx="1">
                  <c:v>0,1% DMSO</c:v>
                </c:pt>
                <c:pt idx="2">
                  <c:v>IC50</c:v>
                </c:pt>
              </c:strCache>
            </c:strRef>
          </c:cat>
          <c:val>
            <c:numRef>
              <c:f>('48h CAE3'!$G$8:$G$8,'48h CAE3'!$N$8,'48h CAE3'!$T$8)</c:f>
              <c:numCache>
                <c:formatCode>0.0</c:formatCode>
                <c:ptCount val="3"/>
                <c:pt idx="0">
                  <c:v>26.788265738482341</c:v>
                </c:pt>
                <c:pt idx="1">
                  <c:v>99.211821081129202</c:v>
                </c:pt>
                <c:pt idx="2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2F-4B28-A309-3CC6D73A5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compounds, camptothecin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59878697147786"/>
              <c:y val="0.892494019547536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48h Camptothecin treatments in HeLa cells </a:t>
            </a:r>
          </a:p>
        </c:rich>
      </c:tx>
      <c:layout>
        <c:manualLayout>
          <c:xMode val="edge"/>
          <c:yMode val="edge"/>
          <c:x val="0.16318044619422575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'48h CAE3'!$O$3:$S$3</c:f>
              <c:numCache>
                <c:formatCode>General</c:formatCode>
                <c:ptCount val="5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</c:numCache>
            </c:numRef>
          </c:xVal>
          <c:yVal>
            <c:numRef>
              <c:f>'48h CAE3'!$O$4:$S$4</c:f>
              <c:numCache>
                <c:formatCode>0.0</c:formatCode>
                <c:ptCount val="5"/>
                <c:pt idx="0">
                  <c:v>50.346510753513499</c:v>
                </c:pt>
                <c:pt idx="1">
                  <c:v>87.438178699433351</c:v>
                </c:pt>
                <c:pt idx="2">
                  <c:v>84.317690847889025</c:v>
                </c:pt>
                <c:pt idx="3" formatCode="0.00">
                  <c:v>81.537595582460682</c:v>
                </c:pt>
                <c:pt idx="4" formatCode="0.00">
                  <c:v>73.920810890782946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F8-4F1F-9130-D58139B3847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'48h CAE3'!$O$3:$S$3</c:f>
              <c:numCache>
                <c:formatCode>General</c:formatCode>
                <c:ptCount val="5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</c:numCache>
            </c:numRef>
          </c:xVal>
          <c:yVal>
            <c:numRef>
              <c:f>'48h CAE3'!$O$5:$S$5</c:f>
              <c:numCache>
                <c:formatCode>0.0</c:formatCode>
                <c:ptCount val="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F8-4F1F-9130-D58139B3847A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'48h CAE3'!$O$3:$S$3</c:f>
              <c:numCache>
                <c:formatCode>General</c:formatCode>
                <c:ptCount val="5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</c:numCache>
            </c:numRef>
          </c:xVal>
          <c:yVal>
            <c:numRef>
              <c:f>'48h CAE3'!$O$6:$S$6</c:f>
              <c:numCache>
                <c:formatCode>0.0</c:formatCode>
                <c:ptCount val="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7F8-4F1F-9130-D58139B3847A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'48h CAE3'!$O$3:$S$3</c:f>
              <c:numCache>
                <c:formatCode>General</c:formatCode>
                <c:ptCount val="5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</c:numCache>
            </c:numRef>
          </c:xVal>
          <c:yVal>
            <c:numRef>
              <c:f>'48h CAE3'!$O$7:$S$7</c:f>
              <c:numCache>
                <c:formatCode>0.0</c:formatCode>
                <c:ptCount val="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7F8-4F1F-9130-D58139B384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303192"/>
        <c:axId val="739296960"/>
      </c:scatterChart>
      <c:valAx>
        <c:axId val="739303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Concentrations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296960"/>
        <c:crosses val="autoZero"/>
        <c:crossBetween val="midCat"/>
      </c:valAx>
      <c:valAx>
        <c:axId val="73929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Percent cell viability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303192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857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HeLa</a:t>
            </a:r>
            <a:r>
              <a:rPr lang="en-ZA" sz="1800" b="0" baseline="0"/>
              <a:t> cell viabilities in response to individual 48h CAE5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1533404744967237"/>
        </c:manualLayout>
      </c:layout>
      <c:scatterChart>
        <c:scatterStyle val="lineMarker"/>
        <c:varyColors val="0"/>
        <c:ser>
          <c:idx val="0"/>
          <c:order val="0"/>
          <c:tx>
            <c:strRef>
              <c:f>'48h CAE5'!$B$4</c:f>
              <c:strCache>
                <c:ptCount val="1"/>
                <c:pt idx="0">
                  <c:v>Repeat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'48h CAE5'!$G$3:$G$3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'48h CAE5'!$G$4:$G$4</c:f>
              <c:numCache>
                <c:formatCode>0.0</c:formatCode>
                <c:ptCount val="1"/>
                <c:pt idx="0">
                  <c:v>81.290272841897931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DAF-4AA1-B32A-39CC9DF7DDEE}"/>
            </c:ext>
          </c:extLst>
        </c:ser>
        <c:ser>
          <c:idx val="1"/>
          <c:order val="1"/>
          <c:tx>
            <c:strRef>
              <c:f>'48h CAE5'!$B$5</c:f>
              <c:strCache>
                <c:ptCount val="1"/>
                <c:pt idx="0">
                  <c:v>Repeat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'48h CAE5'!$G$3:$G$3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'48h CAE5'!$G$5:$G$5</c:f>
              <c:numCache>
                <c:formatCode>0.0</c:formatCode>
                <c:ptCount val="1"/>
                <c:pt idx="0">
                  <c:v>6.705714003401865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DAF-4AA1-B32A-39CC9DF7DDEE}"/>
            </c:ext>
          </c:extLst>
        </c:ser>
        <c:ser>
          <c:idx val="2"/>
          <c:order val="2"/>
          <c:tx>
            <c:strRef>
              <c:f>'48h CAE5'!$B$6</c:f>
              <c:strCache>
                <c:ptCount val="1"/>
                <c:pt idx="0">
                  <c:v>Repeat 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'48h CAE5'!$G$3:$G$3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'48h CAE5'!$G$6:$G$6</c:f>
              <c:numCache>
                <c:formatCode>0.0</c:formatCode>
                <c:ptCount val="1"/>
                <c:pt idx="0">
                  <c:v>9.2531865632904573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DAF-4AA1-B32A-39CC9DF7DDEE}"/>
            </c:ext>
          </c:extLst>
        </c:ser>
        <c:ser>
          <c:idx val="3"/>
          <c:order val="3"/>
          <c:tx>
            <c:strRef>
              <c:f>'48h CAE5'!$B$7</c:f>
              <c:strCache>
                <c:ptCount val="1"/>
                <c:pt idx="0">
                  <c:v>Repeat 4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'48h CAE5'!$G$3:$G$3</c:f>
              <c:numCache>
                <c:formatCode>General</c:formatCode>
                <c:ptCount val="1"/>
                <c:pt idx="0">
                  <c:v>100</c:v>
                </c:pt>
              </c:numCache>
              <c:extLst xmlns:c15="http://schemas.microsoft.com/office/drawing/2012/chart"/>
            </c:numRef>
          </c:xVal>
          <c:yVal>
            <c:numRef>
              <c:f>'48h CAE5'!$G$7:$G$7</c:f>
              <c:numCache>
                <c:formatCode>0.0</c:formatCode>
                <c:ptCount val="1"/>
                <c:pt idx="0">
                  <c:v>5.2175731565961687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6DAF-4AA1-B32A-39CC9DF7D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365724449682615"/>
              <c:y val="0.778715215304666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10926198371738"/>
          <c:y val="0.86316561776425849"/>
          <c:w val="0.7543955446136712"/>
          <c:h val="0.101042451719057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HeLa</a:t>
            </a:r>
            <a:r>
              <a:rPr lang="en-ZA" sz="1800" b="0" baseline="0"/>
              <a:t> cell viabilities in response to 48h CAE5 and control treatments</a:t>
            </a:r>
            <a:endParaRPr lang="en-ZA" sz="18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50482060289348263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('48h CAE5'!$G$9:$G$9,'48h CAE5'!$N$9:$Q$9)</c:f>
                <c:numCache>
                  <c:formatCode>General</c:formatCode>
                  <c:ptCount val="5"/>
                  <c:pt idx="0">
                    <c:v>37.153111365050727</c:v>
                  </c:pt>
                  <c:pt idx="1">
                    <c:v>2.1100872026807656</c:v>
                  </c:pt>
                  <c:pt idx="2">
                    <c:v>5.4255650550786232</c:v>
                  </c:pt>
                  <c:pt idx="3">
                    <c:v>20.691480281605461</c:v>
                  </c:pt>
                  <c:pt idx="4">
                    <c:v>4.8382774856025117</c:v>
                  </c:pt>
                </c:numCache>
              </c:numRef>
            </c:plus>
            <c:minus>
              <c:numRef>
                <c:f>('48h CAE5'!$G$9:$G$9,'48h CAE5'!$N$9:$Q$9)</c:f>
                <c:numCache>
                  <c:formatCode>General</c:formatCode>
                  <c:ptCount val="5"/>
                  <c:pt idx="0">
                    <c:v>37.153111365050727</c:v>
                  </c:pt>
                  <c:pt idx="1">
                    <c:v>2.1100872026807656</c:v>
                  </c:pt>
                  <c:pt idx="2">
                    <c:v>5.4255650550786232</c:v>
                  </c:pt>
                  <c:pt idx="3">
                    <c:v>20.691480281605461</c:v>
                  </c:pt>
                  <c:pt idx="4">
                    <c:v>4.8382774856025117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('48h CAE5'!$G$3:$G$3,'48h CAE5'!$N$3:$Q$3)</c:f>
              <c:strCache>
                <c:ptCount val="5"/>
                <c:pt idx="0">
                  <c:v>100</c:v>
                </c:pt>
                <c:pt idx="1">
                  <c:v>0,1% DMSO</c:v>
                </c:pt>
                <c:pt idx="2">
                  <c:v>1,2 µM Cam 48h</c:v>
                </c:pt>
                <c:pt idx="3">
                  <c:v>0,6 µM Cam 48h</c:v>
                </c:pt>
                <c:pt idx="4">
                  <c:v>0,3 µM Cam 48h</c:v>
                </c:pt>
              </c:strCache>
            </c:strRef>
          </c:cat>
          <c:val>
            <c:numRef>
              <c:f>('48h CAE5'!$G$8:$G$8,'48h CAE5'!$N$8:$Q$8)</c:f>
              <c:numCache>
                <c:formatCode>0.0</c:formatCode>
                <c:ptCount val="5"/>
                <c:pt idx="0">
                  <c:v>25.616686641296607</c:v>
                </c:pt>
                <c:pt idx="1">
                  <c:v>99.211821081129202</c:v>
                </c:pt>
                <c:pt idx="2">
                  <c:v>92.244021612061331</c:v>
                </c:pt>
                <c:pt idx="3">
                  <c:v>83.260120206254555</c:v>
                </c:pt>
                <c:pt idx="4">
                  <c:v>96.474935848922613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94-48B0-B8B7-000E910994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compounds, camptothecin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59878697147786"/>
              <c:y val="0.892494019547536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HeLa</a:t>
            </a:r>
            <a:r>
              <a:rPr lang="en-ZA" sz="1800" b="0" baseline="0"/>
              <a:t> cell viabilities in response to individual 48h CAE8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1533404744967237"/>
        </c:manualLayout>
      </c:layout>
      <c:scatterChart>
        <c:scatterStyle val="lineMarker"/>
        <c:varyColors val="0"/>
        <c:ser>
          <c:idx val="0"/>
          <c:order val="0"/>
          <c:tx>
            <c:strRef>
              <c:f>'48h CAE8'!$B$4</c:f>
              <c:strCache>
                <c:ptCount val="1"/>
                <c:pt idx="0">
                  <c:v>Repeat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'48h CAE8'!$G$3:$G$3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'48h CAE8'!$G$4:$G$4</c:f>
              <c:numCache>
                <c:formatCode>0.0</c:formatCode>
                <c:ptCount val="1"/>
                <c:pt idx="0">
                  <c:v>42.130708453846175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79-4BAC-B5DE-473B6AEF3EE4}"/>
            </c:ext>
          </c:extLst>
        </c:ser>
        <c:ser>
          <c:idx val="1"/>
          <c:order val="1"/>
          <c:tx>
            <c:strRef>
              <c:f>'48h CAE8'!$B$5</c:f>
              <c:strCache>
                <c:ptCount val="1"/>
                <c:pt idx="0">
                  <c:v>Repeat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'48h CAE8'!$G$3:$G$3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'48h CAE8'!$G$5:$G$5</c:f>
              <c:numCache>
                <c:formatCode>0.0</c:formatCode>
                <c:ptCount val="1"/>
                <c:pt idx="0">
                  <c:v>33.017672757557143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279-4BAC-B5DE-473B6AEF3EE4}"/>
            </c:ext>
          </c:extLst>
        </c:ser>
        <c:ser>
          <c:idx val="2"/>
          <c:order val="2"/>
          <c:tx>
            <c:strRef>
              <c:f>'48h CAE8'!$B$6</c:f>
              <c:strCache>
                <c:ptCount val="1"/>
                <c:pt idx="0">
                  <c:v>Repeat 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'48h CAE8'!$G$3:$G$3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'48h CAE8'!$G$6:$G$6</c:f>
              <c:numCache>
                <c:formatCode>0.0</c:formatCode>
                <c:ptCount val="1"/>
                <c:pt idx="0">
                  <c:v>85.882721287973069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279-4BAC-B5DE-473B6AEF3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'48h CAE8'!$B$7</c15:sqref>
                        </c15:formulaRef>
                      </c:ext>
                    </c:extLst>
                    <c:strCache>
                      <c:ptCount val="1"/>
                      <c:pt idx="0">
                        <c:v>Repeat 4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'48h CAE8'!$G$3:$G$3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'48h CAE8'!$G$7:$G$7</c15:sqref>
                        </c15:formulaRef>
                      </c:ext>
                    </c:extLst>
                    <c:numCache>
                      <c:formatCode>0.0</c:formatCode>
                      <c:ptCount val="1"/>
                      <c:pt idx="0">
                        <c:v>89.463403347416275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1279-4BAC-B5DE-473B6AEF3EE4}"/>
                  </c:ext>
                </c:extLst>
              </c15:ser>
            </c15:filteredScatterSeries>
          </c:ext>
        </c:extLst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365724449682615"/>
              <c:y val="0.778715215304666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10926198371738"/>
          <c:y val="0.86316561776425849"/>
          <c:w val="0.7543955446136712"/>
          <c:h val="0.101042451719057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HeLa</a:t>
            </a:r>
            <a:r>
              <a:rPr lang="en-ZA" sz="1800" b="0" baseline="0"/>
              <a:t> cell viabilities in response to 48h CAE8 and control treatments</a:t>
            </a:r>
            <a:endParaRPr lang="en-ZA" sz="18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50482060289348263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('48h CAE8'!$G$9:$G$9,'48h CAE8'!$N$9:$Q$9)</c:f>
                <c:numCache>
                  <c:formatCode>General</c:formatCode>
                  <c:ptCount val="5"/>
                  <c:pt idx="0">
                    <c:v>29.19949370920131</c:v>
                  </c:pt>
                  <c:pt idx="1">
                    <c:v>2.1100872026807656</c:v>
                  </c:pt>
                  <c:pt idx="2">
                    <c:v>5.4255650550786232</c:v>
                  </c:pt>
                  <c:pt idx="3">
                    <c:v>20.691480281605461</c:v>
                  </c:pt>
                  <c:pt idx="4">
                    <c:v>4.8382774856025117</c:v>
                  </c:pt>
                </c:numCache>
              </c:numRef>
            </c:plus>
            <c:minus>
              <c:numRef>
                <c:f>('48h CAE8'!$G$9:$G$9,'48h CAE8'!$N$9:$Q$9)</c:f>
                <c:numCache>
                  <c:formatCode>General</c:formatCode>
                  <c:ptCount val="5"/>
                  <c:pt idx="0">
                    <c:v>29.19949370920131</c:v>
                  </c:pt>
                  <c:pt idx="1">
                    <c:v>2.1100872026807656</c:v>
                  </c:pt>
                  <c:pt idx="2">
                    <c:v>5.4255650550786232</c:v>
                  </c:pt>
                  <c:pt idx="3">
                    <c:v>20.691480281605461</c:v>
                  </c:pt>
                  <c:pt idx="4">
                    <c:v>4.8382774856025117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('48h CAE8'!$G$3:$G$3,'48h CAE8'!$N$3:$Q$3)</c:f>
              <c:strCache>
                <c:ptCount val="5"/>
                <c:pt idx="0">
                  <c:v>100</c:v>
                </c:pt>
                <c:pt idx="1">
                  <c:v>0,1% DMSO</c:v>
                </c:pt>
                <c:pt idx="2">
                  <c:v>1,2 µM Cam 48h</c:v>
                </c:pt>
                <c:pt idx="3">
                  <c:v>0,6 µM Cam 48h</c:v>
                </c:pt>
                <c:pt idx="4">
                  <c:v>0,3 µM Cam 48h</c:v>
                </c:pt>
              </c:strCache>
            </c:strRef>
          </c:cat>
          <c:val>
            <c:numRef>
              <c:f>('48h CAE8'!$G$8:$G$8,'48h CAE8'!$N$8:$Q$8)</c:f>
              <c:numCache>
                <c:formatCode>0.0</c:formatCode>
                <c:ptCount val="5"/>
                <c:pt idx="0">
                  <c:v>62.623626461698166</c:v>
                </c:pt>
                <c:pt idx="1">
                  <c:v>99.211821081129202</c:v>
                </c:pt>
                <c:pt idx="2">
                  <c:v>92.244021612061331</c:v>
                </c:pt>
                <c:pt idx="3">
                  <c:v>83.260120206254555</c:v>
                </c:pt>
                <c:pt idx="4">
                  <c:v>96.474935848922613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32-4BF7-A2D1-B7E15889DA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compounds, camptothecin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59878697147786"/>
              <c:y val="0.892494019547536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11765</xdr:colOff>
      <xdr:row>13</xdr:row>
      <xdr:rowOff>104507</xdr:rowOff>
    </xdr:from>
    <xdr:to>
      <xdr:col>11</xdr:col>
      <xdr:colOff>466725</xdr:colOff>
      <xdr:row>35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ECFCA8-4B92-4E2F-B829-1E8F245E13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1058</xdr:colOff>
      <xdr:row>14</xdr:row>
      <xdr:rowOff>39053</xdr:rowOff>
    </xdr:from>
    <xdr:to>
      <xdr:col>21</xdr:col>
      <xdr:colOff>350309</xdr:colOff>
      <xdr:row>31</xdr:row>
      <xdr:rowOff>92528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1DE411E-6C7C-4EAC-AD5D-44569E0449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0.10728</cdr:x>
      <cdr:y>0.4866</cdr:y>
    </cdr:from>
    <cdr:to>
      <cdr:x>0.831</cdr:x>
      <cdr:y>0.70323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5DD77CC6-1072-488F-96BF-458EAAD5CF38}"/>
            </a:ext>
          </a:extLst>
        </cdr:cNvPr>
        <cdr:cNvGrpSpPr/>
      </cdr:nvGrpSpPr>
      <cdr:grpSpPr>
        <a:xfrm xmlns:a="http://schemas.openxmlformats.org/drawingml/2006/main">
          <a:off x="791747" y="2072733"/>
          <a:ext cx="5341195" cy="922762"/>
          <a:chOff x="0" y="0"/>
          <a:chExt cx="2248860" cy="947368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9DFAC0CF-FA07-43E3-83B5-4C949C3D4E40}"/>
              </a:ext>
            </a:extLst>
          </cdr:cNvPr>
          <cdr:cNvCxnSpPr/>
        </cdr:nvCxnSpPr>
        <cdr:spPr>
          <a:xfrm xmlns:a="http://schemas.openxmlformats.org/drawingml/2006/main" flipV="1">
            <a:off x="0" y="2690"/>
            <a:ext cx="2248486" cy="2302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Connector 3">
            <a:extLst xmlns:a="http://schemas.openxmlformats.org/drawingml/2006/main">
              <a:ext uri="{FF2B5EF4-FFF2-40B4-BE49-F238E27FC236}">
                <a16:creationId xmlns:a16="http://schemas.microsoft.com/office/drawing/2014/main" id="{A449B2E9-5785-41B0-A4A1-0C40E8EEB53C}"/>
              </a:ext>
            </a:extLst>
          </cdr:cNvPr>
          <cdr:cNvCxnSpPr/>
        </cdr:nvCxnSpPr>
        <cdr:spPr>
          <a:xfrm xmlns:a="http://schemas.openxmlformats.org/drawingml/2006/main" flipH="1">
            <a:off x="2248236" y="0"/>
            <a:ext cx="624" cy="947368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0.10829</cdr:x>
      <cdr:y>0.4866</cdr:y>
    </cdr:from>
    <cdr:to>
      <cdr:x>0.65824</cdr:x>
      <cdr:y>0.70217</cdr:y>
    </cdr:to>
    <cdr:grpSp>
      <cdr:nvGrpSpPr>
        <cdr:cNvPr id="8" name="Group 7">
          <a:extLst xmlns:a="http://schemas.openxmlformats.org/drawingml/2006/main">
            <a:ext uri="{FF2B5EF4-FFF2-40B4-BE49-F238E27FC236}">
              <a16:creationId xmlns:a16="http://schemas.microsoft.com/office/drawing/2014/main" id="{5DD77CC6-1072-488F-96BF-458EAAD5CF38}"/>
            </a:ext>
          </a:extLst>
        </cdr:cNvPr>
        <cdr:cNvGrpSpPr/>
      </cdr:nvGrpSpPr>
      <cdr:grpSpPr>
        <a:xfrm xmlns:a="http://schemas.openxmlformats.org/drawingml/2006/main">
          <a:off x="799201" y="2072733"/>
          <a:ext cx="4058739" cy="918247"/>
          <a:chOff x="0" y="0"/>
          <a:chExt cx="2248860" cy="947368"/>
        </a:xfrm>
      </cdr:grpSpPr>
      <cdr:cxnSp macro="">
        <cdr:nvCxnSpPr>
          <cdr:cNvPr id="9" name="Straight Connector 8">
            <a:extLst xmlns:a="http://schemas.openxmlformats.org/drawingml/2006/main">
              <a:ext uri="{FF2B5EF4-FFF2-40B4-BE49-F238E27FC236}">
                <a16:creationId xmlns:a16="http://schemas.microsoft.com/office/drawing/2014/main" id="{9DFAC0CF-FA07-43E3-83B5-4C949C3D4E40}"/>
              </a:ext>
            </a:extLst>
          </cdr:cNvPr>
          <cdr:cNvCxnSpPr/>
        </cdr:nvCxnSpPr>
        <cdr:spPr>
          <a:xfrm xmlns:a="http://schemas.openxmlformats.org/drawingml/2006/main" flipV="1">
            <a:off x="0" y="2690"/>
            <a:ext cx="2248486" cy="2302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0" name="Straight Connector 9">
            <a:extLst xmlns:a="http://schemas.openxmlformats.org/drawingml/2006/main">
              <a:ext uri="{FF2B5EF4-FFF2-40B4-BE49-F238E27FC236}">
                <a16:creationId xmlns:a16="http://schemas.microsoft.com/office/drawing/2014/main" id="{A449B2E9-5785-41B0-A4A1-0C40E8EEB53C}"/>
              </a:ext>
            </a:extLst>
          </cdr:cNvPr>
          <cdr:cNvCxnSpPr/>
        </cdr:nvCxnSpPr>
        <cdr:spPr>
          <a:xfrm xmlns:a="http://schemas.openxmlformats.org/drawingml/2006/main" flipH="1">
            <a:off x="2248236" y="0"/>
            <a:ext cx="624" cy="947368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0.10902</cdr:x>
      <cdr:y>0.48488</cdr:y>
    </cdr:from>
    <cdr:to>
      <cdr:x>0.85594</cdr:x>
      <cdr:y>0.70217</cdr:y>
    </cdr:to>
    <cdr:grpSp>
      <cdr:nvGrpSpPr>
        <cdr:cNvPr id="11" name="Group 10">
          <a:extLst xmlns:a="http://schemas.openxmlformats.org/drawingml/2006/main">
            <a:ext uri="{FF2B5EF4-FFF2-40B4-BE49-F238E27FC236}">
              <a16:creationId xmlns:a16="http://schemas.microsoft.com/office/drawing/2014/main" id="{5DD77CC6-1072-488F-96BF-458EAAD5CF38}"/>
            </a:ext>
          </a:extLst>
        </cdr:cNvPr>
        <cdr:cNvGrpSpPr/>
      </cdr:nvGrpSpPr>
      <cdr:grpSpPr>
        <a:xfrm xmlns:a="http://schemas.openxmlformats.org/drawingml/2006/main">
          <a:off x="804589" y="2065406"/>
          <a:ext cx="5512415" cy="925574"/>
          <a:chOff x="0" y="0"/>
          <a:chExt cx="2248860" cy="947368"/>
        </a:xfrm>
      </cdr:grpSpPr>
      <cdr:cxnSp macro="">
        <cdr:nvCxnSpPr>
          <cdr:cNvPr id="12" name="Straight Connector 11">
            <a:extLst xmlns:a="http://schemas.openxmlformats.org/drawingml/2006/main">
              <a:ext uri="{FF2B5EF4-FFF2-40B4-BE49-F238E27FC236}">
                <a16:creationId xmlns:a16="http://schemas.microsoft.com/office/drawing/2014/main" id="{9DFAC0CF-FA07-43E3-83B5-4C949C3D4E40}"/>
              </a:ext>
            </a:extLst>
          </cdr:cNvPr>
          <cdr:cNvCxnSpPr/>
        </cdr:nvCxnSpPr>
        <cdr:spPr>
          <a:xfrm xmlns:a="http://schemas.openxmlformats.org/drawingml/2006/main" flipV="1">
            <a:off x="0" y="2690"/>
            <a:ext cx="2248486" cy="2302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3" name="Straight Connector 12">
            <a:extLst xmlns:a="http://schemas.openxmlformats.org/drawingml/2006/main">
              <a:ext uri="{FF2B5EF4-FFF2-40B4-BE49-F238E27FC236}">
                <a16:creationId xmlns:a16="http://schemas.microsoft.com/office/drawing/2014/main" id="{A449B2E9-5785-41B0-A4A1-0C40E8EEB53C}"/>
              </a:ext>
            </a:extLst>
          </cdr:cNvPr>
          <cdr:cNvCxnSpPr/>
        </cdr:nvCxnSpPr>
        <cdr:spPr>
          <a:xfrm xmlns:a="http://schemas.openxmlformats.org/drawingml/2006/main" flipH="1">
            <a:off x="2248236" y="0"/>
            <a:ext cx="624" cy="947368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0.10795</cdr:x>
      <cdr:y>0.48711</cdr:y>
    </cdr:from>
    <cdr:to>
      <cdr:x>0.79973</cdr:x>
      <cdr:y>0.70217</cdr:y>
    </cdr:to>
    <cdr:grpSp>
      <cdr:nvGrpSpPr>
        <cdr:cNvPr id="17" name="Group 16">
          <a:extLst xmlns:a="http://schemas.openxmlformats.org/drawingml/2006/main">
            <a:ext uri="{FF2B5EF4-FFF2-40B4-BE49-F238E27FC236}">
              <a16:creationId xmlns:a16="http://schemas.microsoft.com/office/drawing/2014/main" id="{026FA0B8-FF5C-4122-8E39-3CA440C0974D}"/>
            </a:ext>
          </a:extLst>
        </cdr:cNvPr>
        <cdr:cNvGrpSpPr/>
      </cdr:nvGrpSpPr>
      <cdr:grpSpPr>
        <a:xfrm xmlns:a="http://schemas.openxmlformats.org/drawingml/2006/main">
          <a:off x="796692" y="2074905"/>
          <a:ext cx="5105471" cy="916075"/>
          <a:chOff x="0" y="0"/>
          <a:chExt cx="1243793" cy="875137"/>
        </a:xfrm>
      </cdr:grpSpPr>
      <cdr:cxnSp macro="">
        <cdr:nvCxnSpPr>
          <cdr:cNvPr id="18" name="Straight Connector 17">
            <a:extLst xmlns:a="http://schemas.openxmlformats.org/drawingml/2006/main">
              <a:ext uri="{FF2B5EF4-FFF2-40B4-BE49-F238E27FC236}">
                <a16:creationId xmlns:a16="http://schemas.microsoft.com/office/drawing/2014/main" id="{B56B225E-90A9-4401-A85A-48D021DFB2D9}"/>
              </a:ext>
            </a:extLst>
          </cdr:cNvPr>
          <cdr:cNvCxnSpPr/>
        </cdr:nvCxnSpPr>
        <cdr:spPr>
          <a:xfrm xmlns:a="http://schemas.openxmlformats.org/drawingml/2006/main" flipV="1">
            <a:off x="0" y="2485"/>
            <a:ext cx="1243587" cy="2126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9" name="Straight Connector 18">
            <a:extLst xmlns:a="http://schemas.openxmlformats.org/drawingml/2006/main">
              <a:ext uri="{FF2B5EF4-FFF2-40B4-BE49-F238E27FC236}">
                <a16:creationId xmlns:a16="http://schemas.microsoft.com/office/drawing/2014/main" id="{055A4182-E5AE-4D90-A447-6FA1B05B24A6}"/>
              </a:ext>
            </a:extLst>
          </cdr:cNvPr>
          <cdr:cNvCxnSpPr/>
        </cdr:nvCxnSpPr>
        <cdr:spPr>
          <a:xfrm xmlns:a="http://schemas.openxmlformats.org/drawingml/2006/main" flipH="1">
            <a:off x="1243448" y="0"/>
            <a:ext cx="345" cy="875137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87965</xdr:colOff>
      <xdr:row>12</xdr:row>
      <xdr:rowOff>94982</xdr:rowOff>
    </xdr:from>
    <xdr:to>
      <xdr:col>11</xdr:col>
      <xdr:colOff>542925</xdr:colOff>
      <xdr:row>34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567122-4967-44D4-BBAF-189B0FE822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77258</xdr:colOff>
      <xdr:row>13</xdr:row>
      <xdr:rowOff>29528</xdr:rowOff>
    </xdr:from>
    <xdr:to>
      <xdr:col>21</xdr:col>
      <xdr:colOff>426509</xdr:colOff>
      <xdr:row>30</xdr:row>
      <xdr:rowOff>83003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63F8248-CC67-431A-AF93-5807CA2C2A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0.10728</cdr:x>
      <cdr:y>0.48617</cdr:y>
    </cdr:from>
    <cdr:to>
      <cdr:x>0.57187</cdr:x>
      <cdr:y>0.70356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5DD77CC6-1072-488F-96BF-458EAAD5CF38}"/>
            </a:ext>
          </a:extLst>
        </cdr:cNvPr>
        <cdr:cNvGrpSpPr/>
      </cdr:nvGrpSpPr>
      <cdr:grpSpPr>
        <a:xfrm xmlns:a="http://schemas.openxmlformats.org/drawingml/2006/main">
          <a:off x="793731" y="2070084"/>
          <a:ext cx="3437355" cy="925634"/>
          <a:chOff x="0" y="0"/>
          <a:chExt cx="2248860" cy="947368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9DFAC0CF-FA07-43E3-83B5-4C949C3D4E40}"/>
              </a:ext>
            </a:extLst>
          </cdr:cNvPr>
          <cdr:cNvCxnSpPr/>
        </cdr:nvCxnSpPr>
        <cdr:spPr>
          <a:xfrm xmlns:a="http://schemas.openxmlformats.org/drawingml/2006/main" flipV="1">
            <a:off x="0" y="2690"/>
            <a:ext cx="2248486" cy="2302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Connector 3">
            <a:extLst xmlns:a="http://schemas.openxmlformats.org/drawingml/2006/main">
              <a:ext uri="{FF2B5EF4-FFF2-40B4-BE49-F238E27FC236}">
                <a16:creationId xmlns:a16="http://schemas.microsoft.com/office/drawing/2014/main" id="{A449B2E9-5785-41B0-A4A1-0C40E8EEB53C}"/>
              </a:ext>
            </a:extLst>
          </cdr:cNvPr>
          <cdr:cNvCxnSpPr/>
        </cdr:nvCxnSpPr>
        <cdr:spPr>
          <a:xfrm xmlns:a="http://schemas.openxmlformats.org/drawingml/2006/main" flipH="1">
            <a:off x="2248236" y="0"/>
            <a:ext cx="624" cy="947368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0.10888</cdr:x>
      <cdr:y>0.48571</cdr:y>
    </cdr:from>
    <cdr:to>
      <cdr:x>0.63043</cdr:x>
      <cdr:y>0.70356</cdr:y>
    </cdr:to>
    <cdr:grpSp>
      <cdr:nvGrpSpPr>
        <cdr:cNvPr id="5" name="Group 4">
          <a:extLst xmlns:a="http://schemas.openxmlformats.org/drawingml/2006/main">
            <a:ext uri="{FF2B5EF4-FFF2-40B4-BE49-F238E27FC236}">
              <a16:creationId xmlns:a16="http://schemas.microsoft.com/office/drawing/2014/main" id="{A25E6911-55A9-4C8E-8F12-985D163AB9D9}"/>
            </a:ext>
          </a:extLst>
        </cdr:cNvPr>
        <cdr:cNvGrpSpPr/>
      </cdr:nvGrpSpPr>
      <cdr:grpSpPr>
        <a:xfrm xmlns:a="http://schemas.openxmlformats.org/drawingml/2006/main">
          <a:off x="805569" y="2068125"/>
          <a:ext cx="3858784" cy="927593"/>
          <a:chOff x="0" y="0"/>
          <a:chExt cx="1474066" cy="969263"/>
        </a:xfrm>
      </cdr:grpSpPr>
      <cdr:cxnSp macro="">
        <cdr:nvCxnSpPr>
          <cdr:cNvPr id="6" name="Straight Connector 5">
            <a:extLst xmlns:a="http://schemas.openxmlformats.org/drawingml/2006/main">
              <a:ext uri="{FF2B5EF4-FFF2-40B4-BE49-F238E27FC236}">
                <a16:creationId xmlns:a16="http://schemas.microsoft.com/office/drawing/2014/main" id="{0C9624BA-AC5D-4D5D-AAE1-9856CE41E477}"/>
              </a:ext>
            </a:extLst>
          </cdr:cNvPr>
          <cdr:cNvCxnSpPr/>
        </cdr:nvCxnSpPr>
        <cdr:spPr>
          <a:xfrm xmlns:a="http://schemas.openxmlformats.org/drawingml/2006/main" flipV="1">
            <a:off x="0" y="2752"/>
            <a:ext cx="1473821" cy="2355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Connector 6">
            <a:extLst xmlns:a="http://schemas.openxmlformats.org/drawingml/2006/main">
              <a:ext uri="{FF2B5EF4-FFF2-40B4-BE49-F238E27FC236}">
                <a16:creationId xmlns:a16="http://schemas.microsoft.com/office/drawing/2014/main" id="{AF410AB8-D75C-41FF-9AD2-E4A29292D0E7}"/>
              </a:ext>
            </a:extLst>
          </cdr:cNvPr>
          <cdr:cNvCxnSpPr/>
        </cdr:nvCxnSpPr>
        <cdr:spPr>
          <a:xfrm xmlns:a="http://schemas.openxmlformats.org/drawingml/2006/main" flipH="1">
            <a:off x="1473657" y="0"/>
            <a:ext cx="409" cy="969263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0.10884</cdr:x>
      <cdr:y>0.48596</cdr:y>
    </cdr:from>
    <cdr:to>
      <cdr:x>0.69111</cdr:x>
      <cdr:y>0.70306</cdr:y>
    </cdr:to>
    <cdr:grpSp>
      <cdr:nvGrpSpPr>
        <cdr:cNvPr id="11" name="Group 10">
          <a:extLst xmlns:a="http://schemas.openxmlformats.org/drawingml/2006/main">
            <a:ext uri="{FF2B5EF4-FFF2-40B4-BE49-F238E27FC236}">
              <a16:creationId xmlns:a16="http://schemas.microsoft.com/office/drawing/2014/main" id="{A25E6911-55A9-4C8E-8F12-985D163AB9D9}"/>
            </a:ext>
          </a:extLst>
        </cdr:cNvPr>
        <cdr:cNvGrpSpPr/>
      </cdr:nvGrpSpPr>
      <cdr:grpSpPr>
        <a:xfrm xmlns:a="http://schemas.openxmlformats.org/drawingml/2006/main">
          <a:off x="805273" y="2069190"/>
          <a:ext cx="4308032" cy="924399"/>
          <a:chOff x="0" y="0"/>
          <a:chExt cx="1474066" cy="969263"/>
        </a:xfrm>
      </cdr:grpSpPr>
      <cdr:cxnSp macro="">
        <cdr:nvCxnSpPr>
          <cdr:cNvPr id="12" name="Straight Connector 11">
            <a:extLst xmlns:a="http://schemas.openxmlformats.org/drawingml/2006/main">
              <a:ext uri="{FF2B5EF4-FFF2-40B4-BE49-F238E27FC236}">
                <a16:creationId xmlns:a16="http://schemas.microsoft.com/office/drawing/2014/main" id="{0C9624BA-AC5D-4D5D-AAE1-9856CE41E477}"/>
              </a:ext>
            </a:extLst>
          </cdr:cNvPr>
          <cdr:cNvCxnSpPr/>
        </cdr:nvCxnSpPr>
        <cdr:spPr>
          <a:xfrm xmlns:a="http://schemas.openxmlformats.org/drawingml/2006/main" flipV="1">
            <a:off x="0" y="2752"/>
            <a:ext cx="1473821" cy="2355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3" name="Straight Connector 12">
            <a:extLst xmlns:a="http://schemas.openxmlformats.org/drawingml/2006/main">
              <a:ext uri="{FF2B5EF4-FFF2-40B4-BE49-F238E27FC236}">
                <a16:creationId xmlns:a16="http://schemas.microsoft.com/office/drawing/2014/main" id="{AF410AB8-D75C-41FF-9AD2-E4A29292D0E7}"/>
              </a:ext>
            </a:extLst>
          </cdr:cNvPr>
          <cdr:cNvCxnSpPr/>
        </cdr:nvCxnSpPr>
        <cdr:spPr>
          <a:xfrm xmlns:a="http://schemas.openxmlformats.org/drawingml/2006/main" flipH="1">
            <a:off x="1473657" y="0"/>
            <a:ext cx="409" cy="969263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81903</xdr:colOff>
      <xdr:row>13</xdr:row>
      <xdr:rowOff>75932</xdr:rowOff>
    </xdr:from>
    <xdr:to>
      <xdr:col>11</xdr:col>
      <xdr:colOff>536863</xdr:colOff>
      <xdr:row>35</xdr:row>
      <xdr:rowOff>150668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36FF87-E661-48EE-BE52-A0FDF509AB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71196</xdr:colOff>
      <xdr:row>14</xdr:row>
      <xdr:rowOff>18271</xdr:rowOff>
    </xdr:from>
    <xdr:to>
      <xdr:col>21</xdr:col>
      <xdr:colOff>420447</xdr:colOff>
      <xdr:row>31</xdr:row>
      <xdr:rowOff>71746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FAAA34E-A11D-48EA-9989-ACE774561B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0.10728</cdr:x>
      <cdr:y>0.50382</cdr:y>
    </cdr:from>
    <cdr:to>
      <cdr:x>0.82105</cdr:x>
      <cdr:y>0.70472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A25E6911-55A9-4C8E-8F12-985D163AB9D9}"/>
            </a:ext>
          </a:extLst>
        </cdr:cNvPr>
        <cdr:cNvGrpSpPr/>
      </cdr:nvGrpSpPr>
      <cdr:grpSpPr>
        <a:xfrm xmlns:a="http://schemas.openxmlformats.org/drawingml/2006/main">
          <a:off x="791747" y="2149163"/>
          <a:ext cx="5267762" cy="856986"/>
          <a:chOff x="0" y="0"/>
          <a:chExt cx="1474066" cy="969263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0C9624BA-AC5D-4D5D-AAE1-9856CE41E477}"/>
              </a:ext>
            </a:extLst>
          </cdr:cNvPr>
          <cdr:cNvCxnSpPr/>
        </cdr:nvCxnSpPr>
        <cdr:spPr>
          <a:xfrm xmlns:a="http://schemas.openxmlformats.org/drawingml/2006/main" flipV="1">
            <a:off x="0" y="2752"/>
            <a:ext cx="1473821" cy="2355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Connector 3">
            <a:extLst xmlns:a="http://schemas.openxmlformats.org/drawingml/2006/main">
              <a:ext uri="{FF2B5EF4-FFF2-40B4-BE49-F238E27FC236}">
                <a16:creationId xmlns:a16="http://schemas.microsoft.com/office/drawing/2014/main" id="{AF410AB8-D75C-41FF-9AD2-E4A29292D0E7}"/>
              </a:ext>
            </a:extLst>
          </cdr:cNvPr>
          <cdr:cNvCxnSpPr/>
        </cdr:nvCxnSpPr>
        <cdr:spPr>
          <a:xfrm xmlns:a="http://schemas.openxmlformats.org/drawingml/2006/main" flipH="1">
            <a:off x="1473657" y="0"/>
            <a:ext cx="409" cy="969263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0.10829</cdr:x>
      <cdr:y>0.503</cdr:y>
    </cdr:from>
    <cdr:to>
      <cdr:x>0.84859</cdr:x>
      <cdr:y>0.70353</cdr:y>
    </cdr:to>
    <cdr:grpSp>
      <cdr:nvGrpSpPr>
        <cdr:cNvPr id="5" name="Group 4">
          <a:extLst xmlns:a="http://schemas.openxmlformats.org/drawingml/2006/main">
            <a:ext uri="{FF2B5EF4-FFF2-40B4-BE49-F238E27FC236}">
              <a16:creationId xmlns:a16="http://schemas.microsoft.com/office/drawing/2014/main" id="{A25E6911-55A9-4C8E-8F12-985D163AB9D9}"/>
            </a:ext>
          </a:extLst>
        </cdr:cNvPr>
        <cdr:cNvGrpSpPr/>
      </cdr:nvGrpSpPr>
      <cdr:grpSpPr>
        <a:xfrm xmlns:a="http://schemas.openxmlformats.org/drawingml/2006/main">
          <a:off x="799201" y="2145665"/>
          <a:ext cx="5463559" cy="855408"/>
          <a:chOff x="0" y="0"/>
          <a:chExt cx="1474066" cy="969263"/>
        </a:xfrm>
      </cdr:grpSpPr>
      <cdr:cxnSp macro="">
        <cdr:nvCxnSpPr>
          <cdr:cNvPr id="6" name="Straight Connector 5">
            <a:extLst xmlns:a="http://schemas.openxmlformats.org/drawingml/2006/main">
              <a:ext uri="{FF2B5EF4-FFF2-40B4-BE49-F238E27FC236}">
                <a16:creationId xmlns:a16="http://schemas.microsoft.com/office/drawing/2014/main" id="{0C9624BA-AC5D-4D5D-AAE1-9856CE41E477}"/>
              </a:ext>
            </a:extLst>
          </cdr:cNvPr>
          <cdr:cNvCxnSpPr/>
        </cdr:nvCxnSpPr>
        <cdr:spPr>
          <a:xfrm xmlns:a="http://schemas.openxmlformats.org/drawingml/2006/main" flipV="1">
            <a:off x="0" y="2752"/>
            <a:ext cx="1473821" cy="2355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Connector 6">
            <a:extLst xmlns:a="http://schemas.openxmlformats.org/drawingml/2006/main">
              <a:ext uri="{FF2B5EF4-FFF2-40B4-BE49-F238E27FC236}">
                <a16:creationId xmlns:a16="http://schemas.microsoft.com/office/drawing/2014/main" id="{AF410AB8-D75C-41FF-9AD2-E4A29292D0E7}"/>
              </a:ext>
            </a:extLst>
          </cdr:cNvPr>
          <cdr:cNvCxnSpPr/>
        </cdr:nvCxnSpPr>
        <cdr:spPr>
          <a:xfrm xmlns:a="http://schemas.openxmlformats.org/drawingml/2006/main" flipH="1">
            <a:off x="1473657" y="0"/>
            <a:ext cx="409" cy="969263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116540</xdr:colOff>
      <xdr:row>11</xdr:row>
      <xdr:rowOff>171182</xdr:rowOff>
    </xdr:from>
    <xdr:to>
      <xdr:col>11</xdr:col>
      <xdr:colOff>571500</xdr:colOff>
      <xdr:row>34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37CFF9-1152-41B6-8DB1-5E76A061DE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105833</xdr:colOff>
      <xdr:row>12</xdr:row>
      <xdr:rowOff>105728</xdr:rowOff>
    </xdr:from>
    <xdr:to>
      <xdr:col>21</xdr:col>
      <xdr:colOff>455084</xdr:colOff>
      <xdr:row>29</xdr:row>
      <xdr:rowOff>159203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EB13CDE-E976-4A0D-B530-3C9A642AD7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0.10847</cdr:x>
      <cdr:y>0.46904</cdr:y>
    </cdr:from>
    <cdr:to>
      <cdr:x>0.72071</cdr:x>
      <cdr:y>0.70417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5DD77CC6-1072-488F-96BF-458EAAD5CF38}"/>
            </a:ext>
          </a:extLst>
        </cdr:cNvPr>
        <cdr:cNvGrpSpPr/>
      </cdr:nvGrpSpPr>
      <cdr:grpSpPr>
        <a:xfrm xmlns:a="http://schemas.openxmlformats.org/drawingml/2006/main">
          <a:off x="802535" y="1997146"/>
          <a:ext cx="4529771" cy="1001170"/>
          <a:chOff x="0" y="0"/>
          <a:chExt cx="2248860" cy="947368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9DFAC0CF-FA07-43E3-83B5-4C949C3D4E40}"/>
              </a:ext>
            </a:extLst>
          </cdr:cNvPr>
          <cdr:cNvCxnSpPr/>
        </cdr:nvCxnSpPr>
        <cdr:spPr>
          <a:xfrm xmlns:a="http://schemas.openxmlformats.org/drawingml/2006/main" flipV="1">
            <a:off x="0" y="2690"/>
            <a:ext cx="2248486" cy="2302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Connector 3">
            <a:extLst xmlns:a="http://schemas.openxmlformats.org/drawingml/2006/main">
              <a:ext uri="{FF2B5EF4-FFF2-40B4-BE49-F238E27FC236}">
                <a16:creationId xmlns:a16="http://schemas.microsoft.com/office/drawing/2014/main" id="{A449B2E9-5785-41B0-A4A1-0C40E8EEB53C}"/>
              </a:ext>
            </a:extLst>
          </cdr:cNvPr>
          <cdr:cNvCxnSpPr/>
        </cdr:nvCxnSpPr>
        <cdr:spPr>
          <a:xfrm xmlns:a="http://schemas.openxmlformats.org/drawingml/2006/main" flipH="1">
            <a:off x="2248236" y="0"/>
            <a:ext cx="624" cy="947368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0.10755</cdr:x>
      <cdr:y>0.46941</cdr:y>
    </cdr:from>
    <cdr:to>
      <cdr:x>0.55754</cdr:x>
      <cdr:y>0.70162</cdr:y>
    </cdr:to>
    <cdr:grpSp>
      <cdr:nvGrpSpPr>
        <cdr:cNvPr id="5" name="Group 4">
          <a:extLst xmlns:a="http://schemas.openxmlformats.org/drawingml/2006/main">
            <a:ext uri="{FF2B5EF4-FFF2-40B4-BE49-F238E27FC236}">
              <a16:creationId xmlns:a16="http://schemas.microsoft.com/office/drawing/2014/main" id="{5DD77CC6-1072-488F-96BF-458EAAD5CF38}"/>
            </a:ext>
          </a:extLst>
        </cdr:cNvPr>
        <cdr:cNvGrpSpPr/>
      </cdr:nvGrpSpPr>
      <cdr:grpSpPr>
        <a:xfrm xmlns:a="http://schemas.openxmlformats.org/drawingml/2006/main">
          <a:off x="795729" y="1998721"/>
          <a:ext cx="3329334" cy="988737"/>
          <a:chOff x="0" y="0"/>
          <a:chExt cx="2248860" cy="947368"/>
        </a:xfrm>
      </cdr:grpSpPr>
      <cdr:cxnSp macro="">
        <cdr:nvCxnSpPr>
          <cdr:cNvPr id="6" name="Straight Connector 5">
            <a:extLst xmlns:a="http://schemas.openxmlformats.org/drawingml/2006/main">
              <a:ext uri="{FF2B5EF4-FFF2-40B4-BE49-F238E27FC236}">
                <a16:creationId xmlns:a16="http://schemas.microsoft.com/office/drawing/2014/main" id="{9DFAC0CF-FA07-43E3-83B5-4C949C3D4E40}"/>
              </a:ext>
            </a:extLst>
          </cdr:cNvPr>
          <cdr:cNvCxnSpPr/>
        </cdr:nvCxnSpPr>
        <cdr:spPr>
          <a:xfrm xmlns:a="http://schemas.openxmlformats.org/drawingml/2006/main" flipV="1">
            <a:off x="0" y="2690"/>
            <a:ext cx="2248486" cy="2302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Connector 6">
            <a:extLst xmlns:a="http://schemas.openxmlformats.org/drawingml/2006/main">
              <a:ext uri="{FF2B5EF4-FFF2-40B4-BE49-F238E27FC236}">
                <a16:creationId xmlns:a16="http://schemas.microsoft.com/office/drawing/2014/main" id="{A449B2E9-5785-41B0-A4A1-0C40E8EEB53C}"/>
              </a:ext>
            </a:extLst>
          </cdr:cNvPr>
          <cdr:cNvCxnSpPr/>
        </cdr:nvCxnSpPr>
        <cdr:spPr>
          <a:xfrm xmlns:a="http://schemas.openxmlformats.org/drawingml/2006/main" flipH="1">
            <a:off x="2248236" y="0"/>
            <a:ext cx="624" cy="947368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0.10755</cdr:x>
      <cdr:y>0.46813</cdr:y>
    </cdr:from>
    <cdr:to>
      <cdr:x>0.64354</cdr:x>
      <cdr:y>0.70417</cdr:y>
    </cdr:to>
    <cdr:grpSp>
      <cdr:nvGrpSpPr>
        <cdr:cNvPr id="11" name="Group 10">
          <a:extLst xmlns:a="http://schemas.openxmlformats.org/drawingml/2006/main">
            <a:ext uri="{FF2B5EF4-FFF2-40B4-BE49-F238E27FC236}">
              <a16:creationId xmlns:a16="http://schemas.microsoft.com/office/drawing/2014/main" id="{5DD77CC6-1072-488F-96BF-458EAAD5CF38}"/>
            </a:ext>
          </a:extLst>
        </cdr:cNvPr>
        <cdr:cNvGrpSpPr/>
      </cdr:nvGrpSpPr>
      <cdr:grpSpPr>
        <a:xfrm xmlns:a="http://schemas.openxmlformats.org/drawingml/2006/main">
          <a:off x="795729" y="1993271"/>
          <a:ext cx="3965621" cy="1005045"/>
          <a:chOff x="0" y="0"/>
          <a:chExt cx="2248860" cy="947368"/>
        </a:xfrm>
      </cdr:grpSpPr>
      <cdr:cxnSp macro="">
        <cdr:nvCxnSpPr>
          <cdr:cNvPr id="12" name="Straight Connector 11">
            <a:extLst xmlns:a="http://schemas.openxmlformats.org/drawingml/2006/main">
              <a:ext uri="{FF2B5EF4-FFF2-40B4-BE49-F238E27FC236}">
                <a16:creationId xmlns:a16="http://schemas.microsoft.com/office/drawing/2014/main" id="{9DFAC0CF-FA07-43E3-83B5-4C949C3D4E40}"/>
              </a:ext>
            </a:extLst>
          </cdr:cNvPr>
          <cdr:cNvCxnSpPr/>
        </cdr:nvCxnSpPr>
        <cdr:spPr>
          <a:xfrm xmlns:a="http://schemas.openxmlformats.org/drawingml/2006/main" flipV="1">
            <a:off x="0" y="2690"/>
            <a:ext cx="2248486" cy="2302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3" name="Straight Connector 12">
            <a:extLst xmlns:a="http://schemas.openxmlformats.org/drawingml/2006/main">
              <a:ext uri="{FF2B5EF4-FFF2-40B4-BE49-F238E27FC236}">
                <a16:creationId xmlns:a16="http://schemas.microsoft.com/office/drawing/2014/main" id="{A449B2E9-5785-41B0-A4A1-0C40E8EEB53C}"/>
              </a:ext>
            </a:extLst>
          </cdr:cNvPr>
          <cdr:cNvCxnSpPr/>
        </cdr:nvCxnSpPr>
        <cdr:spPr>
          <a:xfrm xmlns:a="http://schemas.openxmlformats.org/drawingml/2006/main" flipH="1">
            <a:off x="2248236" y="0"/>
            <a:ext cx="624" cy="947368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8</xdr:row>
      <xdr:rowOff>138112</xdr:rowOff>
    </xdr:from>
    <xdr:to>
      <xdr:col>12</xdr:col>
      <xdr:colOff>163286</xdr:colOff>
      <xdr:row>25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5BE8A0-C225-4BA2-9E71-6C6A0ED3D6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153522</xdr:colOff>
      <xdr:row>1</xdr:row>
      <xdr:rowOff>141755</xdr:rowOff>
    </xdr:from>
    <xdr:to>
      <xdr:col>18</xdr:col>
      <xdr:colOff>210671</xdr:colOff>
      <xdr:row>6</xdr:row>
      <xdr:rowOff>132230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E822E5C-2C2E-4C65-9A38-8C836147D8D4}"/>
            </a:ext>
          </a:extLst>
        </xdr:cNvPr>
        <xdr:cNvSpPr txBox="1"/>
      </xdr:nvSpPr>
      <xdr:spPr>
        <a:xfrm>
          <a:off x="8109698" y="444314"/>
          <a:ext cx="3687855" cy="965387"/>
        </a:xfrm>
        <a:prstGeom prst="rect">
          <a:avLst/>
        </a:prstGeom>
        <a:ln/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lang="en-ZA" sz="1400" b="1"/>
            <a:t>Based</a:t>
          </a:r>
          <a:r>
            <a:rPr lang="en-ZA" sz="1400" b="1" baseline="0"/>
            <a:t> on a book by Boik (2001) an IC50 range worth considering for in vivo studies falls between 1 to 50 µM for plant-based compounds.</a:t>
          </a:r>
          <a:endParaRPr lang="en-ZA" sz="1400" b="1"/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116540</xdr:colOff>
      <xdr:row>9</xdr:row>
      <xdr:rowOff>75932</xdr:rowOff>
    </xdr:from>
    <xdr:to>
      <xdr:col>11</xdr:col>
      <xdr:colOff>571500</xdr:colOff>
      <xdr:row>31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CEFC99-FDF4-4A8C-AB8B-39FA85E0C5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105833</xdr:colOff>
      <xdr:row>10</xdr:row>
      <xdr:rowOff>953</xdr:rowOff>
    </xdr:from>
    <xdr:to>
      <xdr:col>21</xdr:col>
      <xdr:colOff>455084</xdr:colOff>
      <xdr:row>27</xdr:row>
      <xdr:rowOff>54428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B72A352-8A4D-4C13-9BB7-49446C64D9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25431</xdr:colOff>
      <xdr:row>13</xdr:row>
      <xdr:rowOff>92498</xdr:rowOff>
    </xdr:from>
    <xdr:to>
      <xdr:col>11</xdr:col>
      <xdr:colOff>480391</xdr:colOff>
      <xdr:row>34</xdr:row>
      <xdr:rowOff>139148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EF1516-8B5E-49CB-939C-9724965916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14724</xdr:colOff>
      <xdr:row>14</xdr:row>
      <xdr:rowOff>25801</xdr:rowOff>
    </xdr:from>
    <xdr:to>
      <xdr:col>19</xdr:col>
      <xdr:colOff>643676</xdr:colOff>
      <xdr:row>31</xdr:row>
      <xdr:rowOff>79276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5873234-88D8-4302-9D8B-9FD79D6378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152400</xdr:colOff>
      <xdr:row>0</xdr:row>
      <xdr:rowOff>61912</xdr:rowOff>
    </xdr:from>
    <xdr:to>
      <xdr:col>29</xdr:col>
      <xdr:colOff>123825</xdr:colOff>
      <xdr:row>13</xdr:row>
      <xdr:rowOff>109537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51B6BFC-6ED0-4253-B31A-BA56620479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0.10816</cdr:x>
      <cdr:y>0.47464</cdr:y>
    </cdr:from>
    <cdr:to>
      <cdr:x>0.57665</cdr:x>
      <cdr:y>0.71689</cdr:y>
    </cdr:to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0D0F95CC-3B98-4B00-A4B7-23372CD50D29}"/>
            </a:ext>
          </a:extLst>
        </cdr:cNvPr>
        <cdr:cNvGrpSpPr/>
      </cdr:nvGrpSpPr>
      <cdr:grpSpPr>
        <a:xfrm xmlns:a="http://schemas.openxmlformats.org/drawingml/2006/main">
          <a:off x="800242" y="1920939"/>
          <a:ext cx="3466210" cy="980422"/>
          <a:chOff x="800796" y="1921186"/>
          <a:chExt cx="3453398" cy="980544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D26F8C4D-FFC9-4E9D-A424-E35234A743C2}"/>
              </a:ext>
            </a:extLst>
          </cdr:cNvPr>
          <cdr:cNvCxnSpPr/>
        </cdr:nvCxnSpPr>
        <cdr:spPr>
          <a:xfrm xmlns:a="http://schemas.openxmlformats.org/drawingml/2006/main" flipV="1">
            <a:off x="800796" y="1923970"/>
            <a:ext cx="3452824" cy="2382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2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Connector 5">
            <a:extLst xmlns:a="http://schemas.openxmlformats.org/drawingml/2006/main">
              <a:ext uri="{FF2B5EF4-FFF2-40B4-BE49-F238E27FC236}">
                <a16:creationId xmlns:a16="http://schemas.microsoft.com/office/drawing/2014/main" id="{786EB4E9-DD8B-4AA2-A21A-B8A98340916D}"/>
              </a:ext>
            </a:extLst>
          </cdr:cNvPr>
          <cdr:cNvCxnSpPr/>
        </cdr:nvCxnSpPr>
        <cdr:spPr>
          <a:xfrm xmlns:a="http://schemas.openxmlformats.org/drawingml/2006/main" flipH="1">
            <a:off x="4253237" y="1921186"/>
            <a:ext cx="957" cy="980544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2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0.1087</cdr:x>
      <cdr:y>0.4728</cdr:y>
    </cdr:from>
    <cdr:to>
      <cdr:x>0.58253</cdr:x>
      <cdr:y>0.71926</cdr:y>
    </cdr:to>
    <cdr:grpSp>
      <cdr:nvGrpSpPr>
        <cdr:cNvPr id="14" name="Group 13">
          <a:extLst xmlns:a="http://schemas.openxmlformats.org/drawingml/2006/main">
            <a:ext uri="{FF2B5EF4-FFF2-40B4-BE49-F238E27FC236}">
              <a16:creationId xmlns:a16="http://schemas.microsoft.com/office/drawing/2014/main" id="{E34839B6-2BFE-4812-B91B-6D7D2E0FD341}"/>
            </a:ext>
          </a:extLst>
        </cdr:cNvPr>
        <cdr:cNvGrpSpPr/>
      </cdr:nvGrpSpPr>
      <cdr:grpSpPr>
        <a:xfrm xmlns:a="http://schemas.openxmlformats.org/drawingml/2006/main">
          <a:off x="804237" y="1913493"/>
          <a:ext cx="3505719" cy="997460"/>
          <a:chOff x="0" y="0"/>
          <a:chExt cx="3458942" cy="980544"/>
        </a:xfrm>
      </cdr:grpSpPr>
      <cdr:cxnSp macro="">
        <cdr:nvCxnSpPr>
          <cdr:cNvPr id="15" name="Straight Connector 14">
            <a:extLst xmlns:a="http://schemas.openxmlformats.org/drawingml/2006/main">
              <a:ext uri="{FF2B5EF4-FFF2-40B4-BE49-F238E27FC236}">
                <a16:creationId xmlns:a16="http://schemas.microsoft.com/office/drawing/2014/main" id="{F4CA83D3-A90A-4D38-990E-7C34A44C72B3}"/>
              </a:ext>
            </a:extLst>
          </cdr:cNvPr>
          <cdr:cNvCxnSpPr/>
        </cdr:nvCxnSpPr>
        <cdr:spPr>
          <a:xfrm xmlns:a="http://schemas.openxmlformats.org/drawingml/2006/main" flipV="1">
            <a:off x="0" y="2784"/>
            <a:ext cx="3458367" cy="2382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1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6" name="Straight Connector 15">
            <a:extLst xmlns:a="http://schemas.openxmlformats.org/drawingml/2006/main">
              <a:ext uri="{FF2B5EF4-FFF2-40B4-BE49-F238E27FC236}">
                <a16:creationId xmlns:a16="http://schemas.microsoft.com/office/drawing/2014/main" id="{A4163B17-8E09-46A9-AADB-0CE05E473AB2}"/>
              </a:ext>
            </a:extLst>
          </cdr:cNvPr>
          <cdr:cNvCxnSpPr/>
        </cdr:nvCxnSpPr>
        <cdr:spPr>
          <a:xfrm xmlns:a="http://schemas.openxmlformats.org/drawingml/2006/main" flipH="1">
            <a:off x="3457983" y="0"/>
            <a:ext cx="959" cy="980544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1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0.10807</cdr:x>
      <cdr:y>0.4728</cdr:y>
    </cdr:from>
    <cdr:to>
      <cdr:x>0.80954</cdr:x>
      <cdr:y>0.71502</cdr:y>
    </cdr:to>
    <cdr:grpSp>
      <cdr:nvGrpSpPr>
        <cdr:cNvPr id="23" name="Group 22">
          <a:extLst xmlns:a="http://schemas.openxmlformats.org/drawingml/2006/main">
            <a:ext uri="{FF2B5EF4-FFF2-40B4-BE49-F238E27FC236}">
              <a16:creationId xmlns:a16="http://schemas.microsoft.com/office/drawing/2014/main" id="{D78EC239-6674-4667-88E2-DE060CAA7A41}"/>
            </a:ext>
          </a:extLst>
        </cdr:cNvPr>
        <cdr:cNvGrpSpPr/>
      </cdr:nvGrpSpPr>
      <cdr:grpSpPr>
        <a:xfrm xmlns:a="http://schemas.openxmlformats.org/drawingml/2006/main">
          <a:off x="799576" y="1913493"/>
          <a:ext cx="5189955" cy="980300"/>
          <a:chOff x="0" y="0"/>
          <a:chExt cx="3415176" cy="963555"/>
        </a:xfrm>
      </cdr:grpSpPr>
      <cdr:cxnSp macro="">
        <cdr:nvCxnSpPr>
          <cdr:cNvPr id="24" name="Straight Connector 23">
            <a:extLst xmlns:a="http://schemas.openxmlformats.org/drawingml/2006/main">
              <a:ext uri="{FF2B5EF4-FFF2-40B4-BE49-F238E27FC236}">
                <a16:creationId xmlns:a16="http://schemas.microsoft.com/office/drawing/2014/main" id="{89EAAD79-EC63-47F8-8823-A0CFF6E1D838}"/>
              </a:ext>
            </a:extLst>
          </cdr:cNvPr>
          <cdr:cNvCxnSpPr/>
        </cdr:nvCxnSpPr>
        <cdr:spPr>
          <a:xfrm xmlns:a="http://schemas.openxmlformats.org/drawingml/2006/main" flipV="1">
            <a:off x="0" y="2736"/>
            <a:ext cx="3414608" cy="2341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3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25" name="Straight Connector 24">
            <a:extLst xmlns:a="http://schemas.openxmlformats.org/drawingml/2006/main">
              <a:ext uri="{FF2B5EF4-FFF2-40B4-BE49-F238E27FC236}">
                <a16:creationId xmlns:a16="http://schemas.microsoft.com/office/drawing/2014/main" id="{80E38113-1EC0-406F-ABE8-8570A340797E}"/>
              </a:ext>
            </a:extLst>
          </cdr:cNvPr>
          <cdr:cNvCxnSpPr/>
        </cdr:nvCxnSpPr>
        <cdr:spPr>
          <a:xfrm xmlns:a="http://schemas.openxmlformats.org/drawingml/2006/main" flipH="1">
            <a:off x="3414229" y="0"/>
            <a:ext cx="947" cy="963555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3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0.10945</cdr:x>
      <cdr:y>0.47385</cdr:y>
    </cdr:from>
    <cdr:to>
      <cdr:x>0.84541</cdr:x>
      <cdr:y>0.72139</cdr:y>
    </cdr:to>
    <cdr:grpSp>
      <cdr:nvGrpSpPr>
        <cdr:cNvPr id="11" name="Group 10">
          <a:extLst xmlns:a="http://schemas.openxmlformats.org/drawingml/2006/main">
            <a:ext uri="{FF2B5EF4-FFF2-40B4-BE49-F238E27FC236}">
              <a16:creationId xmlns:a16="http://schemas.microsoft.com/office/drawing/2014/main" id="{56DA1C8A-263C-422F-B3F2-FC6D200C5E34}"/>
            </a:ext>
          </a:extLst>
        </cdr:cNvPr>
        <cdr:cNvGrpSpPr/>
      </cdr:nvGrpSpPr>
      <cdr:grpSpPr>
        <a:xfrm xmlns:a="http://schemas.openxmlformats.org/drawingml/2006/main">
          <a:off x="809786" y="1917742"/>
          <a:ext cx="5445136" cy="1001832"/>
          <a:chOff x="0" y="0"/>
          <a:chExt cx="2248867" cy="947368"/>
        </a:xfrm>
      </cdr:grpSpPr>
      <cdr:cxnSp macro="">
        <cdr:nvCxnSpPr>
          <cdr:cNvPr id="12" name="Straight Connector 11">
            <a:extLst xmlns:a="http://schemas.openxmlformats.org/drawingml/2006/main">
              <a:ext uri="{FF2B5EF4-FFF2-40B4-BE49-F238E27FC236}">
                <a16:creationId xmlns:a16="http://schemas.microsoft.com/office/drawing/2014/main" id="{B6AE9575-3493-463E-8D2A-4992DBD9158C}"/>
              </a:ext>
            </a:extLst>
          </cdr:cNvPr>
          <cdr:cNvCxnSpPr/>
        </cdr:nvCxnSpPr>
        <cdr:spPr>
          <a:xfrm xmlns:a="http://schemas.openxmlformats.org/drawingml/2006/main" flipV="1">
            <a:off x="0" y="2690"/>
            <a:ext cx="2248493" cy="2302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4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3" name="Straight Connector 12">
            <a:extLst xmlns:a="http://schemas.openxmlformats.org/drawingml/2006/main">
              <a:ext uri="{FF2B5EF4-FFF2-40B4-BE49-F238E27FC236}">
                <a16:creationId xmlns:a16="http://schemas.microsoft.com/office/drawing/2014/main" id="{F7BCC8D4-D39E-4435-9DC1-A9854B25FE46}"/>
              </a:ext>
            </a:extLst>
          </cdr:cNvPr>
          <cdr:cNvCxnSpPr/>
        </cdr:nvCxnSpPr>
        <cdr:spPr>
          <a:xfrm xmlns:a="http://schemas.openxmlformats.org/drawingml/2006/main" flipH="1">
            <a:off x="2248243" y="0"/>
            <a:ext cx="624" cy="947368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4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0.13147</cdr:x>
      <cdr:y>0.42881</cdr:y>
    </cdr:from>
    <cdr:to>
      <cdr:x>0.86388</cdr:x>
      <cdr:y>0.42881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BE41BD5F-E4D8-4B77-BE95-AFFE08A4F321}"/>
            </a:ext>
          </a:extLst>
        </cdr:cNvPr>
        <cdr:cNvCxnSpPr/>
      </cdr:nvCxnSpPr>
      <cdr:spPr>
        <a:xfrm xmlns:a="http://schemas.openxmlformats.org/drawingml/2006/main">
          <a:off x="716465" y="1174015"/>
          <a:ext cx="3991208" cy="0"/>
        </a:xfrm>
        <a:prstGeom xmlns:a="http://schemas.openxmlformats.org/drawingml/2006/main" prst="line">
          <a:avLst/>
        </a:prstGeom>
        <a:ln xmlns:a="http://schemas.openxmlformats.org/drawingml/2006/main" w="1905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0.86558</cdr:x>
      <cdr:y>0.4322</cdr:y>
    </cdr:from>
    <cdr:to>
      <cdr:x>0.86558</cdr:x>
      <cdr:y>0.69355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6EF65F3E-BC67-4349-B4A4-96FDE98687B3}"/>
            </a:ext>
          </a:extLst>
        </cdr:cNvPr>
        <cdr:cNvCxnSpPr/>
      </cdr:nvCxnSpPr>
      <cdr:spPr>
        <a:xfrm xmlns:a="http://schemas.openxmlformats.org/drawingml/2006/main">
          <a:off x="4716966" y="1183308"/>
          <a:ext cx="0" cy="715536"/>
        </a:xfrm>
        <a:prstGeom xmlns:a="http://schemas.openxmlformats.org/drawingml/2006/main" prst="line">
          <a:avLst/>
        </a:prstGeom>
        <a:ln xmlns:a="http://schemas.openxmlformats.org/drawingml/2006/main" w="1905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143167</xdr:rowOff>
    </xdr:from>
    <xdr:to>
      <xdr:col>11</xdr:col>
      <xdr:colOff>454960</xdr:colOff>
      <xdr:row>36</xdr:row>
      <xdr:rowOff>21291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18FE98F-D40B-419E-A2B9-7BA1C55694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594411</xdr:colOff>
      <xdr:row>14</xdr:row>
      <xdr:rowOff>79394</xdr:rowOff>
    </xdr:from>
    <xdr:to>
      <xdr:col>21</xdr:col>
      <xdr:colOff>338544</xdr:colOff>
      <xdr:row>31</xdr:row>
      <xdr:rowOff>132869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B572EF7-886A-4071-B30E-3FA89817BB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0.10728</cdr:x>
      <cdr:y>0.50059</cdr:y>
    </cdr:from>
    <cdr:to>
      <cdr:x>0.60497</cdr:x>
      <cdr:y>0.70217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A25E6911-55A9-4C8E-8F12-985D163AB9D9}"/>
            </a:ext>
          </a:extLst>
        </cdr:cNvPr>
        <cdr:cNvGrpSpPr/>
      </cdr:nvGrpSpPr>
      <cdr:grpSpPr>
        <a:xfrm xmlns:a="http://schemas.openxmlformats.org/drawingml/2006/main">
          <a:off x="791747" y="2132325"/>
          <a:ext cx="3673050" cy="858655"/>
          <a:chOff x="0" y="0"/>
          <a:chExt cx="1474066" cy="969263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0C9624BA-AC5D-4D5D-AAE1-9856CE41E477}"/>
              </a:ext>
            </a:extLst>
          </cdr:cNvPr>
          <cdr:cNvCxnSpPr/>
        </cdr:nvCxnSpPr>
        <cdr:spPr>
          <a:xfrm xmlns:a="http://schemas.openxmlformats.org/drawingml/2006/main" flipV="1">
            <a:off x="0" y="2752"/>
            <a:ext cx="1473821" cy="2355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Connector 3">
            <a:extLst xmlns:a="http://schemas.openxmlformats.org/drawingml/2006/main">
              <a:ext uri="{FF2B5EF4-FFF2-40B4-BE49-F238E27FC236}">
                <a16:creationId xmlns:a16="http://schemas.microsoft.com/office/drawing/2014/main" id="{AF410AB8-D75C-41FF-9AD2-E4A29292D0E7}"/>
              </a:ext>
            </a:extLst>
          </cdr:cNvPr>
          <cdr:cNvCxnSpPr/>
        </cdr:nvCxnSpPr>
        <cdr:spPr>
          <a:xfrm xmlns:a="http://schemas.openxmlformats.org/drawingml/2006/main" flipH="1">
            <a:off x="1473657" y="0"/>
            <a:ext cx="409" cy="969263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0.10822</cdr:x>
      <cdr:y>0.50338</cdr:y>
    </cdr:from>
    <cdr:to>
      <cdr:x>0.72993</cdr:x>
      <cdr:y>0.70217</cdr:y>
    </cdr:to>
    <cdr:grpSp>
      <cdr:nvGrpSpPr>
        <cdr:cNvPr id="5" name="Group 4">
          <a:extLst xmlns:a="http://schemas.openxmlformats.org/drawingml/2006/main">
            <a:ext uri="{FF2B5EF4-FFF2-40B4-BE49-F238E27FC236}">
              <a16:creationId xmlns:a16="http://schemas.microsoft.com/office/drawing/2014/main" id="{A25E6911-55A9-4C8E-8F12-985D163AB9D9}"/>
            </a:ext>
          </a:extLst>
        </cdr:cNvPr>
        <cdr:cNvGrpSpPr/>
      </cdr:nvGrpSpPr>
      <cdr:grpSpPr>
        <a:xfrm xmlns:a="http://schemas.openxmlformats.org/drawingml/2006/main">
          <a:off x="798685" y="2144210"/>
          <a:ext cx="4588341" cy="846770"/>
          <a:chOff x="0" y="0"/>
          <a:chExt cx="1474066" cy="969263"/>
        </a:xfrm>
      </cdr:grpSpPr>
      <cdr:cxnSp macro="">
        <cdr:nvCxnSpPr>
          <cdr:cNvPr id="6" name="Straight Connector 5">
            <a:extLst xmlns:a="http://schemas.openxmlformats.org/drawingml/2006/main">
              <a:ext uri="{FF2B5EF4-FFF2-40B4-BE49-F238E27FC236}">
                <a16:creationId xmlns:a16="http://schemas.microsoft.com/office/drawing/2014/main" id="{0C9624BA-AC5D-4D5D-AAE1-9856CE41E477}"/>
              </a:ext>
            </a:extLst>
          </cdr:cNvPr>
          <cdr:cNvCxnSpPr/>
        </cdr:nvCxnSpPr>
        <cdr:spPr>
          <a:xfrm xmlns:a="http://schemas.openxmlformats.org/drawingml/2006/main" flipV="1">
            <a:off x="0" y="2752"/>
            <a:ext cx="1473821" cy="2355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Connector 6">
            <a:extLst xmlns:a="http://schemas.openxmlformats.org/drawingml/2006/main">
              <a:ext uri="{FF2B5EF4-FFF2-40B4-BE49-F238E27FC236}">
                <a16:creationId xmlns:a16="http://schemas.microsoft.com/office/drawing/2014/main" id="{AF410AB8-D75C-41FF-9AD2-E4A29292D0E7}"/>
              </a:ext>
            </a:extLst>
          </cdr:cNvPr>
          <cdr:cNvCxnSpPr/>
        </cdr:nvCxnSpPr>
        <cdr:spPr>
          <a:xfrm xmlns:a="http://schemas.openxmlformats.org/drawingml/2006/main" flipH="1">
            <a:off x="1473657" y="0"/>
            <a:ext cx="409" cy="969263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0.10926</cdr:x>
      <cdr:y>0.50271</cdr:y>
    </cdr:from>
    <cdr:to>
      <cdr:x>0.72751</cdr:x>
      <cdr:y>0.70217</cdr:y>
    </cdr:to>
    <cdr:grpSp>
      <cdr:nvGrpSpPr>
        <cdr:cNvPr id="11" name="Group 10">
          <a:extLst xmlns:a="http://schemas.openxmlformats.org/drawingml/2006/main">
            <a:ext uri="{FF2B5EF4-FFF2-40B4-BE49-F238E27FC236}">
              <a16:creationId xmlns:a16="http://schemas.microsoft.com/office/drawing/2014/main" id="{9A40CBAA-CC19-41AC-9252-9D424A563230}"/>
            </a:ext>
          </a:extLst>
        </cdr:cNvPr>
        <cdr:cNvGrpSpPr/>
      </cdr:nvGrpSpPr>
      <cdr:grpSpPr>
        <a:xfrm xmlns:a="http://schemas.openxmlformats.org/drawingml/2006/main">
          <a:off x="806360" y="2141356"/>
          <a:ext cx="4562806" cy="849624"/>
          <a:chOff x="0" y="0"/>
          <a:chExt cx="677990" cy="935114"/>
        </a:xfrm>
      </cdr:grpSpPr>
      <cdr:cxnSp macro="">
        <cdr:nvCxnSpPr>
          <cdr:cNvPr id="12" name="Straight Connector 11">
            <a:extLst xmlns:a="http://schemas.openxmlformats.org/drawingml/2006/main">
              <a:ext uri="{FF2B5EF4-FFF2-40B4-BE49-F238E27FC236}">
                <a16:creationId xmlns:a16="http://schemas.microsoft.com/office/drawing/2014/main" id="{2F0852A5-CBEA-44EB-B516-B637324CD66A}"/>
              </a:ext>
            </a:extLst>
          </cdr:cNvPr>
          <cdr:cNvCxnSpPr/>
        </cdr:nvCxnSpPr>
        <cdr:spPr>
          <a:xfrm xmlns:a="http://schemas.openxmlformats.org/drawingml/2006/main" flipV="1">
            <a:off x="0" y="2655"/>
            <a:ext cx="677877" cy="2272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3" name="Straight Connector 12">
            <a:extLst xmlns:a="http://schemas.openxmlformats.org/drawingml/2006/main">
              <a:ext uri="{FF2B5EF4-FFF2-40B4-BE49-F238E27FC236}">
                <a16:creationId xmlns:a16="http://schemas.microsoft.com/office/drawing/2014/main" id="{95273ADB-921A-4CC6-BFFC-49229DA4F209}"/>
              </a:ext>
            </a:extLst>
          </cdr:cNvPr>
          <cdr:cNvCxnSpPr/>
        </cdr:nvCxnSpPr>
        <cdr:spPr>
          <a:xfrm xmlns:a="http://schemas.openxmlformats.org/drawingml/2006/main" flipH="1">
            <a:off x="677802" y="0"/>
            <a:ext cx="188" cy="935114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2240</xdr:colOff>
      <xdr:row>12</xdr:row>
      <xdr:rowOff>56882</xdr:rowOff>
    </xdr:from>
    <xdr:to>
      <xdr:col>11</xdr:col>
      <xdr:colOff>457200</xdr:colOff>
      <xdr:row>34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48D29E-FA1B-4886-AE5E-D3500510F5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601133</xdr:colOff>
      <xdr:row>12</xdr:row>
      <xdr:rowOff>181928</xdr:rowOff>
    </xdr:from>
    <xdr:to>
      <xdr:col>21</xdr:col>
      <xdr:colOff>340784</xdr:colOff>
      <xdr:row>30</xdr:row>
      <xdr:rowOff>44903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4EC84B3-9B81-421C-8F78-AAD4BC1B93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0.10807</cdr:x>
      <cdr:y>0.48699</cdr:y>
    </cdr:from>
    <cdr:to>
      <cdr:x>0.82894</cdr:x>
      <cdr:y>0.70158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5DD77CC6-1072-488F-96BF-458EAAD5CF38}"/>
            </a:ext>
          </a:extLst>
        </cdr:cNvPr>
        <cdr:cNvGrpSpPr/>
      </cdr:nvGrpSpPr>
      <cdr:grpSpPr>
        <a:xfrm xmlns:a="http://schemas.openxmlformats.org/drawingml/2006/main">
          <a:off x="799576" y="2073576"/>
          <a:ext cx="5333490" cy="913712"/>
          <a:chOff x="0" y="0"/>
          <a:chExt cx="2248860" cy="947368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9DFAC0CF-FA07-43E3-83B5-4C949C3D4E40}"/>
              </a:ext>
            </a:extLst>
          </cdr:cNvPr>
          <cdr:cNvCxnSpPr/>
        </cdr:nvCxnSpPr>
        <cdr:spPr>
          <a:xfrm xmlns:a="http://schemas.openxmlformats.org/drawingml/2006/main" flipV="1">
            <a:off x="0" y="2690"/>
            <a:ext cx="2248486" cy="2302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Connector 3">
            <a:extLst xmlns:a="http://schemas.openxmlformats.org/drawingml/2006/main">
              <a:ext uri="{FF2B5EF4-FFF2-40B4-BE49-F238E27FC236}">
                <a16:creationId xmlns:a16="http://schemas.microsoft.com/office/drawing/2014/main" id="{A449B2E9-5785-41B0-A4A1-0C40E8EEB53C}"/>
              </a:ext>
            </a:extLst>
          </cdr:cNvPr>
          <cdr:cNvCxnSpPr/>
        </cdr:nvCxnSpPr>
        <cdr:spPr>
          <a:xfrm xmlns:a="http://schemas.openxmlformats.org/drawingml/2006/main" flipH="1">
            <a:off x="2248236" y="0"/>
            <a:ext cx="624" cy="947368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0.10852</cdr:x>
      <cdr:y>0.48819</cdr:y>
    </cdr:from>
    <cdr:to>
      <cdr:x>0.86104</cdr:x>
      <cdr:y>0.70375</cdr:y>
    </cdr:to>
    <cdr:grpSp>
      <cdr:nvGrpSpPr>
        <cdr:cNvPr id="5" name="Group 4">
          <a:extLst xmlns:a="http://schemas.openxmlformats.org/drawingml/2006/main">
            <a:ext uri="{FF2B5EF4-FFF2-40B4-BE49-F238E27FC236}">
              <a16:creationId xmlns:a16="http://schemas.microsoft.com/office/drawing/2014/main" id="{5DD77CC6-1072-488F-96BF-458EAAD5CF38}"/>
            </a:ext>
          </a:extLst>
        </cdr:cNvPr>
        <cdr:cNvGrpSpPr/>
      </cdr:nvGrpSpPr>
      <cdr:grpSpPr>
        <a:xfrm xmlns:a="http://schemas.openxmlformats.org/drawingml/2006/main">
          <a:off x="802905" y="2078685"/>
          <a:ext cx="5567659" cy="917842"/>
          <a:chOff x="0" y="0"/>
          <a:chExt cx="2248860" cy="947368"/>
        </a:xfrm>
      </cdr:grpSpPr>
      <cdr:cxnSp macro="">
        <cdr:nvCxnSpPr>
          <cdr:cNvPr id="6" name="Straight Connector 5">
            <a:extLst xmlns:a="http://schemas.openxmlformats.org/drawingml/2006/main">
              <a:ext uri="{FF2B5EF4-FFF2-40B4-BE49-F238E27FC236}">
                <a16:creationId xmlns:a16="http://schemas.microsoft.com/office/drawing/2014/main" id="{9DFAC0CF-FA07-43E3-83B5-4C949C3D4E40}"/>
              </a:ext>
            </a:extLst>
          </cdr:cNvPr>
          <cdr:cNvCxnSpPr/>
        </cdr:nvCxnSpPr>
        <cdr:spPr>
          <a:xfrm xmlns:a="http://schemas.openxmlformats.org/drawingml/2006/main" flipV="1">
            <a:off x="0" y="2690"/>
            <a:ext cx="2248486" cy="2302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Connector 6">
            <a:extLst xmlns:a="http://schemas.openxmlformats.org/drawingml/2006/main">
              <a:ext uri="{FF2B5EF4-FFF2-40B4-BE49-F238E27FC236}">
                <a16:creationId xmlns:a16="http://schemas.microsoft.com/office/drawing/2014/main" id="{A449B2E9-5785-41B0-A4A1-0C40E8EEB53C}"/>
              </a:ext>
            </a:extLst>
          </cdr:cNvPr>
          <cdr:cNvCxnSpPr/>
        </cdr:nvCxnSpPr>
        <cdr:spPr>
          <a:xfrm xmlns:a="http://schemas.openxmlformats.org/drawingml/2006/main" flipH="1">
            <a:off x="2248236" y="0"/>
            <a:ext cx="624" cy="947368"/>
          </a:xfrm>
          <a:prstGeom xmlns:a="http://schemas.openxmlformats.org/drawingml/2006/main" prst="line">
            <a:avLst/>
          </a:prstGeom>
          <a:ln xmlns:a="http://schemas.openxmlformats.org/drawingml/2006/main" w="12700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138951</xdr:colOff>
      <xdr:row>12</xdr:row>
      <xdr:rowOff>87137</xdr:rowOff>
    </xdr:from>
    <xdr:to>
      <xdr:col>11</xdr:col>
      <xdr:colOff>593911</xdr:colOff>
      <xdr:row>34</xdr:row>
      <xdr:rowOff>155761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230B23-02A0-495E-A67A-64B2505A42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128244</xdr:colOff>
      <xdr:row>13</xdr:row>
      <xdr:rowOff>23364</xdr:rowOff>
    </xdr:from>
    <xdr:to>
      <xdr:col>21</xdr:col>
      <xdr:colOff>477495</xdr:colOff>
      <xdr:row>30</xdr:row>
      <xdr:rowOff>76839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78C3EDF-7BD7-46AC-A541-0619BF419B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ngela Bona" id="{7257309F-2801-472C-B7F2-A1032BBEB758}" userId="980335d720af50d7" providerId="Windows Live"/>
</personList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4" dT="2021-01-26T10:35:19.20" personId="{7257309F-2801-472C-B7F2-A1032BBEB758}" id="{6AF1F03C-7F39-4419-B969-F130473BAE48}">
    <text>15-12-2020</text>
  </threadedComment>
  <threadedComment ref="B5" dT="2021-01-26T10:35:36.13" personId="{7257309F-2801-472C-B7F2-A1032BBEB758}" id="{08926043-0DF4-46B3-B4C1-81053082F19E}">
    <text>12-01-2021</text>
  </threadedComment>
  <threadedComment ref="B6" dT="2021-02-04T14:05:51.74" personId="{7257309F-2801-472C-B7F2-A1032BBEB758}" id="{AC2D3E97-62EC-4573-976E-48F2E9CF2EA1}">
    <text>02-02-2021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4" dT="2021-01-26T10:35:19.20" personId="{7257309F-2801-472C-B7F2-A1032BBEB758}" id="{184D858B-CEC7-49E9-B5C6-D67A252B3F78}">
    <text>15-12-2020</text>
  </threadedComment>
  <threadedComment ref="B5" dT="2021-01-26T10:35:36.13" personId="{7257309F-2801-472C-B7F2-A1032BBEB758}" id="{73122EAA-C95F-4159-B16B-4FAA9487C509}">
    <text>12-01-2021</text>
  </threadedComment>
  <threadedComment ref="B6" dT="2021-02-04T14:05:51.74" personId="{7257309F-2801-472C-B7F2-A1032BBEB758}" id="{035CAF31-1023-4616-B253-21323646783A}">
    <text>02-02-2021</text>
  </threadedComment>
  <threadedComment ref="B7" dT="2021-03-23T14:20:07.20" personId="{7257309F-2801-472C-B7F2-A1032BBEB758}" id="{1573FBEB-392A-4988-9969-AE9E1CE71A8B}">
    <text>15-03-2021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4" dT="2021-01-26T10:35:19.20" personId="{7257309F-2801-472C-B7F2-A1032BBEB758}" id="{9AE09C14-AFFD-4AF0-BD62-9776B0791466}">
    <text>15-12-2020</text>
  </threadedComment>
  <threadedComment ref="B5" dT="2021-01-26T10:35:36.13" personId="{7257309F-2801-472C-B7F2-A1032BBEB758}" id="{9984164A-2B2F-46C1-8A60-80745FA553BE}">
    <text>12-01-2021</text>
  </threadedComment>
  <threadedComment ref="B6" dT="2021-02-04T14:05:51.74" personId="{7257309F-2801-472C-B7F2-A1032BBEB758}" id="{64380C4E-8061-48A5-A35C-16E18809556B}">
    <text>02-02-2021</text>
  </threadedComment>
  <threadedComment ref="B7" dT="2021-03-23T14:20:07.20" personId="{7257309F-2801-472C-B7F2-A1032BBEB758}" id="{6B34C113-4271-48CA-928C-58125FD29EA8}">
    <text>15-03-2021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B4" dT="2021-01-26T10:35:19.20" personId="{7257309F-2801-472C-B7F2-A1032BBEB758}" id="{08176947-F24C-4525-ACE8-5E5DF63E707B}">
    <text>15-12-2020</text>
  </threadedComment>
  <threadedComment ref="B5" dT="2021-01-26T10:35:36.13" personId="{7257309F-2801-472C-B7F2-A1032BBEB758}" id="{225BE727-4569-478F-98F5-76270DCE6CD8}">
    <text>12-01-2021</text>
  </threadedComment>
  <threadedComment ref="B6" dT="2021-02-04T14:05:51.74" personId="{7257309F-2801-472C-B7F2-A1032BBEB758}" id="{56E335AA-D05D-40BE-9585-CE0950590B3F}">
    <text>02-02-2021</text>
  </threadedComment>
  <threadedComment ref="B7" dT="2021-03-23T14:20:07.20" personId="{7257309F-2801-472C-B7F2-A1032BBEB758}" id="{57D533E8-2EAD-4CE0-AE7D-A4FFFF4102C4}">
    <text>15-03-2021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B4" dT="2021-01-26T10:35:19.20" personId="{7257309F-2801-472C-B7F2-A1032BBEB758}" id="{458E12DC-E17E-4787-9D63-D9E5E64D707E}">
    <text>15-12-2020</text>
  </threadedComment>
  <threadedComment ref="B5" dT="2021-01-26T10:35:36.13" personId="{7257309F-2801-472C-B7F2-A1032BBEB758}" id="{EC9FA7B5-F2D9-4A98-A5BC-7DF30B3FE646}">
    <text>12-01-2021</text>
  </threadedComment>
  <threadedComment ref="B6" dT="2021-02-04T14:05:51.74" personId="{7257309F-2801-472C-B7F2-A1032BBEB758}" id="{2D218461-A976-40DB-9B1B-6BDD6227FBFD}">
    <text>02-02-2021</text>
  </threadedComment>
  <threadedComment ref="B7" dT="2021-03-23T14:20:07.20" personId="{7257309F-2801-472C-B7F2-A1032BBEB758}" id="{267ED6AC-B735-4E6C-A8F6-F1C23A4E7C50}">
    <text>15-03-2021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B4" dT="2021-01-26T10:35:19.20" personId="{7257309F-2801-472C-B7F2-A1032BBEB758}" id="{CD1E3DC3-1E3F-4C6A-9305-456FF49C7A6D}">
    <text>15-12-2020</text>
  </threadedComment>
  <threadedComment ref="B5" dT="2021-01-26T10:35:36.13" personId="{7257309F-2801-472C-B7F2-A1032BBEB758}" id="{489E4F19-0055-4237-A5F3-A8A829AC55A0}">
    <text>12-01-2021</text>
  </threadedComment>
  <threadedComment ref="B6" dT="2021-02-04T14:05:51.74" personId="{7257309F-2801-472C-B7F2-A1032BBEB758}" id="{35A6B122-4D18-4E27-9E0E-421924511D69}">
    <text>02-02-2021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B4" dT="2021-01-26T10:35:19.20" personId="{7257309F-2801-472C-B7F2-A1032BBEB758}" id="{75461702-708A-4B1E-8062-7A437E08DF0C}">
    <text>15-12-2020</text>
  </threadedComment>
  <threadedComment ref="B5" dT="2021-01-26T10:35:36.13" personId="{7257309F-2801-472C-B7F2-A1032BBEB758}" id="{E32AD31A-22AA-48B3-88B3-DC87C1387EA1}">
    <text>12-01-2021</text>
  </threadedComment>
  <threadedComment ref="B6" dT="2021-02-04T14:05:51.74" personId="{7257309F-2801-472C-B7F2-A1032BBEB758}" id="{DAB259F5-C5DB-4515-B328-E68F631E2EC2}">
    <text>02-02-2021</text>
  </threadedComment>
  <threadedComment ref="B7" dT="2021-03-23T14:20:07.20" personId="{7257309F-2801-472C-B7F2-A1032BBEB758}" id="{B1FDB638-1696-495F-BF8E-28265C0E9D89}">
    <text>15-03-2021</text>
  </threadedComment>
</ThreadedComments>
</file>

<file path=xl/threadedComments/threadedComment8.xml><?xml version="1.0" encoding="utf-8"?>
<ThreadedComments xmlns="http://schemas.microsoft.com/office/spreadsheetml/2018/threadedcomments" xmlns:x="http://schemas.openxmlformats.org/spreadsheetml/2006/main">
  <threadedComment ref="B4" dT="2021-01-26T10:35:19.20" personId="{7257309F-2801-472C-B7F2-A1032BBEB758}" id="{93D83E77-7E6B-4EC2-9DA3-89DC9F10AB2B}">
    <text>15-12-2020</text>
  </threadedComment>
  <threadedComment ref="B5" dT="2021-01-26T10:35:36.13" personId="{7257309F-2801-472C-B7F2-A1032BBEB758}" id="{4F0AE22F-5F28-4E80-8BA8-FB37A9680E05}">
    <text>12-01-2021</text>
  </threadedComment>
  <threadedComment ref="B6" dT="2021-02-04T14:05:51.74" personId="{7257309F-2801-472C-B7F2-A1032BBEB758}" id="{6DB81F16-A1AE-44C7-8186-318A82191B30}">
    <text>02-02-2021</text>
  </threadedComment>
</ThreadedComments>
</file>

<file path=xl/threadedComments/threadedComment9.xml><?xml version="1.0" encoding="utf-8"?>
<ThreadedComments xmlns="http://schemas.microsoft.com/office/spreadsheetml/2018/threadedcomments" xmlns:x="http://schemas.openxmlformats.org/spreadsheetml/2006/main">
  <threadedComment ref="B4" dT="2021-01-26T10:35:19.20" personId="{7257309F-2801-472C-B7F2-A1032BBEB758}" id="{337632F6-53EE-485D-A442-39FA5FA95E54}">
    <text>15-12-2020</text>
  </threadedComment>
  <threadedComment ref="B5" dT="2021-01-26T10:35:36.13" personId="{7257309F-2801-472C-B7F2-A1032BBEB758}" id="{2F13517A-3630-4AA7-9EF3-A5B3FAD95AC7}">
    <text>12-01-2021</text>
  </threadedComment>
  <threadedComment ref="B6" dT="2021-02-04T14:05:51.74" personId="{7257309F-2801-472C-B7F2-A1032BBEB758}" id="{88562373-5A74-40D7-9E12-EBA40BCC716D}">
    <text>02-02-2021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0.bin"/><Relationship Id="rId5" Type="http://schemas.microsoft.com/office/2017/10/relationships/threadedComment" Target="../threadedComments/threadedComment9.xml"/><Relationship Id="rId4" Type="http://schemas.openxmlformats.org/officeDocument/2006/relationships/comments" Target="../comments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4.xml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5" Type="http://schemas.microsoft.com/office/2017/10/relationships/threadedComment" Target="../threadedComments/threadedComment5.xml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Relationship Id="rId5" Type="http://schemas.microsoft.com/office/2017/10/relationships/threadedComment" Target="../threadedComments/threadedComment6.xml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7.xml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8.bin"/><Relationship Id="rId5" Type="http://schemas.microsoft.com/office/2017/10/relationships/threadedComment" Target="../threadedComments/threadedComment8.xml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0"/>
  <sheetViews>
    <sheetView zoomScaleNormal="100" zoomScaleSheetLayoutView="70" workbookViewId="0">
      <selection activeCell="G10" sqref="G10"/>
    </sheetView>
  </sheetViews>
  <sheetFormatPr defaultRowHeight="15" x14ac:dyDescent="0.25"/>
  <cols>
    <col min="8" max="8" width="11.7109375" customWidth="1"/>
    <col min="9" max="9" width="6.140625" customWidth="1"/>
    <col min="10" max="10" width="10" customWidth="1"/>
    <col min="11" max="11" width="12.28515625" customWidth="1"/>
    <col min="12" max="12" width="9.140625" customWidth="1"/>
    <col min="14" max="14" width="14.140625" customWidth="1"/>
    <col min="15" max="15" width="15.7109375" customWidth="1"/>
    <col min="16" max="16" width="15.42578125" customWidth="1"/>
    <col min="17" max="17" width="16.28515625" customWidth="1"/>
    <col min="18" max="18" width="8" customWidth="1"/>
  </cols>
  <sheetData>
    <row r="1" spans="1:19" ht="18.75" thickBot="1" x14ac:dyDescent="0.3">
      <c r="A1" s="35" t="s">
        <v>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7"/>
      <c r="N1" s="4"/>
    </row>
    <row r="2" spans="1:19" ht="17.25" customHeight="1" thickTop="1" thickBot="1" x14ac:dyDescent="0.3">
      <c r="B2" s="5"/>
      <c r="C2" s="41" t="s">
        <v>2</v>
      </c>
      <c r="D2" s="42"/>
      <c r="E2" s="42"/>
      <c r="F2" s="42"/>
      <c r="G2" s="43"/>
      <c r="H2" s="32" t="s">
        <v>8</v>
      </c>
      <c r="I2" s="44"/>
      <c r="J2" s="45"/>
      <c r="K2" s="45"/>
      <c r="N2" s="34" t="s">
        <v>5</v>
      </c>
      <c r="O2" s="34"/>
      <c r="P2" s="34"/>
      <c r="Q2" s="34"/>
      <c r="R2" s="34"/>
    </row>
    <row r="3" spans="1:19" ht="17.25" customHeight="1" thickBot="1" x14ac:dyDescent="0.3">
      <c r="B3" s="15" t="s">
        <v>16</v>
      </c>
      <c r="C3" s="16">
        <v>5</v>
      </c>
      <c r="D3" s="3">
        <v>25</v>
      </c>
      <c r="E3" s="3">
        <v>50</v>
      </c>
      <c r="F3" s="3">
        <v>75</v>
      </c>
      <c r="G3" s="17">
        <v>100</v>
      </c>
      <c r="H3" s="33"/>
      <c r="I3" s="3"/>
      <c r="J3" s="3"/>
      <c r="K3" s="3"/>
      <c r="N3" s="3" t="s">
        <v>4</v>
      </c>
      <c r="O3" s="3" t="s">
        <v>19</v>
      </c>
      <c r="P3" s="3" t="s">
        <v>18</v>
      </c>
      <c r="Q3" s="3" t="s">
        <v>20</v>
      </c>
    </row>
    <row r="4" spans="1:19" ht="17.25" customHeight="1" x14ac:dyDescent="0.25">
      <c r="A4" s="38" t="s">
        <v>12</v>
      </c>
      <c r="B4" s="18" t="s">
        <v>13</v>
      </c>
      <c r="C4" s="6">
        <v>96.76598665509411</v>
      </c>
      <c r="D4" s="6">
        <v>96.986826692796058</v>
      </c>
      <c r="E4" s="6">
        <v>101.18477695902273</v>
      </c>
      <c r="F4" s="6">
        <v>96.856511175053029</v>
      </c>
      <c r="G4" s="6">
        <v>95.901527228233661</v>
      </c>
      <c r="H4" s="10"/>
      <c r="I4" s="11"/>
      <c r="J4" s="11"/>
      <c r="K4" s="11"/>
      <c r="N4" s="11">
        <v>101.46140729153454</v>
      </c>
      <c r="O4" s="11">
        <v>96.253014375326913</v>
      </c>
      <c r="P4" s="11">
        <v>63.281198836444894</v>
      </c>
      <c r="Q4" s="11">
        <v>102.05993021653764</v>
      </c>
    </row>
    <row r="5" spans="1:19" x14ac:dyDescent="0.25">
      <c r="A5" s="39"/>
      <c r="B5" s="19" t="s">
        <v>14</v>
      </c>
      <c r="C5" s="6">
        <v>87.08429496001753</v>
      </c>
      <c r="D5" s="6">
        <v>85.593685376922394</v>
      </c>
      <c r="E5" s="6">
        <v>79.864154791900461</v>
      </c>
      <c r="F5" s="6">
        <v>83.528217126483014</v>
      </c>
      <c r="G5" s="6">
        <v>86.066911572691907</v>
      </c>
      <c r="H5" s="10"/>
      <c r="I5" s="11"/>
      <c r="J5" s="11"/>
      <c r="K5" s="11"/>
      <c r="N5" s="11">
        <v>97.276479140640987</v>
      </c>
      <c r="O5" s="11">
        <v>86.070264032691782</v>
      </c>
      <c r="P5" s="11">
        <v>81.90192113602518</v>
      </c>
      <c r="Q5" s="11">
        <v>93.80412458447141</v>
      </c>
    </row>
    <row r="6" spans="1:19" x14ac:dyDescent="0.25">
      <c r="A6" s="39"/>
      <c r="B6" s="19" t="s">
        <v>15</v>
      </c>
      <c r="C6" s="6">
        <v>82.561856816814853</v>
      </c>
      <c r="D6" s="6">
        <v>87.378160815364737</v>
      </c>
      <c r="E6" s="6">
        <v>90.013100544620144</v>
      </c>
      <c r="F6" s="6">
        <v>91.266303586583092</v>
      </c>
      <c r="G6" s="6">
        <v>98.681706201748412</v>
      </c>
      <c r="H6" s="10"/>
      <c r="I6" s="11"/>
      <c r="J6" s="11"/>
      <c r="K6" s="11"/>
      <c r="N6" s="11">
        <v>98.897576811212105</v>
      </c>
      <c r="O6" s="11">
        <v>94.408786428165342</v>
      </c>
      <c r="P6" s="11">
        <v>104.59724064629357</v>
      </c>
      <c r="Q6" s="11">
        <v>93.560752745758819</v>
      </c>
    </row>
    <row r="7" spans="1:19" ht="15.75" thickBot="1" x14ac:dyDescent="0.3">
      <c r="A7" s="40"/>
      <c r="B7" s="20"/>
      <c r="C7" s="7"/>
      <c r="D7" s="7"/>
      <c r="E7" s="7"/>
      <c r="F7" s="7"/>
      <c r="G7" s="7"/>
      <c r="H7" s="10"/>
      <c r="I7" s="11"/>
      <c r="J7" s="11"/>
      <c r="K7" s="11"/>
      <c r="N7" s="11"/>
      <c r="O7" s="11"/>
      <c r="P7" s="11"/>
      <c r="Q7" s="11"/>
    </row>
    <row r="8" spans="1:19" ht="19.5" thickTop="1" x14ac:dyDescent="0.3">
      <c r="B8" s="2" t="s">
        <v>0</v>
      </c>
      <c r="C8" s="8">
        <f>AVERAGE(C4:C7)</f>
        <v>88.804046143975498</v>
      </c>
      <c r="D8" s="8">
        <f>AVERAGE(D4:D7)</f>
        <v>89.986224295027725</v>
      </c>
      <c r="E8" s="8">
        <f>AVERAGE(E4:E7)</f>
        <v>90.354010765181116</v>
      </c>
      <c r="F8" s="8">
        <f t="shared" ref="F8" si="0">AVERAGE(F4:F7)</f>
        <v>90.550343962706378</v>
      </c>
      <c r="G8" s="8">
        <f>AVERAGE(G4:G7)</f>
        <v>93.550048334224655</v>
      </c>
      <c r="H8" s="14" t="s">
        <v>44</v>
      </c>
      <c r="N8" s="8">
        <f>AVERAGE(N4:N7)</f>
        <v>99.211821081129202</v>
      </c>
      <c r="O8" s="8">
        <f>AVERAGE(O4:O7)</f>
        <v>92.244021612061331</v>
      </c>
      <c r="P8" s="8">
        <f>AVERAGE(P4:P7)</f>
        <v>83.260120206254555</v>
      </c>
      <c r="Q8" s="8">
        <f>AVERAGE(Q4:Q7)</f>
        <v>96.474935848922613</v>
      </c>
    </row>
    <row r="9" spans="1:19" ht="15.75" thickBot="1" x14ac:dyDescent="0.3">
      <c r="B9" s="1" t="s">
        <v>1</v>
      </c>
      <c r="C9" s="9">
        <f>STDEVA(C4:C7)</f>
        <v>7.2565476789391665</v>
      </c>
      <c r="D9" s="9">
        <f>STDEVA(D4:D7)</f>
        <v>6.1280024148437438</v>
      </c>
      <c r="E9" s="9">
        <f>STDEVA(E4:E7)</f>
        <v>10.664398587457173</v>
      </c>
      <c r="F9" s="9">
        <f t="shared" ref="F9" si="1">STDEVA(F4:F7)</f>
        <v>6.6929294183154946</v>
      </c>
      <c r="G9" s="9">
        <f>STDEVA(G4:G7)</f>
        <v>6.6279974822751369</v>
      </c>
      <c r="H9" s="13"/>
      <c r="N9" s="9">
        <f>STDEVA(N4:N7)</f>
        <v>2.1100872026807656</v>
      </c>
      <c r="O9" s="9">
        <f>STDEVA(O4:O7)</f>
        <v>5.4255650550786232</v>
      </c>
      <c r="P9" s="9">
        <f>STDEVA(P4:P7)</f>
        <v>20.691480281605461</v>
      </c>
      <c r="Q9" s="9">
        <f>STDEVA(Q4:Q7)</f>
        <v>4.8382774856025117</v>
      </c>
      <c r="S9" t="s">
        <v>21</v>
      </c>
    </row>
    <row r="10" spans="1:19" ht="15.75" thickTop="1" x14ac:dyDescent="0.25">
      <c r="B10" s="27" t="s">
        <v>45</v>
      </c>
      <c r="C10">
        <f>_xlfn.T.TEST(C4:C7,N4:N7,1,1)</f>
        <v>4.5208861503935549E-2</v>
      </c>
      <c r="D10">
        <f>_xlfn.T.TEST(D4:D7,N4:N7,1,1)</f>
        <v>3.0191265879619844E-2</v>
      </c>
      <c r="E10">
        <f>_xlfn.T.TEST(E4:E7,N4:N7,1,1)</f>
        <v>0.10761539429862249</v>
      </c>
      <c r="F10">
        <f>_xlfn.T.TEST(F4:F7,N4:N7,1,1)</f>
        <v>4.218928869118338E-2</v>
      </c>
      <c r="G10">
        <f>_xlfn.T.TEST(G4:G7,N4:N7,1,1)</f>
        <v>0.10819607307565099</v>
      </c>
    </row>
    <row r="30" spans="18:18" x14ac:dyDescent="0.25">
      <c r="R30" t="s">
        <v>6</v>
      </c>
    </row>
  </sheetData>
  <sortState xmlns:xlrd2="http://schemas.microsoft.com/office/spreadsheetml/2017/richdata2" ref="G3">
    <sortCondition ref="G3"/>
  </sortState>
  <mergeCells count="5">
    <mergeCell ref="N2:R2"/>
    <mergeCell ref="A1:M1"/>
    <mergeCell ref="A4:A7"/>
    <mergeCell ref="C2:G2"/>
    <mergeCell ref="I2:K2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62D55-437A-451E-B22C-3B363D0355C4}">
  <dimension ref="A1:S30"/>
  <sheetViews>
    <sheetView zoomScaleNormal="100" zoomScaleSheetLayoutView="70" workbookViewId="0">
      <selection activeCell="M10" sqref="M10"/>
    </sheetView>
  </sheetViews>
  <sheetFormatPr defaultRowHeight="15" x14ac:dyDescent="0.25"/>
  <cols>
    <col min="8" max="8" width="11.7109375" customWidth="1"/>
    <col min="9" max="9" width="6.140625" customWidth="1"/>
    <col min="10" max="10" width="10" customWidth="1"/>
    <col min="11" max="11" width="12.28515625" customWidth="1"/>
    <col min="12" max="12" width="9.140625" customWidth="1"/>
    <col min="14" max="14" width="14.140625" customWidth="1"/>
    <col min="15" max="15" width="15.7109375" customWidth="1"/>
    <col min="16" max="16" width="15.42578125" customWidth="1"/>
    <col min="17" max="17" width="16.28515625" customWidth="1"/>
    <col min="18" max="18" width="8" customWidth="1"/>
  </cols>
  <sheetData>
    <row r="1" spans="1:19" ht="18.75" thickBot="1" x14ac:dyDescent="0.3">
      <c r="A1" s="35" t="s">
        <v>17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7"/>
      <c r="N1" s="4"/>
    </row>
    <row r="2" spans="1:19" ht="17.25" thickTop="1" thickBot="1" x14ac:dyDescent="0.3">
      <c r="B2" s="5"/>
      <c r="C2" s="41" t="s">
        <v>2</v>
      </c>
      <c r="D2" s="42"/>
      <c r="E2" s="42"/>
      <c r="F2" s="42"/>
      <c r="G2" s="43"/>
      <c r="H2" s="48" t="s">
        <v>8</v>
      </c>
      <c r="I2" s="44" t="s">
        <v>10</v>
      </c>
      <c r="J2" s="45"/>
      <c r="K2" s="45"/>
      <c r="N2" s="34" t="s">
        <v>5</v>
      </c>
      <c r="O2" s="34"/>
      <c r="P2" s="34"/>
      <c r="Q2" s="34"/>
      <c r="R2" s="34"/>
    </row>
    <row r="3" spans="1:19" ht="17.25" customHeight="1" thickBot="1" x14ac:dyDescent="0.3">
      <c r="B3" s="15" t="s">
        <v>16</v>
      </c>
      <c r="C3" s="17">
        <v>100</v>
      </c>
      <c r="D3" s="3">
        <v>75</v>
      </c>
      <c r="E3" s="3">
        <v>50</v>
      </c>
      <c r="F3" s="3">
        <v>25</v>
      </c>
      <c r="G3" s="16">
        <v>5</v>
      </c>
      <c r="H3" s="49"/>
      <c r="I3" s="3" t="s">
        <v>11</v>
      </c>
      <c r="J3" s="3" t="s">
        <v>9</v>
      </c>
      <c r="K3" s="3" t="s">
        <v>7</v>
      </c>
      <c r="N3" s="3" t="s">
        <v>4</v>
      </c>
      <c r="O3" s="3" t="s">
        <v>19</v>
      </c>
      <c r="P3" s="3" t="s">
        <v>18</v>
      </c>
      <c r="Q3" s="3" t="s">
        <v>20</v>
      </c>
    </row>
    <row r="4" spans="1:19" ht="17.25" customHeight="1" x14ac:dyDescent="0.25">
      <c r="A4" s="38" t="s">
        <v>12</v>
      </c>
      <c r="B4" s="18" t="s">
        <v>13</v>
      </c>
      <c r="C4" s="6"/>
      <c r="D4" s="6"/>
      <c r="E4" s="6"/>
      <c r="F4" s="6"/>
      <c r="G4" s="6"/>
      <c r="H4" s="10" t="e">
        <f>(50-J4)/I4</f>
        <v>#DIV/0!</v>
      </c>
      <c r="I4" s="11" t="e">
        <f>SLOPE(C4:G4,C3:G3)</f>
        <v>#DIV/0!</v>
      </c>
      <c r="J4" s="11" t="e">
        <f>INTERCEPT(C4:G4,C3:G3)</f>
        <v>#DIV/0!</v>
      </c>
      <c r="K4" s="11" t="e">
        <f>CORREL(C4:G4,C3:G3)</f>
        <v>#DIV/0!</v>
      </c>
      <c r="N4" s="11">
        <v>101.46140729153454</v>
      </c>
      <c r="O4" s="11">
        <v>96.253014375326913</v>
      </c>
      <c r="P4" s="11">
        <v>63.281198836444894</v>
      </c>
      <c r="Q4" s="11">
        <v>102.05993021653764</v>
      </c>
    </row>
    <row r="5" spans="1:19" x14ac:dyDescent="0.25">
      <c r="A5" s="39"/>
      <c r="B5" s="19" t="s">
        <v>14</v>
      </c>
      <c r="C5" s="6"/>
      <c r="D5" s="6"/>
      <c r="E5" s="6"/>
      <c r="F5" s="6"/>
      <c r="G5" s="6"/>
      <c r="H5" s="10" t="e">
        <f>(50-J5)/I5</f>
        <v>#DIV/0!</v>
      </c>
      <c r="I5" s="11" t="e">
        <f>SLOPE(C5:G5,C3:G3)</f>
        <v>#DIV/0!</v>
      </c>
      <c r="J5" s="11" t="e">
        <f>INTERCEPT(C5:G5,C3:G3)</f>
        <v>#DIV/0!</v>
      </c>
      <c r="K5" s="11" t="e">
        <f>CORREL(C5:G5,C3:G3)</f>
        <v>#DIV/0!</v>
      </c>
      <c r="N5" s="11">
        <v>97.276479140640987</v>
      </c>
      <c r="O5" s="11">
        <v>86.070264032691782</v>
      </c>
      <c r="P5" s="11">
        <v>81.90192113602518</v>
      </c>
      <c r="Q5" s="11">
        <v>93.80412458447141</v>
      </c>
    </row>
    <row r="6" spans="1:19" x14ac:dyDescent="0.25">
      <c r="A6" s="39"/>
      <c r="B6" s="19" t="s">
        <v>15</v>
      </c>
      <c r="C6" s="6"/>
      <c r="D6" s="6"/>
      <c r="E6" s="6"/>
      <c r="F6" s="6"/>
      <c r="G6" s="6"/>
      <c r="H6" s="10" t="e">
        <f>(50-J6)/I6</f>
        <v>#DIV/0!</v>
      </c>
      <c r="I6" s="11" t="e">
        <f>SLOPE(C6:G6,C3:G3)</f>
        <v>#DIV/0!</v>
      </c>
      <c r="J6" s="11" t="e">
        <f>INTERCEPT(C6:G6,C3:G3)</f>
        <v>#DIV/0!</v>
      </c>
      <c r="K6" s="11" t="e">
        <f>CORREL(C6:G6,C3:G3)</f>
        <v>#DIV/0!</v>
      </c>
      <c r="N6" s="11">
        <v>98.897576811212105</v>
      </c>
      <c r="O6" s="11">
        <v>94.408786428165342</v>
      </c>
      <c r="P6" s="11">
        <v>104.59724064629357</v>
      </c>
      <c r="Q6" s="11">
        <v>93.560752745758819</v>
      </c>
    </row>
    <row r="7" spans="1:19" ht="15.75" thickBot="1" x14ac:dyDescent="0.3">
      <c r="A7" s="40"/>
      <c r="B7" s="20"/>
      <c r="C7" s="7"/>
      <c r="D7" s="7"/>
      <c r="E7" s="7"/>
      <c r="F7" s="7"/>
      <c r="G7" s="7"/>
      <c r="H7" s="10"/>
      <c r="I7" s="11"/>
      <c r="J7" s="11"/>
      <c r="K7" s="11"/>
      <c r="N7" s="11"/>
      <c r="O7" s="11"/>
      <c r="P7" s="11"/>
      <c r="Q7" s="11"/>
    </row>
    <row r="8" spans="1:19" ht="19.5" thickTop="1" x14ac:dyDescent="0.3">
      <c r="B8" s="2" t="s">
        <v>0</v>
      </c>
      <c r="C8" s="8" t="e">
        <f>AVERAGE(C4:C7)</f>
        <v>#DIV/0!</v>
      </c>
      <c r="D8" s="8" t="e">
        <f t="shared" ref="D8:G8" si="0">AVERAGE(D4:D7)</f>
        <v>#DIV/0!</v>
      </c>
      <c r="E8" s="8" t="e">
        <f t="shared" si="0"/>
        <v>#DIV/0!</v>
      </c>
      <c r="F8" s="8" t="e">
        <f t="shared" si="0"/>
        <v>#DIV/0!</v>
      </c>
      <c r="G8" s="8" t="e">
        <f t="shared" si="0"/>
        <v>#DIV/0!</v>
      </c>
      <c r="H8" s="14" t="e">
        <f>AVERAGE(H4:H7)</f>
        <v>#DIV/0!</v>
      </c>
      <c r="N8" s="8">
        <f>AVERAGE(N4:N7)</f>
        <v>99.211821081129202</v>
      </c>
      <c r="O8" s="8">
        <f>AVERAGE(O4:O7)</f>
        <v>92.244021612061331</v>
      </c>
      <c r="P8" s="8">
        <f>AVERAGE(P4:P7)</f>
        <v>83.260120206254555</v>
      </c>
      <c r="Q8" s="8">
        <f>AVERAGE(Q4:Q7)</f>
        <v>96.474935848922613</v>
      </c>
    </row>
    <row r="9" spans="1:19" ht="15.75" thickBot="1" x14ac:dyDescent="0.3">
      <c r="B9" s="1" t="s">
        <v>1</v>
      </c>
      <c r="C9" s="9" t="e">
        <f>STDEVA(C4:C7)</f>
        <v>#DIV/0!</v>
      </c>
      <c r="D9" s="9" t="e">
        <f t="shared" ref="D9:G9" si="1">STDEVA(D4:D7)</f>
        <v>#DIV/0!</v>
      </c>
      <c r="E9" s="9" t="e">
        <f t="shared" si="1"/>
        <v>#DIV/0!</v>
      </c>
      <c r="F9" s="9" t="e">
        <f t="shared" si="1"/>
        <v>#DIV/0!</v>
      </c>
      <c r="G9" s="9" t="e">
        <f t="shared" si="1"/>
        <v>#DIV/0!</v>
      </c>
      <c r="H9" s="13" t="e">
        <f>STDEVA(H4:H7)</f>
        <v>#DIV/0!</v>
      </c>
      <c r="N9" s="9">
        <f>STDEVA(N4:N7)</f>
        <v>2.1100872026807656</v>
      </c>
      <c r="O9" s="9">
        <f>STDEVA(O4:O7)</f>
        <v>5.4255650550786232</v>
      </c>
      <c r="P9" s="9">
        <f>STDEVA(P4:P7)</f>
        <v>20.691480281605461</v>
      </c>
      <c r="Q9" s="9">
        <f>STDEVA(Q4:Q7)</f>
        <v>4.8382774856025117</v>
      </c>
      <c r="S9" t="s">
        <v>21</v>
      </c>
    </row>
    <row r="10" spans="1:19" ht="15.75" thickTop="1" x14ac:dyDescent="0.25"/>
    <row r="30" spans="18:18" x14ac:dyDescent="0.25">
      <c r="R30" t="s">
        <v>6</v>
      </c>
    </row>
  </sheetData>
  <mergeCells count="6">
    <mergeCell ref="N2:R2"/>
    <mergeCell ref="A4:A7"/>
    <mergeCell ref="A1:M1"/>
    <mergeCell ref="C2:G2"/>
    <mergeCell ref="H2:H3"/>
    <mergeCell ref="I2:K2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D53AC-BD9E-4FE5-A2DF-B40B15855A60}">
  <dimension ref="A1:T30"/>
  <sheetViews>
    <sheetView zoomScaleNormal="100" zoomScaleSheetLayoutView="70" workbookViewId="0">
      <selection activeCell="C10" sqref="C10"/>
    </sheetView>
  </sheetViews>
  <sheetFormatPr defaultRowHeight="15" x14ac:dyDescent="0.25"/>
  <cols>
    <col min="8" max="8" width="11.7109375" customWidth="1"/>
    <col min="9" max="9" width="6.140625" customWidth="1"/>
    <col min="10" max="10" width="10" customWidth="1"/>
    <col min="11" max="11" width="12.28515625" customWidth="1"/>
    <col min="12" max="12" width="9.140625" customWidth="1"/>
    <col min="14" max="14" width="14.140625" customWidth="1"/>
    <col min="15" max="15" width="15.7109375" customWidth="1"/>
    <col min="16" max="16" width="15.42578125" customWidth="1"/>
    <col min="17" max="17" width="16.28515625" customWidth="1"/>
    <col min="18" max="18" width="15.42578125" customWidth="1"/>
    <col min="19" max="19" width="18.28515625" customWidth="1"/>
    <col min="20" max="20" width="13.5703125" customWidth="1"/>
  </cols>
  <sheetData>
    <row r="1" spans="1:20" ht="19.5" thickTop="1" thickBot="1" x14ac:dyDescent="0.3">
      <c r="A1" s="35" t="s">
        <v>22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7"/>
      <c r="N1" s="34" t="s">
        <v>5</v>
      </c>
      <c r="O1" s="34"/>
      <c r="P1" s="34"/>
      <c r="Q1" s="34"/>
      <c r="R1" s="34"/>
      <c r="S1" s="34"/>
      <c r="T1" s="34"/>
    </row>
    <row r="2" spans="1:20" ht="16.5" customHeight="1" thickBot="1" x14ac:dyDescent="0.3">
      <c r="B2" s="5"/>
      <c r="C2" s="41" t="s">
        <v>2</v>
      </c>
      <c r="D2" s="42"/>
      <c r="E2" s="42"/>
      <c r="F2" s="42"/>
      <c r="G2" s="43"/>
      <c r="H2" s="28" t="s">
        <v>8</v>
      </c>
      <c r="I2" s="44"/>
      <c r="J2" s="45"/>
      <c r="K2" s="45"/>
      <c r="O2" s="46" t="s">
        <v>41</v>
      </c>
      <c r="P2" s="46"/>
      <c r="Q2" s="46"/>
      <c r="R2" s="46"/>
      <c r="S2" s="46"/>
      <c r="T2" s="46"/>
    </row>
    <row r="3" spans="1:20" ht="17.25" customHeight="1" thickBot="1" x14ac:dyDescent="0.4">
      <c r="B3" s="15" t="s">
        <v>16</v>
      </c>
      <c r="C3" s="16">
        <v>5</v>
      </c>
      <c r="D3" s="3">
        <v>25</v>
      </c>
      <c r="E3" s="3">
        <v>50</v>
      </c>
      <c r="F3" s="3">
        <v>75</v>
      </c>
      <c r="G3" s="17">
        <v>100</v>
      </c>
      <c r="H3" s="29"/>
      <c r="I3" s="3"/>
      <c r="J3" s="3"/>
      <c r="K3" s="3"/>
      <c r="N3" s="3" t="s">
        <v>4</v>
      </c>
      <c r="O3" s="3">
        <v>400</v>
      </c>
      <c r="P3" s="3">
        <v>200</v>
      </c>
      <c r="Q3" s="3">
        <v>100</v>
      </c>
      <c r="R3" s="3">
        <v>50</v>
      </c>
      <c r="S3" s="23">
        <v>25</v>
      </c>
      <c r="T3" s="25" t="s">
        <v>42</v>
      </c>
    </row>
    <row r="4" spans="1:20" ht="17.25" customHeight="1" x14ac:dyDescent="0.25">
      <c r="A4" s="38" t="s">
        <v>12</v>
      </c>
      <c r="B4" s="18" t="s">
        <v>13</v>
      </c>
      <c r="C4" s="6">
        <v>98.5963725531645</v>
      </c>
      <c r="D4" s="6">
        <v>85.010731134714916</v>
      </c>
      <c r="E4" s="6">
        <v>79.185329059116967</v>
      </c>
      <c r="F4" s="6">
        <v>8.4349454490289588</v>
      </c>
      <c r="G4" s="6">
        <v>28.321491366596945</v>
      </c>
      <c r="H4" s="10">
        <v>60</v>
      </c>
      <c r="I4" s="11"/>
      <c r="J4" s="11"/>
      <c r="K4" s="11"/>
      <c r="N4" s="11">
        <v>101.46140729153454</v>
      </c>
      <c r="O4" s="11">
        <v>50.346510753513499</v>
      </c>
      <c r="P4" s="11">
        <v>87.438178699433351</v>
      </c>
      <c r="Q4" s="11">
        <v>84.317690847889025</v>
      </c>
      <c r="R4" s="24">
        <v>81.537595582460682</v>
      </c>
      <c r="S4" s="24">
        <v>73.920810890782946</v>
      </c>
      <c r="T4" s="11">
        <v>400</v>
      </c>
    </row>
    <row r="5" spans="1:20" x14ac:dyDescent="0.25">
      <c r="A5" s="39"/>
      <c r="B5" s="19" t="s">
        <v>14</v>
      </c>
      <c r="C5" s="6">
        <v>78.300496869861036</v>
      </c>
      <c r="D5" s="6">
        <v>65.804996224071374</v>
      </c>
      <c r="E5" s="6">
        <v>55.850307367648412</v>
      </c>
      <c r="F5" s="6">
        <v>40.917744747224525</v>
      </c>
      <c r="G5" s="6">
        <v>6.7470021949790677</v>
      </c>
      <c r="H5" s="10">
        <v>59.5</v>
      </c>
      <c r="I5" s="11"/>
      <c r="J5" s="11"/>
      <c r="K5" s="11"/>
      <c r="N5" s="11">
        <v>97.276479140640987</v>
      </c>
      <c r="O5" s="11"/>
      <c r="P5" s="11"/>
      <c r="Q5" s="11"/>
      <c r="R5" s="24"/>
      <c r="S5" s="24"/>
    </row>
    <row r="6" spans="1:20" x14ac:dyDescent="0.25">
      <c r="A6" s="39"/>
      <c r="B6" s="19" t="s">
        <v>15</v>
      </c>
      <c r="C6" s="6">
        <v>78.496980283268385</v>
      </c>
      <c r="D6" s="6">
        <v>81.265397259596782</v>
      </c>
      <c r="E6" s="6">
        <v>81.527408151999296</v>
      </c>
      <c r="F6" s="6">
        <v>75.295998154388712</v>
      </c>
      <c r="G6" s="6">
        <v>31.547594525785001</v>
      </c>
      <c r="H6" s="10">
        <v>89</v>
      </c>
      <c r="I6" s="11"/>
      <c r="J6" s="11"/>
      <c r="K6" s="11"/>
      <c r="N6" s="11">
        <v>98.897576811212105</v>
      </c>
      <c r="O6" s="11"/>
      <c r="P6" s="11"/>
      <c r="Q6" s="11"/>
      <c r="R6" s="24"/>
      <c r="S6" s="24"/>
    </row>
    <row r="7" spans="1:20" ht="15.75" thickBot="1" x14ac:dyDescent="0.3">
      <c r="A7" s="40"/>
      <c r="B7" s="22" t="s">
        <v>40</v>
      </c>
      <c r="C7" s="7">
        <v>102.33891977636434</v>
      </c>
      <c r="D7" s="7">
        <v>95.073206653896378</v>
      </c>
      <c r="E7" s="7">
        <v>91.625229987474469</v>
      </c>
      <c r="F7" s="7">
        <v>80.846131427134878</v>
      </c>
      <c r="G7" s="7">
        <v>40.536974866568343</v>
      </c>
      <c r="H7" s="10">
        <v>94</v>
      </c>
      <c r="I7" s="11"/>
      <c r="J7" s="11"/>
      <c r="K7" s="11"/>
      <c r="N7" s="11"/>
      <c r="O7" s="11"/>
      <c r="P7" s="11"/>
      <c r="Q7" s="11"/>
      <c r="R7" s="24"/>
      <c r="S7" s="24"/>
    </row>
    <row r="8" spans="1:20" ht="19.5" thickTop="1" x14ac:dyDescent="0.3">
      <c r="B8" s="2" t="s">
        <v>0</v>
      </c>
      <c r="C8" s="8">
        <f>AVERAGE(C4:C7)</f>
        <v>89.433192370664557</v>
      </c>
      <c r="D8" s="8">
        <f>AVERAGE(D4:D7)</f>
        <v>81.788582818069855</v>
      </c>
      <c r="E8" s="8">
        <f>AVERAGE(E4:E7)</f>
        <v>77.04706864155979</v>
      </c>
      <c r="F8" s="8">
        <f t="shared" ref="F8" si="0">AVERAGE(F4:F7)</f>
        <v>51.37370494444427</v>
      </c>
      <c r="G8" s="8">
        <f>AVERAGE(G4:G7)</f>
        <v>26.788265738482341</v>
      </c>
      <c r="H8" s="14">
        <f>AVERAGE(H4:H7)</f>
        <v>75.625</v>
      </c>
      <c r="N8" s="8">
        <f t="shared" ref="N8:T8" si="1">AVERAGE(N4:N7)</f>
        <v>99.211821081129202</v>
      </c>
      <c r="O8" s="8">
        <f t="shared" si="1"/>
        <v>50.346510753513499</v>
      </c>
      <c r="P8" s="8">
        <f t="shared" si="1"/>
        <v>87.438178699433351</v>
      </c>
      <c r="Q8" s="8">
        <f t="shared" si="1"/>
        <v>84.317690847889025</v>
      </c>
      <c r="R8" s="8">
        <f t="shared" si="1"/>
        <v>81.537595582460682</v>
      </c>
      <c r="S8" s="8">
        <f t="shared" si="1"/>
        <v>73.920810890782946</v>
      </c>
      <c r="T8" s="8">
        <f t="shared" si="1"/>
        <v>400</v>
      </c>
    </row>
    <row r="9" spans="1:20" ht="15.75" thickBot="1" x14ac:dyDescent="0.3">
      <c r="B9" s="1" t="s">
        <v>1</v>
      </c>
      <c r="C9" s="9">
        <f>STDEVA(C4:C7)</f>
        <v>12.833021401334335</v>
      </c>
      <c r="D9" s="9">
        <f>STDEVA(D4:D7)</f>
        <v>12.146497900908399</v>
      </c>
      <c r="E9" s="9">
        <f>STDEVA(E4:E7)</f>
        <v>15.126919453662779</v>
      </c>
      <c r="F9" s="9">
        <f t="shared" ref="F9" si="2">STDEVA(F4:F7)</f>
        <v>33.635121553970528</v>
      </c>
      <c r="G9" s="9">
        <f>STDEVA(G4:G7)</f>
        <v>14.325748827911502</v>
      </c>
      <c r="H9" s="9">
        <f>STDEVA(H4:H7)</f>
        <v>18.445302021562746</v>
      </c>
      <c r="N9" s="9">
        <f t="shared" ref="N9:T9" si="3">STDEVA(N4:N7)</f>
        <v>2.1100872026807656</v>
      </c>
      <c r="O9" s="9" t="e">
        <f t="shared" si="3"/>
        <v>#DIV/0!</v>
      </c>
      <c r="P9" s="9" t="e">
        <f t="shared" si="3"/>
        <v>#DIV/0!</v>
      </c>
      <c r="Q9" s="9" t="e">
        <f t="shared" si="3"/>
        <v>#DIV/0!</v>
      </c>
      <c r="R9" s="9" t="e">
        <f t="shared" si="3"/>
        <v>#DIV/0!</v>
      </c>
      <c r="S9" s="9" t="e">
        <f t="shared" si="3"/>
        <v>#DIV/0!</v>
      </c>
      <c r="T9" s="9" t="e">
        <f t="shared" si="3"/>
        <v>#DIV/0!</v>
      </c>
    </row>
    <row r="10" spans="1:20" ht="15.75" thickTop="1" x14ac:dyDescent="0.25">
      <c r="B10" s="27" t="s">
        <v>45</v>
      </c>
      <c r="C10">
        <f>_xlfn.T.TEST(C4:C7,N4:N7,1,1)</f>
        <v>6.4629745573306197E-2</v>
      </c>
      <c r="D10">
        <f>_xlfn.T.TEST(D4:D7,N4:N7,1,1)</f>
        <v>2.270343149316166E-2</v>
      </c>
      <c r="E10">
        <f>_xlfn.T.TEST(E4:E7,N4:N7,1,1)</f>
        <v>3.3240176203461314E-2</v>
      </c>
      <c r="F10">
        <f>_xlfn.T.TEST(F4:F7,N4:N7,1,1)</f>
        <v>5.1322200660969097E-2</v>
      </c>
      <c r="G10">
        <f>_xlfn.T.TEST(G4:G7,N4:N7,1,1)</f>
        <v>4.0408409949443235E-3</v>
      </c>
    </row>
    <row r="30" spans="18:18" x14ac:dyDescent="0.25">
      <c r="R30" t="s">
        <v>6</v>
      </c>
    </row>
  </sheetData>
  <mergeCells count="6">
    <mergeCell ref="N1:T1"/>
    <mergeCell ref="O2:T2"/>
    <mergeCell ref="A4:A7"/>
    <mergeCell ref="A1:M1"/>
    <mergeCell ref="C2:G2"/>
    <mergeCell ref="I2:K2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8F2A1-98C0-4759-B28D-7960B6224AD3}">
  <dimension ref="A1:R30"/>
  <sheetViews>
    <sheetView zoomScale="85" zoomScaleNormal="85" zoomScaleSheetLayoutView="70" workbookViewId="0">
      <selection activeCell="J11" sqref="J11"/>
    </sheetView>
  </sheetViews>
  <sheetFormatPr defaultRowHeight="15" x14ac:dyDescent="0.25"/>
  <cols>
    <col min="8" max="8" width="11.7109375" customWidth="1"/>
    <col min="9" max="9" width="6.140625" customWidth="1"/>
    <col min="10" max="10" width="10" customWidth="1"/>
    <col min="11" max="11" width="12.28515625" customWidth="1"/>
    <col min="12" max="12" width="9.140625" customWidth="1"/>
    <col min="14" max="14" width="14.140625" customWidth="1"/>
    <col min="15" max="15" width="15.7109375" customWidth="1"/>
    <col min="16" max="16" width="15.42578125" customWidth="1"/>
    <col min="17" max="17" width="16.28515625" customWidth="1"/>
    <col min="18" max="18" width="8" customWidth="1"/>
  </cols>
  <sheetData>
    <row r="1" spans="1:18" ht="18.75" thickBot="1" x14ac:dyDescent="0.3">
      <c r="A1" s="35" t="s">
        <v>38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7"/>
      <c r="N1" t="s">
        <v>21</v>
      </c>
    </row>
    <row r="2" spans="1:18" ht="17.25" customHeight="1" thickTop="1" thickBot="1" x14ac:dyDescent="0.3">
      <c r="B2" s="5"/>
      <c r="C2" s="41" t="s">
        <v>2</v>
      </c>
      <c r="D2" s="42"/>
      <c r="E2" s="42"/>
      <c r="F2" s="42"/>
      <c r="G2" s="43"/>
      <c r="H2" s="28" t="s">
        <v>8</v>
      </c>
      <c r="I2" s="44"/>
      <c r="J2" s="45"/>
      <c r="K2" s="45"/>
      <c r="N2" s="34" t="s">
        <v>5</v>
      </c>
      <c r="O2" s="34"/>
      <c r="P2" s="34"/>
      <c r="Q2" s="34"/>
      <c r="R2" s="34"/>
    </row>
    <row r="3" spans="1:18" ht="17.25" customHeight="1" thickBot="1" x14ac:dyDescent="0.3">
      <c r="B3" s="15" t="s">
        <v>16</v>
      </c>
      <c r="C3" s="16">
        <v>5</v>
      </c>
      <c r="D3" s="3">
        <v>25</v>
      </c>
      <c r="E3" s="3">
        <v>50</v>
      </c>
      <c r="F3" s="3">
        <v>75</v>
      </c>
      <c r="G3" s="17">
        <v>100</v>
      </c>
      <c r="H3" s="29"/>
      <c r="I3" s="3"/>
      <c r="J3" s="3"/>
      <c r="K3" s="3"/>
      <c r="N3" s="3" t="s">
        <v>4</v>
      </c>
      <c r="O3" s="3" t="s">
        <v>19</v>
      </c>
      <c r="P3" s="3" t="s">
        <v>18</v>
      </c>
      <c r="Q3" s="3" t="s">
        <v>20</v>
      </c>
    </row>
    <row r="4" spans="1:18" ht="17.25" customHeight="1" x14ac:dyDescent="0.25">
      <c r="A4" s="38" t="s">
        <v>12</v>
      </c>
      <c r="B4" s="18" t="s">
        <v>13</v>
      </c>
      <c r="C4" s="6">
        <v>93.436474915506281</v>
      </c>
      <c r="D4" s="6">
        <v>96.505355619607997</v>
      </c>
      <c r="E4" s="6">
        <v>89.249467173670254</v>
      </c>
      <c r="F4" s="6">
        <v>96.073623293650087</v>
      </c>
      <c r="G4" s="6">
        <v>81.290272841897931</v>
      </c>
      <c r="H4" s="10"/>
      <c r="I4" s="11"/>
      <c r="J4" s="11"/>
      <c r="K4" s="11"/>
      <c r="N4" s="11">
        <v>101.46140729153454</v>
      </c>
      <c r="O4" s="11">
        <v>96.253014375326913</v>
      </c>
      <c r="P4" s="11">
        <v>63.281198836444894</v>
      </c>
      <c r="Q4" s="11">
        <v>102.05993021653764</v>
      </c>
    </row>
    <row r="5" spans="1:18" x14ac:dyDescent="0.25">
      <c r="A5" s="39"/>
      <c r="B5" s="19" t="s">
        <v>14</v>
      </c>
      <c r="C5" s="6">
        <v>79.580430808754514</v>
      </c>
      <c r="D5" s="6">
        <v>92.163801195593095</v>
      </c>
      <c r="E5" s="6">
        <v>64.067716163091873</v>
      </c>
      <c r="F5" s="6">
        <v>37.789370231566764</v>
      </c>
      <c r="G5" s="6">
        <v>6.705714003401865</v>
      </c>
      <c r="H5" s="10">
        <v>63</v>
      </c>
      <c r="I5" s="11"/>
      <c r="J5" s="11"/>
      <c r="K5" s="11"/>
      <c r="N5" s="11">
        <v>97.276479140640987</v>
      </c>
      <c r="O5" s="11">
        <v>86.070264032691782</v>
      </c>
      <c r="P5" s="11">
        <v>81.90192113602518</v>
      </c>
      <c r="Q5" s="11">
        <v>93.80412458447141</v>
      </c>
    </row>
    <row r="6" spans="1:18" x14ac:dyDescent="0.25">
      <c r="A6" s="39"/>
      <c r="B6" s="19" t="s">
        <v>15</v>
      </c>
      <c r="C6" s="6">
        <v>91.130354538638329</v>
      </c>
      <c r="D6" s="6">
        <v>92.026382354637505</v>
      </c>
      <c r="E6" s="6">
        <v>97.837586204055427</v>
      </c>
      <c r="F6" s="6">
        <v>56.925574075752486</v>
      </c>
      <c r="G6" s="6">
        <v>9.2531865632904573</v>
      </c>
      <c r="H6" s="10">
        <v>78.5</v>
      </c>
      <c r="I6" s="11"/>
      <c r="J6" s="11"/>
      <c r="K6" s="11"/>
      <c r="N6" s="11">
        <v>98.897576811212105</v>
      </c>
      <c r="O6" s="11">
        <v>94.408786428165342</v>
      </c>
      <c r="P6" s="11">
        <v>104.59724064629357</v>
      </c>
      <c r="Q6" s="11">
        <v>93.560752745758819</v>
      </c>
    </row>
    <row r="7" spans="1:18" ht="15.75" thickBot="1" x14ac:dyDescent="0.3">
      <c r="A7" s="40"/>
      <c r="B7" s="22" t="s">
        <v>40</v>
      </c>
      <c r="C7" s="7">
        <v>117.48972704074259</v>
      </c>
      <c r="D7" s="7">
        <v>113.2047850743413</v>
      </c>
      <c r="E7" s="7">
        <v>100.07097074181111</v>
      </c>
      <c r="F7" s="7">
        <v>58.908830406624531</v>
      </c>
      <c r="G7" s="7">
        <v>5.2175731565961687</v>
      </c>
      <c r="H7" s="10">
        <v>79</v>
      </c>
      <c r="I7" s="11"/>
      <c r="J7" s="11"/>
      <c r="K7" s="11"/>
      <c r="N7" s="11"/>
      <c r="O7" s="11"/>
      <c r="P7" s="11"/>
      <c r="Q7" s="11"/>
    </row>
    <row r="8" spans="1:18" ht="19.5" thickTop="1" x14ac:dyDescent="0.3">
      <c r="B8" s="2" t="s">
        <v>0</v>
      </c>
      <c r="C8" s="8">
        <f>AVERAGE(C4:C7)</f>
        <v>95.409246825910429</v>
      </c>
      <c r="D8" s="8">
        <f>AVERAGE(D4:D7)</f>
        <v>98.475081061044975</v>
      </c>
      <c r="E8" s="8">
        <f>AVERAGE(E4:E7)</f>
        <v>87.806435070657159</v>
      </c>
      <c r="F8" s="8">
        <f t="shared" ref="F8" si="0">AVERAGE(F4:F7)</f>
        <v>62.424349501898462</v>
      </c>
      <c r="G8" s="8">
        <f>AVERAGE(G4:G7)</f>
        <v>25.616686641296607</v>
      </c>
      <c r="H8" s="14">
        <f>AVERAGE(H4:H7)</f>
        <v>73.5</v>
      </c>
      <c r="N8" s="8">
        <f>AVERAGE(N4:N7)</f>
        <v>99.211821081129202</v>
      </c>
      <c r="O8" s="8">
        <f>AVERAGE(O4:O7)</f>
        <v>92.244021612061331</v>
      </c>
      <c r="P8" s="8">
        <f>AVERAGE(P4:P7)</f>
        <v>83.260120206254555</v>
      </c>
      <c r="Q8" s="8">
        <f>AVERAGE(Q4:Q7)</f>
        <v>96.474935848922613</v>
      </c>
    </row>
    <row r="9" spans="1:18" ht="15.75" thickBot="1" x14ac:dyDescent="0.3">
      <c r="B9" s="1" t="s">
        <v>1</v>
      </c>
      <c r="C9" s="9">
        <f>STDEVA(C4:C7)</f>
        <v>15.919587214488555</v>
      </c>
      <c r="D9" s="9">
        <f>STDEVA(D4:D7)</f>
        <v>10.037628657208529</v>
      </c>
      <c r="E9" s="9">
        <f>STDEVA(E4:E7)</f>
        <v>16.499009518885398</v>
      </c>
      <c r="F9" s="9">
        <f t="shared" ref="F9" si="1">STDEVA(F4:F7)</f>
        <v>24.370414003174425</v>
      </c>
      <c r="G9" s="9">
        <f>STDEVA(G4:G7)</f>
        <v>37.153111365050727</v>
      </c>
      <c r="H9" s="13">
        <f>STDEVA(H4:H7)</f>
        <v>9.0967026993301268</v>
      </c>
      <c r="N9" s="9">
        <f>STDEVA(N4:N7)</f>
        <v>2.1100872026807656</v>
      </c>
      <c r="O9" s="9">
        <f>STDEVA(O4:O7)</f>
        <v>5.4255650550786232</v>
      </c>
      <c r="P9" s="9">
        <f>STDEVA(P4:P7)</f>
        <v>20.691480281605461</v>
      </c>
      <c r="Q9" s="9">
        <f>STDEVA(Q4:Q7)</f>
        <v>4.8382774856025117</v>
      </c>
    </row>
    <row r="10" spans="1:18" ht="15.75" thickTop="1" x14ac:dyDescent="0.25">
      <c r="B10" s="27" t="s">
        <v>45</v>
      </c>
      <c r="C10">
        <f>_xlfn.T.TEST(C4:C7,N4:N7,1,1)</f>
        <v>3.8019165299373325E-2</v>
      </c>
      <c r="D10">
        <f>_xlfn.T.TEST(D4:D7,N4:N7,1,1)</f>
        <v>5.8080164988508895E-3</v>
      </c>
      <c r="E10">
        <f>_xlfn.T.TEST(E4:E7,N4:N7,1,1)</f>
        <v>0.12095296946613271</v>
      </c>
      <c r="F10">
        <f>_xlfn.T.TEST(F4:F7,N4:N7,1,1)</f>
        <v>7.7494470164674367E-2</v>
      </c>
      <c r="G10">
        <f>_xlfn.T.TEST(G4:G7,N4:N7,1,1)</f>
        <v>5.1645306466034324E-2</v>
      </c>
    </row>
    <row r="30" spans="18:18" x14ac:dyDescent="0.25">
      <c r="R30" t="s">
        <v>6</v>
      </c>
    </row>
  </sheetData>
  <mergeCells count="5">
    <mergeCell ref="N2:R2"/>
    <mergeCell ref="A4:A7"/>
    <mergeCell ref="A1:M1"/>
    <mergeCell ref="C2:G2"/>
    <mergeCell ref="I2:K2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DD4C5-EE9D-433A-9B39-80922544DC4E}">
  <dimension ref="A1:S30"/>
  <sheetViews>
    <sheetView zoomScaleNormal="100" zoomScaleSheetLayoutView="70" workbookViewId="0">
      <selection activeCell="C10" sqref="C10"/>
    </sheetView>
  </sheetViews>
  <sheetFormatPr defaultRowHeight="15" x14ac:dyDescent="0.25"/>
  <cols>
    <col min="8" max="8" width="11.7109375" customWidth="1"/>
    <col min="9" max="9" width="6.140625" customWidth="1"/>
    <col min="10" max="10" width="10" customWidth="1"/>
    <col min="11" max="11" width="12.28515625" customWidth="1"/>
    <col min="12" max="12" width="9.140625" customWidth="1"/>
    <col min="14" max="14" width="14.140625" customWidth="1"/>
    <col min="15" max="15" width="15.7109375" customWidth="1"/>
    <col min="16" max="16" width="15.42578125" customWidth="1"/>
    <col min="17" max="17" width="16.28515625" customWidth="1"/>
    <col min="18" max="18" width="8" customWidth="1"/>
  </cols>
  <sheetData>
    <row r="1" spans="1:19" ht="18.75" thickBot="1" x14ac:dyDescent="0.3">
      <c r="A1" s="35" t="s">
        <v>36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7"/>
      <c r="N1" s="4"/>
    </row>
    <row r="2" spans="1:19" ht="17.25" customHeight="1" thickTop="1" thickBot="1" x14ac:dyDescent="0.3">
      <c r="B2" s="5"/>
      <c r="C2" s="41" t="s">
        <v>2</v>
      </c>
      <c r="D2" s="42"/>
      <c r="E2" s="42"/>
      <c r="F2" s="42"/>
      <c r="G2" s="43"/>
      <c r="H2" s="28" t="s">
        <v>8</v>
      </c>
      <c r="I2" s="44"/>
      <c r="J2" s="45"/>
      <c r="K2" s="45"/>
      <c r="N2" s="34" t="s">
        <v>5</v>
      </c>
      <c r="O2" s="34"/>
      <c r="P2" s="34"/>
      <c r="Q2" s="34"/>
      <c r="R2" s="34"/>
    </row>
    <row r="3" spans="1:19" ht="17.25" customHeight="1" thickBot="1" x14ac:dyDescent="0.3">
      <c r="B3" s="15" t="s">
        <v>16</v>
      </c>
      <c r="C3" s="16">
        <v>5</v>
      </c>
      <c r="D3" s="3">
        <v>25</v>
      </c>
      <c r="E3" s="3">
        <v>50</v>
      </c>
      <c r="F3" s="3">
        <v>75</v>
      </c>
      <c r="G3" s="17">
        <v>100</v>
      </c>
      <c r="H3" s="29"/>
      <c r="I3" s="3"/>
      <c r="J3" s="3"/>
      <c r="K3" s="3"/>
      <c r="N3" s="3" t="s">
        <v>4</v>
      </c>
      <c r="O3" s="3" t="s">
        <v>19</v>
      </c>
      <c r="P3" s="3" t="s">
        <v>18</v>
      </c>
      <c r="Q3" s="3" t="s">
        <v>20</v>
      </c>
    </row>
    <row r="4" spans="1:19" ht="17.25" customHeight="1" x14ac:dyDescent="0.25">
      <c r="A4" s="38" t="s">
        <v>12</v>
      </c>
      <c r="B4" s="18" t="s">
        <v>13</v>
      </c>
      <c r="C4" s="6">
        <v>106.2121208353125</v>
      </c>
      <c r="D4" s="6">
        <v>101.10196194488449</v>
      </c>
      <c r="E4" s="6">
        <v>100.37577623532398</v>
      </c>
      <c r="F4" s="6">
        <v>88.105227293640155</v>
      </c>
      <c r="G4" s="6">
        <v>42.130708453846175</v>
      </c>
      <c r="H4" s="10">
        <v>95.5</v>
      </c>
      <c r="I4" s="11"/>
      <c r="J4" s="11"/>
      <c r="K4" s="11"/>
      <c r="N4" s="11">
        <v>101.46140729153454</v>
      </c>
      <c r="O4" s="11">
        <v>96.253014375326913</v>
      </c>
      <c r="P4" s="11">
        <v>63.281198836444894</v>
      </c>
      <c r="Q4" s="11">
        <v>102.05993021653764</v>
      </c>
    </row>
    <row r="5" spans="1:19" x14ac:dyDescent="0.25">
      <c r="A5" s="39"/>
      <c r="B5" s="19" t="s">
        <v>14</v>
      </c>
      <c r="C5" s="6">
        <v>85.841679194280303</v>
      </c>
      <c r="D5" s="6">
        <v>94.355780699711346</v>
      </c>
      <c r="E5" s="6">
        <v>87.421746525792742</v>
      </c>
      <c r="F5" s="6">
        <v>83.819881146470749</v>
      </c>
      <c r="G5" s="6">
        <v>33.017672757557143</v>
      </c>
      <c r="H5" s="10">
        <v>91.5</v>
      </c>
      <c r="I5" s="11"/>
      <c r="J5" s="11"/>
      <c r="K5" s="11"/>
      <c r="N5" s="11">
        <v>97.276479140640987</v>
      </c>
      <c r="O5" s="11">
        <v>86.070264032691782</v>
      </c>
      <c r="P5" s="11">
        <v>81.90192113602518</v>
      </c>
      <c r="Q5" s="11">
        <v>93.80412458447141</v>
      </c>
    </row>
    <row r="6" spans="1:19" x14ac:dyDescent="0.25">
      <c r="A6" s="39"/>
      <c r="B6" s="19" t="s">
        <v>15</v>
      </c>
      <c r="C6" s="6">
        <v>93.298123903138375</v>
      </c>
      <c r="D6" s="6">
        <v>99.924713065115498</v>
      </c>
      <c r="E6" s="6">
        <v>104.38075208661191</v>
      </c>
      <c r="F6" s="6">
        <v>110.08659542387267</v>
      </c>
      <c r="G6" s="6">
        <v>85.882721287973069</v>
      </c>
      <c r="H6" s="10"/>
      <c r="I6" s="11"/>
      <c r="J6" s="11"/>
      <c r="K6" s="11"/>
      <c r="N6" s="11">
        <v>98.897576811212105</v>
      </c>
      <c r="O6" s="11">
        <v>94.408786428165342</v>
      </c>
      <c r="P6" s="11">
        <v>104.59724064629357</v>
      </c>
      <c r="Q6" s="11">
        <v>93.560752745758819</v>
      </c>
    </row>
    <row r="7" spans="1:19" ht="15.75" thickBot="1" x14ac:dyDescent="0.3">
      <c r="A7" s="40"/>
      <c r="B7" s="22" t="s">
        <v>40</v>
      </c>
      <c r="C7" s="7">
        <v>121.30579490568016</v>
      </c>
      <c r="D7" s="7">
        <v>119.67658254742695</v>
      </c>
      <c r="E7" s="7">
        <v>107.58363534832401</v>
      </c>
      <c r="F7" s="7">
        <v>105.73149921798699</v>
      </c>
      <c r="G7" s="7">
        <v>89.463403347416275</v>
      </c>
      <c r="H7" s="10"/>
      <c r="I7" s="11"/>
      <c r="J7" s="11"/>
      <c r="K7" s="11"/>
      <c r="N7" s="11"/>
      <c r="O7" s="11"/>
      <c r="P7" s="11"/>
      <c r="Q7" s="11"/>
    </row>
    <row r="8" spans="1:19" ht="19.5" thickTop="1" x14ac:dyDescent="0.3">
      <c r="B8" s="2" t="s">
        <v>0</v>
      </c>
      <c r="C8" s="8">
        <f>AVERAGE(C4:C7)</f>
        <v>101.66442970960284</v>
      </c>
      <c r="D8" s="8">
        <f>AVERAGE(D4:D7)</f>
        <v>103.76475956428457</v>
      </c>
      <c r="E8" s="8">
        <f>AVERAGE(E4:E7)</f>
        <v>99.940477549013167</v>
      </c>
      <c r="F8" s="8">
        <f t="shared" ref="F8" si="0">AVERAGE(F4:F7)</f>
        <v>96.935800770492648</v>
      </c>
      <c r="G8" s="8">
        <f>AVERAGE(G4:G7)</f>
        <v>62.623626461698166</v>
      </c>
      <c r="H8" s="14">
        <f>AVERAGE(H4:H7)</f>
        <v>93.5</v>
      </c>
      <c r="N8" s="8">
        <f>AVERAGE(N4:N7)</f>
        <v>99.211821081129202</v>
      </c>
      <c r="O8" s="8">
        <f>AVERAGE(O4:O7)</f>
        <v>92.244021612061331</v>
      </c>
      <c r="P8" s="8">
        <f>AVERAGE(P4:P7)</f>
        <v>83.260120206254555</v>
      </c>
      <c r="Q8" s="8">
        <f>AVERAGE(Q4:Q7)</f>
        <v>96.474935848922613</v>
      </c>
    </row>
    <row r="9" spans="1:19" ht="15.75" thickBot="1" x14ac:dyDescent="0.3">
      <c r="B9" s="1" t="s">
        <v>1</v>
      </c>
      <c r="C9" s="9">
        <f>STDEVA(C4:C7)</f>
        <v>15.565123707163966</v>
      </c>
      <c r="D9" s="9">
        <f>STDEVA(D4:D7)</f>
        <v>11.008352014092253</v>
      </c>
      <c r="E9" s="9">
        <f>STDEVA(E4:E7)</f>
        <v>8.851403099555446</v>
      </c>
      <c r="F9" s="9">
        <f t="shared" ref="F9" si="1">STDEVA(F4:F7)</f>
        <v>12.913998692743167</v>
      </c>
      <c r="G9" s="9">
        <f>STDEVA(G4:G7)</f>
        <v>29.19949370920131</v>
      </c>
      <c r="H9" s="13">
        <f>STDEVA(H4:H7)</f>
        <v>2.8284271247461903</v>
      </c>
      <c r="N9" s="9">
        <f>STDEVA(N4:N7)</f>
        <v>2.1100872026807656</v>
      </c>
      <c r="O9" s="9">
        <f>STDEVA(O4:O7)</f>
        <v>5.4255650550786232</v>
      </c>
      <c r="P9" s="9">
        <f>STDEVA(P4:P7)</f>
        <v>20.691480281605461</v>
      </c>
      <c r="Q9" s="9">
        <f>STDEVA(Q4:Q7)</f>
        <v>4.8382774856025117</v>
      </c>
      <c r="S9" t="s">
        <v>21</v>
      </c>
    </row>
    <row r="10" spans="1:19" ht="15.75" thickTop="1" x14ac:dyDescent="0.25">
      <c r="B10" s="27" t="s">
        <v>45</v>
      </c>
      <c r="C10">
        <f>_xlfn.T.TEST(C4:C7,N4:N7,1,1)</f>
        <v>0.23906907811241535</v>
      </c>
      <c r="D10">
        <f>_xlfn.T.TEST(D4:D7,N4:N7,1,1)</f>
        <v>0.29133117770723949</v>
      </c>
      <c r="E10">
        <f>_xlfn.T.TEST(E4:E7,N4:N7,1,1)</f>
        <v>0.36095217091843346</v>
      </c>
      <c r="F10">
        <f>_xlfn.T.TEST(F4:F7,N4:N7,1,1)</f>
        <v>0.29513132289737443</v>
      </c>
      <c r="G10">
        <f>_xlfn.T.TEST(G4:G7,N4:N7,1,1)</f>
        <v>5.4029308379747065E-2</v>
      </c>
    </row>
    <row r="30" spans="18:18" x14ac:dyDescent="0.25">
      <c r="R30" t="s">
        <v>6</v>
      </c>
    </row>
  </sheetData>
  <mergeCells count="5">
    <mergeCell ref="N2:R2"/>
    <mergeCell ref="A4:A7"/>
    <mergeCell ref="A1:M1"/>
    <mergeCell ref="C2:G2"/>
    <mergeCell ref="I2:K2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4BF66-CB43-4876-B4C4-80B11A670FDD}">
  <dimension ref="A1:R30"/>
  <sheetViews>
    <sheetView zoomScale="85" zoomScaleNormal="85" zoomScaleSheetLayoutView="70" workbookViewId="0">
      <selection activeCell="G11" sqref="G11"/>
    </sheetView>
  </sheetViews>
  <sheetFormatPr defaultRowHeight="15" x14ac:dyDescent="0.25"/>
  <cols>
    <col min="8" max="8" width="11.7109375" customWidth="1"/>
    <col min="9" max="9" width="6.140625" customWidth="1"/>
    <col min="10" max="10" width="10" customWidth="1"/>
    <col min="11" max="11" width="12.28515625" customWidth="1"/>
    <col min="12" max="12" width="9.140625" customWidth="1"/>
    <col min="14" max="14" width="14.140625" customWidth="1"/>
    <col min="15" max="15" width="15.7109375" customWidth="1"/>
    <col min="16" max="16" width="15.42578125" customWidth="1"/>
    <col min="17" max="17" width="16.28515625" customWidth="1"/>
    <col min="18" max="18" width="8" customWidth="1"/>
  </cols>
  <sheetData>
    <row r="1" spans="1:18" ht="18.75" thickBot="1" x14ac:dyDescent="0.3">
      <c r="A1" s="35" t="s">
        <v>34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7"/>
      <c r="N1" t="s">
        <v>21</v>
      </c>
    </row>
    <row r="2" spans="1:18" ht="17.25" customHeight="1" thickTop="1" thickBot="1" x14ac:dyDescent="0.3">
      <c r="B2" s="5"/>
      <c r="C2" s="41" t="s">
        <v>2</v>
      </c>
      <c r="D2" s="42"/>
      <c r="E2" s="42"/>
      <c r="F2" s="42"/>
      <c r="G2" s="43"/>
      <c r="H2" s="28" t="s">
        <v>8</v>
      </c>
      <c r="I2" s="44"/>
      <c r="J2" s="45"/>
      <c r="K2" s="45"/>
      <c r="N2" s="34" t="s">
        <v>5</v>
      </c>
      <c r="O2" s="34"/>
      <c r="P2" s="34"/>
      <c r="Q2" s="34"/>
      <c r="R2" s="34"/>
    </row>
    <row r="3" spans="1:18" ht="17.25" customHeight="1" thickBot="1" x14ac:dyDescent="0.3">
      <c r="B3" s="15" t="s">
        <v>16</v>
      </c>
      <c r="C3" s="16">
        <v>5</v>
      </c>
      <c r="D3" s="3">
        <v>25</v>
      </c>
      <c r="E3" s="3">
        <v>50</v>
      </c>
      <c r="F3" s="3">
        <v>75</v>
      </c>
      <c r="G3" s="17">
        <v>100</v>
      </c>
      <c r="H3" s="29"/>
      <c r="I3" s="3"/>
      <c r="J3" s="3"/>
      <c r="K3" s="3"/>
      <c r="N3" s="3" t="s">
        <v>4</v>
      </c>
      <c r="O3" s="3" t="s">
        <v>19</v>
      </c>
      <c r="P3" s="3" t="s">
        <v>18</v>
      </c>
      <c r="Q3" s="3" t="s">
        <v>20</v>
      </c>
    </row>
    <row r="4" spans="1:18" ht="17.25" customHeight="1" x14ac:dyDescent="0.25">
      <c r="A4" s="38" t="s">
        <v>12</v>
      </c>
      <c r="B4" s="18" t="s">
        <v>13</v>
      </c>
      <c r="C4" s="6">
        <v>104.22132747742484</v>
      </c>
      <c r="D4" s="6">
        <v>105.12035533361022</v>
      </c>
      <c r="E4" s="6">
        <v>93.770719296893049</v>
      </c>
      <c r="F4" s="6">
        <v>82.718769662348507</v>
      </c>
      <c r="G4" s="6">
        <v>34.708443898423539</v>
      </c>
      <c r="H4" s="10">
        <v>92</v>
      </c>
      <c r="I4" s="11"/>
      <c r="J4" s="11"/>
      <c r="K4" s="11"/>
      <c r="N4" s="11">
        <v>101.46140729153454</v>
      </c>
      <c r="O4" s="11">
        <v>96.253014375326913</v>
      </c>
      <c r="P4" s="11">
        <v>63.281198836444894</v>
      </c>
      <c r="Q4" s="11">
        <v>102.05993021653764</v>
      </c>
    </row>
    <row r="5" spans="1:18" x14ac:dyDescent="0.25">
      <c r="A5" s="39"/>
      <c r="B5" s="19" t="s">
        <v>14</v>
      </c>
      <c r="C5" s="6">
        <v>83.072194343870621</v>
      </c>
      <c r="D5" s="6">
        <v>88.180814047866079</v>
      </c>
      <c r="E5" s="6">
        <v>74.047283801619059</v>
      </c>
      <c r="F5" s="6">
        <v>44.285114371819581</v>
      </c>
      <c r="G5" s="6">
        <v>14.759028704115417</v>
      </c>
      <c r="H5" s="10">
        <v>70</v>
      </c>
      <c r="I5" s="11"/>
      <c r="J5" s="11"/>
      <c r="K5" s="11"/>
      <c r="N5" s="11">
        <v>97.276479140640987</v>
      </c>
      <c r="O5" s="11">
        <v>86.070264032691782</v>
      </c>
      <c r="P5" s="11">
        <v>81.90192113602518</v>
      </c>
      <c r="Q5" s="11">
        <v>93.80412458447141</v>
      </c>
    </row>
    <row r="6" spans="1:18" x14ac:dyDescent="0.25">
      <c r="A6" s="39"/>
      <c r="B6" s="19" t="s">
        <v>15</v>
      </c>
      <c r="C6" s="6">
        <v>94.468521615898652</v>
      </c>
      <c r="D6" s="6">
        <v>91.605867231335864</v>
      </c>
      <c r="E6" s="6">
        <v>100.86399739636975</v>
      </c>
      <c r="F6" s="6">
        <v>108.65295091827404</v>
      </c>
      <c r="G6" s="6">
        <v>36.237218729659148</v>
      </c>
      <c r="H6" s="10">
        <v>95</v>
      </c>
      <c r="I6" s="11"/>
      <c r="J6" s="11"/>
      <c r="K6" s="11"/>
      <c r="N6" s="11">
        <v>98.897576811212105</v>
      </c>
      <c r="O6" s="11">
        <v>94.408786428165342</v>
      </c>
      <c r="P6" s="11">
        <v>104.59724064629357</v>
      </c>
      <c r="Q6" s="11">
        <v>93.560752745758819</v>
      </c>
    </row>
    <row r="7" spans="1:18" ht="15.75" thickBot="1" x14ac:dyDescent="0.3">
      <c r="A7" s="40"/>
      <c r="B7" s="22" t="s">
        <v>40</v>
      </c>
      <c r="C7" s="7">
        <v>110.52436031778873</v>
      </c>
      <c r="D7" s="7">
        <v>105.1942128810784</v>
      </c>
      <c r="E7" s="7">
        <v>100.07230561469787</v>
      </c>
      <c r="F7" s="7">
        <v>86.445923186964507</v>
      </c>
      <c r="G7" s="7">
        <v>16.122149768288327</v>
      </c>
      <c r="H7" s="10">
        <v>88</v>
      </c>
      <c r="I7" s="11"/>
      <c r="J7" s="11"/>
      <c r="K7" s="11"/>
      <c r="N7" s="11"/>
      <c r="O7" s="11"/>
      <c r="P7" s="11"/>
      <c r="Q7" s="11"/>
    </row>
    <row r="8" spans="1:18" ht="19.5" thickTop="1" x14ac:dyDescent="0.3">
      <c r="B8" s="2" t="s">
        <v>0</v>
      </c>
      <c r="C8" s="8">
        <f>AVERAGE(C4:C7)</f>
        <v>98.071600938745718</v>
      </c>
      <c r="D8" s="8">
        <f>AVERAGE(D4:D7)</f>
        <v>97.525312373472644</v>
      </c>
      <c r="E8" s="8">
        <f>AVERAGE(E4:E7)</f>
        <v>92.188576527394943</v>
      </c>
      <c r="F8" s="8">
        <f t="shared" ref="F8" si="0">AVERAGE(F4:F7)</f>
        <v>80.525689534851665</v>
      </c>
      <c r="G8" s="8">
        <f>AVERAGE(G4:G7)</f>
        <v>25.456710275121608</v>
      </c>
      <c r="H8" s="14">
        <f>AVERAGE(H4:H7)</f>
        <v>86.25</v>
      </c>
      <c r="N8" s="8">
        <f>AVERAGE(N4:N7)</f>
        <v>99.211821081129202</v>
      </c>
      <c r="O8" s="8">
        <f>AVERAGE(O4:O7)</f>
        <v>92.244021612061331</v>
      </c>
      <c r="P8" s="8">
        <f>AVERAGE(P4:P7)</f>
        <v>83.260120206254555</v>
      </c>
      <c r="Q8" s="8">
        <f>AVERAGE(Q4:Q7)</f>
        <v>96.474935848922613</v>
      </c>
    </row>
    <row r="9" spans="1:18" ht="15.75" thickBot="1" x14ac:dyDescent="0.3">
      <c r="B9" s="1" t="s">
        <v>1</v>
      </c>
      <c r="C9" s="9">
        <f>STDEVA(C4:C7)</f>
        <v>11.984082936100108</v>
      </c>
      <c r="D9" s="9">
        <f>STDEVA(D4:D7)</f>
        <v>8.9229328569688313</v>
      </c>
      <c r="E9" s="9">
        <f>STDEVA(E4:E7)</f>
        <v>12.503676647039788</v>
      </c>
      <c r="F9" s="9">
        <f t="shared" ref="F9" si="1">STDEVA(F4:F7)</f>
        <v>26.735624723203859</v>
      </c>
      <c r="G9" s="9">
        <f>STDEVA(G4:G7)</f>
        <v>11.595808846666221</v>
      </c>
      <c r="H9" s="13">
        <f>STDEVA(H4:H7)</f>
        <v>11.206396982676159</v>
      </c>
      <c r="N9" s="9">
        <f>STDEVA(N4:N7)</f>
        <v>2.1100872026807656</v>
      </c>
      <c r="O9" s="9">
        <f>STDEVA(O4:O7)</f>
        <v>5.4255650550786232</v>
      </c>
      <c r="P9" s="9">
        <f>STDEVA(P4:P7)</f>
        <v>20.691480281605461</v>
      </c>
      <c r="Q9" s="9">
        <f>STDEVA(Q4:Q7)</f>
        <v>4.8382774856025117</v>
      </c>
    </row>
    <row r="10" spans="1:18" ht="15.75" thickTop="1" x14ac:dyDescent="0.25">
      <c r="B10" s="27" t="s">
        <v>45</v>
      </c>
      <c r="C10">
        <f>_xlfn.T.TEST(C4:C7,N4:N7,1,1)</f>
        <v>0.19719258632629016</v>
      </c>
      <c r="D10">
        <f>_xlfn.T.TEST(D4:D7,N4:N7,1,1)</f>
        <v>0.19927358730739458</v>
      </c>
      <c r="E10">
        <f>_xlfn.T.TEST(E4:E7,N4:N7,1,1)</f>
        <v>0.15951962950822129</v>
      </c>
      <c r="F10">
        <f>_xlfn.T.TEST(F4:F7,N4:N7,1,1)</f>
        <v>0.18637792166258949</v>
      </c>
      <c r="G10">
        <f>_xlfn.T.TEST(G4:G7,N4:N7,1,1)</f>
        <v>3.6313093242166822E-3</v>
      </c>
    </row>
    <row r="30" spans="18:18" x14ac:dyDescent="0.25">
      <c r="R30" t="s">
        <v>6</v>
      </c>
    </row>
  </sheetData>
  <mergeCells count="5">
    <mergeCell ref="N2:R2"/>
    <mergeCell ref="A4:A7"/>
    <mergeCell ref="A1:M1"/>
    <mergeCell ref="C2:G2"/>
    <mergeCell ref="I2:K2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16E32-D6C5-4C98-9F64-71B2B9C73872}">
  <dimension ref="A1:S30"/>
  <sheetViews>
    <sheetView zoomScaleNormal="100" zoomScaleSheetLayoutView="70" workbookViewId="0">
      <selection activeCell="G11" sqref="G11"/>
    </sheetView>
  </sheetViews>
  <sheetFormatPr defaultRowHeight="15" x14ac:dyDescent="0.25"/>
  <cols>
    <col min="8" max="8" width="11.7109375" customWidth="1"/>
    <col min="9" max="9" width="6.140625" customWidth="1"/>
    <col min="10" max="10" width="10" customWidth="1"/>
    <col min="11" max="11" width="12.28515625" customWidth="1"/>
    <col min="12" max="12" width="9.140625" customWidth="1"/>
    <col min="14" max="14" width="14.140625" customWidth="1"/>
    <col min="15" max="15" width="15.7109375" customWidth="1"/>
    <col min="16" max="16" width="15.42578125" customWidth="1"/>
    <col min="17" max="17" width="16.28515625" customWidth="1"/>
    <col min="18" max="18" width="8" customWidth="1"/>
  </cols>
  <sheetData>
    <row r="1" spans="1:19" ht="18.75" thickBot="1" x14ac:dyDescent="0.3">
      <c r="A1" s="35" t="s">
        <v>37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7"/>
      <c r="N1" s="4"/>
    </row>
    <row r="2" spans="1:19" ht="17.25" customHeight="1" thickTop="1" thickBot="1" x14ac:dyDescent="0.3">
      <c r="B2" s="5"/>
      <c r="C2" s="41" t="s">
        <v>2</v>
      </c>
      <c r="D2" s="42"/>
      <c r="E2" s="42"/>
      <c r="F2" s="42"/>
      <c r="G2" s="43"/>
      <c r="H2" s="28" t="s">
        <v>8</v>
      </c>
      <c r="I2" s="44"/>
      <c r="J2" s="45"/>
      <c r="K2" s="45"/>
      <c r="N2" s="34" t="s">
        <v>5</v>
      </c>
      <c r="O2" s="34"/>
      <c r="P2" s="34"/>
      <c r="Q2" s="34"/>
      <c r="R2" s="34"/>
    </row>
    <row r="3" spans="1:19" ht="17.25" customHeight="1" thickBot="1" x14ac:dyDescent="0.3">
      <c r="B3" s="15" t="s">
        <v>16</v>
      </c>
      <c r="C3" s="16">
        <v>5</v>
      </c>
      <c r="D3" s="3">
        <v>25</v>
      </c>
      <c r="E3" s="3">
        <v>50</v>
      </c>
      <c r="F3" s="3">
        <v>75</v>
      </c>
      <c r="G3" s="17">
        <v>100</v>
      </c>
      <c r="H3" s="29"/>
      <c r="I3" s="3"/>
      <c r="J3" s="3"/>
      <c r="K3" s="3"/>
      <c r="N3" s="3" t="s">
        <v>4</v>
      </c>
      <c r="O3" s="3" t="s">
        <v>19</v>
      </c>
      <c r="P3" s="3" t="s">
        <v>18</v>
      </c>
      <c r="Q3" s="3" t="s">
        <v>20</v>
      </c>
    </row>
    <row r="4" spans="1:19" ht="17.25" customHeight="1" x14ac:dyDescent="0.25">
      <c r="A4" s="38" t="s">
        <v>12</v>
      </c>
      <c r="B4" s="18" t="s">
        <v>13</v>
      </c>
      <c r="C4" s="6">
        <v>95.662781241528876</v>
      </c>
      <c r="D4" s="6">
        <v>100.43571142573633</v>
      </c>
      <c r="E4" s="6">
        <v>96.703315833584057</v>
      </c>
      <c r="F4" s="6">
        <v>25.262558411941281</v>
      </c>
      <c r="G4" s="6">
        <v>8.7055242339611194</v>
      </c>
      <c r="H4" s="10">
        <v>66</v>
      </c>
      <c r="I4" s="11"/>
      <c r="J4" s="11"/>
      <c r="K4" s="11"/>
      <c r="N4" s="11">
        <v>101.46140729153454</v>
      </c>
      <c r="O4" s="11">
        <v>96.253014375326913</v>
      </c>
      <c r="P4" s="11">
        <v>63.281198836444894</v>
      </c>
      <c r="Q4" s="11">
        <v>102.05993021653764</v>
      </c>
    </row>
    <row r="5" spans="1:19" x14ac:dyDescent="0.25">
      <c r="A5" s="39"/>
      <c r="B5" s="19" t="s">
        <v>14</v>
      </c>
      <c r="C5" s="6">
        <v>77.708699457254355</v>
      </c>
      <c r="D5" s="6">
        <v>93.608887900795395</v>
      </c>
      <c r="E5" s="6">
        <v>70.885561131225856</v>
      </c>
      <c r="F5" s="6">
        <v>12.745435361042304</v>
      </c>
      <c r="G5" s="6">
        <v>0.37591663314207868</v>
      </c>
      <c r="H5" s="10">
        <v>59</v>
      </c>
      <c r="I5" s="11"/>
      <c r="J5" s="11"/>
      <c r="K5" s="11"/>
      <c r="N5" s="11">
        <v>97.276479140640987</v>
      </c>
      <c r="O5" s="11">
        <v>86.070264032691782</v>
      </c>
      <c r="P5" s="11">
        <v>81.90192113602518</v>
      </c>
      <c r="Q5" s="11">
        <v>93.80412458447141</v>
      </c>
    </row>
    <row r="6" spans="1:19" x14ac:dyDescent="0.25">
      <c r="A6" s="39"/>
      <c r="B6" s="19" t="s">
        <v>15</v>
      </c>
      <c r="C6" s="6">
        <v>86.772569601792881</v>
      </c>
      <c r="D6" s="6">
        <v>104.45336123721877</v>
      </c>
      <c r="E6" s="6">
        <v>111.41271659155143</v>
      </c>
      <c r="F6" s="6">
        <v>48.5980769389218</v>
      </c>
      <c r="G6" s="6">
        <v>12.319455544661318</v>
      </c>
      <c r="H6" s="10">
        <v>74</v>
      </c>
      <c r="I6" s="11"/>
      <c r="J6" s="11"/>
      <c r="K6" s="11"/>
      <c r="N6" s="11">
        <v>98.897576811212105</v>
      </c>
      <c r="O6" s="11">
        <v>94.408786428165342</v>
      </c>
      <c r="P6" s="11">
        <v>104.59724064629357</v>
      </c>
      <c r="Q6" s="11">
        <v>93.560752745758819</v>
      </c>
    </row>
    <row r="7" spans="1:19" ht="15.75" thickBot="1" x14ac:dyDescent="0.3">
      <c r="A7" s="40"/>
      <c r="B7" s="20"/>
      <c r="C7" s="7"/>
      <c r="D7" s="7"/>
      <c r="E7" s="7"/>
      <c r="F7" s="7"/>
      <c r="G7" s="7"/>
      <c r="H7" s="10"/>
      <c r="I7" s="11"/>
      <c r="J7" s="11"/>
      <c r="K7" s="11"/>
      <c r="N7" s="11"/>
      <c r="O7" s="11"/>
      <c r="P7" s="11"/>
      <c r="Q7" s="11"/>
    </row>
    <row r="8" spans="1:19" ht="19.5" thickTop="1" x14ac:dyDescent="0.3">
      <c r="B8" s="2" t="s">
        <v>0</v>
      </c>
      <c r="C8" s="8">
        <f>AVERAGE(C4:C7)</f>
        <v>86.714683433525366</v>
      </c>
      <c r="D8" s="8">
        <f>AVERAGE(D4:D7)</f>
        <v>99.499320187916837</v>
      </c>
      <c r="E8" s="8">
        <f>AVERAGE(E4:E7)</f>
        <v>93.000531185453781</v>
      </c>
      <c r="F8" s="8">
        <f t="shared" ref="F8" si="0">AVERAGE(F4:F7)</f>
        <v>28.868690237301792</v>
      </c>
      <c r="G8" s="8">
        <f>AVERAGE(G4:G7)</f>
        <v>7.133632137254839</v>
      </c>
      <c r="H8" s="14">
        <f>AVERAGE(H4:H7)</f>
        <v>66.333333333333329</v>
      </c>
      <c r="N8" s="8">
        <f>AVERAGE(N4:N7)</f>
        <v>99.211821081129202</v>
      </c>
      <c r="O8" s="8">
        <f>AVERAGE(O4:O7)</f>
        <v>92.244021612061331</v>
      </c>
      <c r="P8" s="8">
        <f>AVERAGE(P4:P7)</f>
        <v>83.260120206254555</v>
      </c>
      <c r="Q8" s="8">
        <f>AVERAGE(Q4:Q7)</f>
        <v>96.474935848922613</v>
      </c>
    </row>
    <row r="9" spans="1:19" ht="15.75" thickBot="1" x14ac:dyDescent="0.3">
      <c r="B9" s="1" t="s">
        <v>1</v>
      </c>
      <c r="C9" s="9">
        <f>STDEVA(C4:C7)</f>
        <v>8.9771808651414648</v>
      </c>
      <c r="D9" s="9">
        <f>STDEVA(D4:D7)</f>
        <v>5.482542466666195</v>
      </c>
      <c r="E9" s="9">
        <f>STDEVA(E4:E7)</f>
        <v>20.515738910387086</v>
      </c>
      <c r="F9" s="9">
        <f t="shared" ref="F9" si="1">STDEVA(F4:F7)</f>
        <v>18.196321526187155</v>
      </c>
      <c r="G9" s="9">
        <f>STDEVA(G4:G7)</f>
        <v>6.1249623676810696</v>
      </c>
      <c r="H9" s="13">
        <f>STDEVA(H4:H7)</f>
        <v>7.5055534994651349</v>
      </c>
      <c r="N9" s="9">
        <f>STDEVA(N4:N7)</f>
        <v>2.1100872026807656</v>
      </c>
      <c r="O9" s="9">
        <f>STDEVA(O4:O7)</f>
        <v>5.4255650550786232</v>
      </c>
      <c r="P9" s="9">
        <f>STDEVA(P4:P7)</f>
        <v>20.691480281605461</v>
      </c>
      <c r="Q9" s="9">
        <f>STDEVA(Q4:Q7)</f>
        <v>4.8382774856025117</v>
      </c>
      <c r="S9" t="s">
        <v>21</v>
      </c>
    </row>
    <row r="10" spans="1:19" ht="15.75" thickTop="1" x14ac:dyDescent="0.25">
      <c r="B10" s="27" t="s">
        <v>45</v>
      </c>
      <c r="C10">
        <f>_xlfn.T.TEST(C4:C7,N4:N7,1,1)</f>
        <v>4.4089458918411484E-2</v>
      </c>
      <c r="D10">
        <f>_xlfn.T.TEST(D4:D7,N4:N7,1,1)</f>
        <v>0.46303568562550862</v>
      </c>
      <c r="E10">
        <f>_xlfn.T.TEST(E4:E7,N4:N7,1,1)</f>
        <v>0.31822980317258298</v>
      </c>
      <c r="F10">
        <f>_xlfn.T.TEST(F4:F7,N4:N7,1,1)</f>
        <v>1.0399811160772354E-2</v>
      </c>
      <c r="G10">
        <f>_xlfn.T.TEST(G4:G7,N4:N7,1,1)</f>
        <v>5.29577362713608E-4</v>
      </c>
    </row>
    <row r="30" spans="18:18" x14ac:dyDescent="0.25">
      <c r="R30" t="s">
        <v>6</v>
      </c>
    </row>
  </sheetData>
  <mergeCells count="5">
    <mergeCell ref="N2:R2"/>
    <mergeCell ref="A4:A7"/>
    <mergeCell ref="A1:M1"/>
    <mergeCell ref="C2:G2"/>
    <mergeCell ref="I2:K2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454A2-CEE7-4997-9449-B6ACD9DF2B49}">
  <dimension ref="A1:R30"/>
  <sheetViews>
    <sheetView zoomScale="85" zoomScaleNormal="85" zoomScaleSheetLayoutView="70" workbookViewId="0">
      <selection activeCell="K11" sqref="K11"/>
    </sheetView>
  </sheetViews>
  <sheetFormatPr defaultRowHeight="15" x14ac:dyDescent="0.25"/>
  <cols>
    <col min="8" max="8" width="11.7109375" customWidth="1"/>
    <col min="9" max="9" width="6.140625" customWidth="1"/>
    <col min="10" max="10" width="10" customWidth="1"/>
    <col min="11" max="11" width="12.28515625" customWidth="1"/>
    <col min="12" max="12" width="9.140625" customWidth="1"/>
    <col min="14" max="14" width="14.140625" customWidth="1"/>
    <col min="15" max="15" width="15.7109375" customWidth="1"/>
    <col min="16" max="16" width="15.42578125" customWidth="1"/>
    <col min="17" max="17" width="16.28515625" customWidth="1"/>
    <col min="18" max="18" width="8" customWidth="1"/>
  </cols>
  <sheetData>
    <row r="1" spans="1:18" ht="18.75" thickBot="1" x14ac:dyDescent="0.3">
      <c r="A1" s="35" t="s">
        <v>39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7"/>
      <c r="N1" t="s">
        <v>21</v>
      </c>
    </row>
    <row r="2" spans="1:18" ht="17.25" customHeight="1" thickTop="1" thickBot="1" x14ac:dyDescent="0.3">
      <c r="B2" s="5"/>
      <c r="C2" s="41" t="s">
        <v>2</v>
      </c>
      <c r="D2" s="42"/>
      <c r="E2" s="42"/>
      <c r="F2" s="42"/>
      <c r="G2" s="43"/>
      <c r="H2" s="28" t="s">
        <v>8</v>
      </c>
      <c r="I2" s="44"/>
      <c r="J2" s="45"/>
      <c r="K2" s="45"/>
      <c r="N2" s="34" t="s">
        <v>5</v>
      </c>
      <c r="O2" s="34"/>
      <c r="P2" s="34"/>
      <c r="Q2" s="34"/>
      <c r="R2" s="34"/>
    </row>
    <row r="3" spans="1:18" ht="17.25" customHeight="1" thickBot="1" x14ac:dyDescent="0.3">
      <c r="B3" s="15" t="s">
        <v>16</v>
      </c>
      <c r="C3" s="16">
        <v>5</v>
      </c>
      <c r="D3" s="3">
        <v>25</v>
      </c>
      <c r="E3" s="3">
        <v>50</v>
      </c>
      <c r="F3" s="3">
        <v>75</v>
      </c>
      <c r="G3" s="17">
        <v>100</v>
      </c>
      <c r="H3" s="29"/>
      <c r="I3" s="3"/>
      <c r="J3" s="3"/>
      <c r="K3" s="3"/>
      <c r="N3" s="3" t="s">
        <v>4</v>
      </c>
      <c r="O3" s="3" t="s">
        <v>19</v>
      </c>
      <c r="P3" s="3" t="s">
        <v>18</v>
      </c>
      <c r="Q3" s="3" t="s">
        <v>20</v>
      </c>
    </row>
    <row r="4" spans="1:18" ht="17.25" customHeight="1" x14ac:dyDescent="0.25">
      <c r="A4" s="38" t="s">
        <v>12</v>
      </c>
      <c r="B4" s="18" t="s">
        <v>13</v>
      </c>
      <c r="C4" s="6">
        <v>92.538193140529373</v>
      </c>
      <c r="D4" s="6">
        <v>97.105204911203884</v>
      </c>
      <c r="E4" s="6">
        <v>89.220618700276802</v>
      </c>
      <c r="F4" s="6">
        <v>73.16395631943216</v>
      </c>
      <c r="G4" s="6">
        <v>36.489588436736028</v>
      </c>
      <c r="H4" s="10">
        <v>90.3</v>
      </c>
      <c r="I4" s="11"/>
      <c r="J4" s="11"/>
      <c r="K4" s="11"/>
      <c r="N4" s="11">
        <v>101.46140729153454</v>
      </c>
      <c r="O4" s="11">
        <v>96.253014375326913</v>
      </c>
      <c r="P4" s="11">
        <v>63.281198836444894</v>
      </c>
      <c r="Q4" s="11">
        <v>102.05993021653764</v>
      </c>
    </row>
    <row r="5" spans="1:18" x14ac:dyDescent="0.25">
      <c r="A5" s="39"/>
      <c r="B5" s="19" t="s">
        <v>14</v>
      </c>
      <c r="C5" s="6">
        <v>88.677595686266201</v>
      </c>
      <c r="D5" s="6">
        <v>93.915902658677254</v>
      </c>
      <c r="E5" s="6">
        <v>90.38735028619422</v>
      </c>
      <c r="F5" s="6">
        <v>74.045695794250705</v>
      </c>
      <c r="G5" s="6">
        <v>43.293403770282389</v>
      </c>
      <c r="H5" s="10">
        <v>94</v>
      </c>
      <c r="I5" s="11"/>
      <c r="J5" s="11"/>
      <c r="K5" s="11"/>
      <c r="N5" s="11">
        <v>97.276479140640987</v>
      </c>
      <c r="O5" s="11">
        <v>86.070264032691782</v>
      </c>
      <c r="P5" s="11">
        <v>81.90192113602518</v>
      </c>
      <c r="Q5" s="11">
        <v>93.80412458447141</v>
      </c>
    </row>
    <row r="6" spans="1:18" x14ac:dyDescent="0.25">
      <c r="A6" s="39"/>
      <c r="B6" s="19" t="s">
        <v>15</v>
      </c>
      <c r="C6" s="6">
        <v>84.34526114576208</v>
      </c>
      <c r="D6" s="6">
        <v>85.987772825021239</v>
      </c>
      <c r="E6" s="6">
        <v>95.200174673928288</v>
      </c>
      <c r="F6" s="6">
        <v>88.197562804340492</v>
      </c>
      <c r="G6" s="6">
        <v>69.258624525208262</v>
      </c>
      <c r="H6" s="10"/>
      <c r="I6" s="11"/>
      <c r="J6" s="11"/>
      <c r="K6" s="11"/>
      <c r="N6" s="11">
        <v>98.897576811212105</v>
      </c>
      <c r="O6" s="11">
        <v>94.408786428165342</v>
      </c>
      <c r="P6" s="11">
        <v>104.59724064629357</v>
      </c>
      <c r="Q6" s="11">
        <v>93.560752745758819</v>
      </c>
    </row>
    <row r="7" spans="1:18" ht="15.75" thickBot="1" x14ac:dyDescent="0.3">
      <c r="A7" s="40"/>
      <c r="B7" s="22" t="s">
        <v>40</v>
      </c>
      <c r="C7" s="7">
        <v>109.05967104282497</v>
      </c>
      <c r="D7" s="7">
        <v>115.0021914163224</v>
      </c>
      <c r="E7" s="7">
        <v>115.36127222285259</v>
      </c>
      <c r="F7" s="7">
        <v>101.01873049138899</v>
      </c>
      <c r="G7" s="7">
        <v>87.221150615932601</v>
      </c>
      <c r="H7" s="10"/>
      <c r="I7" s="11"/>
      <c r="J7" s="11"/>
      <c r="K7" s="11"/>
      <c r="N7" s="11"/>
      <c r="O7" s="11"/>
      <c r="P7" s="11"/>
      <c r="Q7" s="11"/>
    </row>
    <row r="8" spans="1:18" ht="19.5" thickTop="1" x14ac:dyDescent="0.3">
      <c r="B8" s="2" t="s">
        <v>0</v>
      </c>
      <c r="C8" s="8">
        <f>AVERAGE(C4:C7)</f>
        <v>93.655180253845657</v>
      </c>
      <c r="D8" s="8">
        <f>AVERAGE(D4:D7)</f>
        <v>98.002767952806181</v>
      </c>
      <c r="E8" s="8">
        <f>AVERAGE(E4:E7)</f>
        <v>97.542353970812968</v>
      </c>
      <c r="F8" s="8">
        <f t="shared" ref="F8" si="0">AVERAGE(F4:F7)</f>
        <v>84.106486352353087</v>
      </c>
      <c r="G8" s="8">
        <f>AVERAGE(G4:G7)</f>
        <v>59.065691837039822</v>
      </c>
      <c r="H8" s="14">
        <f>AVERAGE(H4:H7)</f>
        <v>92.15</v>
      </c>
      <c r="N8" s="8">
        <f>AVERAGE(N4:N7)</f>
        <v>99.211821081129202</v>
      </c>
      <c r="O8" s="8">
        <f>AVERAGE(O4:O7)</f>
        <v>92.244021612061331</v>
      </c>
      <c r="P8" s="8">
        <f>AVERAGE(P4:P7)</f>
        <v>83.260120206254555</v>
      </c>
      <c r="Q8" s="8">
        <f>AVERAGE(Q4:Q7)</f>
        <v>96.474935848922613</v>
      </c>
    </row>
    <row r="9" spans="1:18" ht="15.75" thickBot="1" x14ac:dyDescent="0.3">
      <c r="B9" s="1" t="s">
        <v>1</v>
      </c>
      <c r="C9" s="9">
        <f>STDEVA(C4:C7)</f>
        <v>10.80118725890088</v>
      </c>
      <c r="D9" s="9">
        <f>STDEVA(D4:D7)</f>
        <v>12.25899116782802</v>
      </c>
      <c r="E9" s="9">
        <f>STDEVA(E4:E7)</f>
        <v>12.157919328177604</v>
      </c>
      <c r="F9" s="9">
        <f t="shared" ref="F9" si="1">STDEVA(F4:F7)</f>
        <v>13.21261239031028</v>
      </c>
      <c r="G9" s="9">
        <f>STDEVA(G4:G7)</f>
        <v>23.488090964269887</v>
      </c>
      <c r="H9" s="13">
        <f>STDEVA(H4:H7)</f>
        <v>2.6162950903902278</v>
      </c>
      <c r="N9" s="9">
        <f>STDEVA(N4:N7)</f>
        <v>2.1100872026807656</v>
      </c>
      <c r="O9" s="9">
        <f>STDEVA(O4:O7)</f>
        <v>5.4255650550786232</v>
      </c>
      <c r="P9" s="9">
        <f>STDEVA(P4:P7)</f>
        <v>20.691480281605461</v>
      </c>
      <c r="Q9" s="9">
        <f>STDEVA(Q4:Q7)</f>
        <v>4.8382774856025117</v>
      </c>
    </row>
    <row r="10" spans="1:18" ht="15.75" thickTop="1" x14ac:dyDescent="0.25">
      <c r="B10" s="27" t="s">
        <v>45</v>
      </c>
      <c r="C10">
        <f>_xlfn.T.TEST(C4:C7,N4:N7,1,1)</f>
        <v>1.5579190635286127E-2</v>
      </c>
      <c r="D10">
        <f>_xlfn.T.TEST(D4:D7,N4:N7,1,1)</f>
        <v>7.5695731911462949E-2</v>
      </c>
      <c r="E10">
        <f>_xlfn.T.TEST(E4:E7,N4:N7,1,1)</f>
        <v>4.6313114882302275E-2</v>
      </c>
      <c r="F10">
        <f>_xlfn.T.TEST(F4:F7,N4:N7,1,1)</f>
        <v>2.904481112302304E-2</v>
      </c>
      <c r="G10">
        <f>_xlfn.T.TEST(G4:G7,N4:N7,1,1)</f>
        <v>2.0833826443685852E-2</v>
      </c>
    </row>
    <row r="30" spans="18:18" x14ac:dyDescent="0.25">
      <c r="R30" t="s">
        <v>6</v>
      </c>
    </row>
  </sheetData>
  <mergeCells count="5">
    <mergeCell ref="N2:R2"/>
    <mergeCell ref="A4:A7"/>
    <mergeCell ref="A1:M1"/>
    <mergeCell ref="C2:G2"/>
    <mergeCell ref="I2:K2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B6FAE-9AD7-45C0-A290-57577157E2E5}">
  <dimension ref="A1:S30"/>
  <sheetViews>
    <sheetView tabSelected="1" zoomScaleNormal="100" zoomScaleSheetLayoutView="70" workbookViewId="0">
      <selection activeCell="J7" sqref="J7"/>
    </sheetView>
  </sheetViews>
  <sheetFormatPr defaultRowHeight="15" x14ac:dyDescent="0.25"/>
  <cols>
    <col min="8" max="8" width="11.7109375" customWidth="1"/>
    <col min="9" max="9" width="6.140625" customWidth="1"/>
    <col min="10" max="10" width="10" customWidth="1"/>
    <col min="11" max="11" width="12.28515625" customWidth="1"/>
    <col min="12" max="12" width="9.140625" customWidth="1"/>
    <col min="14" max="14" width="14.140625" customWidth="1"/>
    <col min="15" max="15" width="15.7109375" customWidth="1"/>
    <col min="16" max="16" width="15.42578125" customWidth="1"/>
    <col min="17" max="17" width="16.28515625" customWidth="1"/>
    <col min="18" max="18" width="8" customWidth="1"/>
  </cols>
  <sheetData>
    <row r="1" spans="1:19" ht="18.75" thickBot="1" x14ac:dyDescent="0.3">
      <c r="A1" s="35" t="s">
        <v>35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7"/>
      <c r="N1" s="4"/>
    </row>
    <row r="2" spans="1:19" ht="17.25" customHeight="1" thickTop="1" thickBot="1" x14ac:dyDescent="0.3">
      <c r="B2" s="5"/>
      <c r="C2" s="41" t="s">
        <v>2</v>
      </c>
      <c r="D2" s="42"/>
      <c r="E2" s="42"/>
      <c r="F2" s="42"/>
      <c r="G2" s="43"/>
      <c r="H2" s="30" t="s">
        <v>8</v>
      </c>
      <c r="I2" s="44"/>
      <c r="J2" s="45"/>
      <c r="K2" s="45"/>
      <c r="N2" s="34" t="s">
        <v>5</v>
      </c>
      <c r="O2" s="34"/>
      <c r="P2" s="34"/>
      <c r="Q2" s="34"/>
      <c r="R2" s="34"/>
    </row>
    <row r="3" spans="1:19" ht="17.25" customHeight="1" thickBot="1" x14ac:dyDescent="0.3">
      <c r="B3" s="15" t="s">
        <v>16</v>
      </c>
      <c r="C3" s="16">
        <v>5</v>
      </c>
      <c r="D3" s="3">
        <v>25</v>
      </c>
      <c r="E3" s="3">
        <v>50</v>
      </c>
      <c r="F3" s="3">
        <v>75</v>
      </c>
      <c r="G3" s="17">
        <v>100</v>
      </c>
      <c r="H3" s="31"/>
      <c r="I3" s="3"/>
      <c r="J3" s="3"/>
      <c r="K3" s="3"/>
      <c r="N3" s="3" t="s">
        <v>4</v>
      </c>
      <c r="O3" s="3" t="s">
        <v>19</v>
      </c>
      <c r="P3" s="3" t="s">
        <v>18</v>
      </c>
      <c r="Q3" s="3" t="s">
        <v>20</v>
      </c>
    </row>
    <row r="4" spans="1:19" ht="17.25" customHeight="1" x14ac:dyDescent="0.25">
      <c r="A4" s="38" t="s">
        <v>12</v>
      </c>
      <c r="B4" s="18" t="s">
        <v>13</v>
      </c>
      <c r="C4" s="6">
        <v>76.368126415999953</v>
      </c>
      <c r="D4" s="6">
        <v>94.041298081825204</v>
      </c>
      <c r="E4" s="6">
        <v>89.464338561704636</v>
      </c>
      <c r="F4" s="6">
        <v>53.244582828692288</v>
      </c>
      <c r="G4" s="6">
        <v>20.182242769851349</v>
      </c>
      <c r="H4" s="10">
        <v>78</v>
      </c>
      <c r="I4" s="11"/>
      <c r="J4" s="11"/>
      <c r="K4" s="11"/>
      <c r="N4" s="11">
        <v>101.46140729153454</v>
      </c>
      <c r="O4" s="11">
        <v>96.253014375326913</v>
      </c>
      <c r="P4" s="11">
        <v>63.281198836444894</v>
      </c>
      <c r="Q4" s="11">
        <v>102.05993021653764</v>
      </c>
    </row>
    <row r="5" spans="1:19" x14ac:dyDescent="0.25">
      <c r="A5" s="39"/>
      <c r="B5" s="19" t="s">
        <v>14</v>
      </c>
      <c r="C5" s="6">
        <v>87.824306393670554</v>
      </c>
      <c r="D5" s="6">
        <v>89.103181660985115</v>
      </c>
      <c r="E5" s="6">
        <v>66.047432015640098</v>
      </c>
      <c r="F5" s="6">
        <v>9.2041789296124641</v>
      </c>
      <c r="G5" s="6">
        <v>3.8716501866790876</v>
      </c>
      <c r="H5" s="10">
        <v>57</v>
      </c>
      <c r="I5" s="11"/>
      <c r="J5" s="11"/>
      <c r="K5" s="11"/>
      <c r="N5" s="11">
        <v>97.276479140640987</v>
      </c>
      <c r="O5" s="11">
        <v>86.070264032691782</v>
      </c>
      <c r="P5" s="11">
        <v>81.90192113602518</v>
      </c>
      <c r="Q5" s="11">
        <v>93.80412458447141</v>
      </c>
    </row>
    <row r="6" spans="1:19" x14ac:dyDescent="0.25">
      <c r="A6" s="39"/>
      <c r="B6" s="19" t="s">
        <v>15</v>
      </c>
      <c r="C6" s="6">
        <v>64.674669808600228</v>
      </c>
      <c r="D6" s="6">
        <v>104.17651953958591</v>
      </c>
      <c r="E6" s="6">
        <v>96.700557803063376</v>
      </c>
      <c r="F6" s="6">
        <v>31.559953530143609</v>
      </c>
      <c r="G6" s="6">
        <v>14.557671234005401</v>
      </c>
      <c r="H6" s="10">
        <v>68</v>
      </c>
      <c r="I6" s="11"/>
      <c r="J6" s="11"/>
      <c r="K6" s="11"/>
      <c r="N6" s="11">
        <v>98.897576811212105</v>
      </c>
      <c r="O6" s="11">
        <v>94.408786428165342</v>
      </c>
      <c r="P6" s="11">
        <v>104.59724064629357</v>
      </c>
      <c r="Q6" s="11">
        <v>93.560752745758819</v>
      </c>
    </row>
    <row r="7" spans="1:19" ht="15.75" thickBot="1" x14ac:dyDescent="0.3">
      <c r="A7" s="40"/>
      <c r="B7" s="20"/>
      <c r="C7" s="7"/>
      <c r="D7" s="7"/>
      <c r="E7" s="7"/>
      <c r="F7" s="7"/>
      <c r="G7" s="7"/>
      <c r="H7" s="10"/>
      <c r="I7" s="11"/>
      <c r="J7" s="11"/>
      <c r="K7" s="11"/>
      <c r="N7" s="11"/>
      <c r="O7" s="11"/>
      <c r="P7" s="11"/>
      <c r="Q7" s="11"/>
    </row>
    <row r="8" spans="1:19" ht="19.5" thickTop="1" x14ac:dyDescent="0.3">
      <c r="B8" s="2" t="s">
        <v>0</v>
      </c>
      <c r="C8" s="8">
        <f>AVERAGE(C4:C7)</f>
        <v>76.28903420609025</v>
      </c>
      <c r="D8" s="8">
        <f>AVERAGE(D4:D7)</f>
        <v>95.7736664274654</v>
      </c>
      <c r="E8" s="8">
        <f>AVERAGE(E4:E7)</f>
        <v>84.070776126802699</v>
      </c>
      <c r="F8" s="8">
        <f t="shared" ref="F8" si="0">AVERAGE(F4:F7)</f>
        <v>31.33623842948279</v>
      </c>
      <c r="G8" s="8">
        <f>AVERAGE(G4:G7)</f>
        <v>12.870521396845279</v>
      </c>
      <c r="H8" s="14">
        <f>AVERAGE(H4:H7)</f>
        <v>67.666666666666671</v>
      </c>
      <c r="N8" s="8">
        <f>AVERAGE(N4:N7)</f>
        <v>99.211821081129202</v>
      </c>
      <c r="O8" s="8">
        <f>AVERAGE(O4:O7)</f>
        <v>92.244021612061331</v>
      </c>
      <c r="P8" s="8">
        <f>AVERAGE(P4:P7)</f>
        <v>83.260120206254555</v>
      </c>
      <c r="Q8" s="8">
        <f>AVERAGE(Q4:Q7)</f>
        <v>96.474935848922613</v>
      </c>
    </row>
    <row r="9" spans="1:19" ht="15.75" thickBot="1" x14ac:dyDescent="0.3">
      <c r="B9" s="1" t="s">
        <v>1</v>
      </c>
      <c r="C9" s="9">
        <f>STDEVA(C4:C7)</f>
        <v>11.575020958445771</v>
      </c>
      <c r="D9" s="9">
        <f>STDEVA(D4:D7)</f>
        <v>7.6845431721311535</v>
      </c>
      <c r="E9" s="9">
        <f>STDEVA(E4:E7)</f>
        <v>16.02252841905073</v>
      </c>
      <c r="F9" s="9">
        <f t="shared" ref="F9" si="1">STDEVA(F4:F7)</f>
        <v>22.021054248905038</v>
      </c>
      <c r="G9" s="9">
        <f>STDEVA(G4:G7)</f>
        <v>8.2851501817004269</v>
      </c>
      <c r="H9" s="13">
        <f>STDEVA(H4:H7)</f>
        <v>10.503967504392472</v>
      </c>
      <c r="N9" s="9">
        <f>STDEVA(N4:N7)</f>
        <v>2.1100872026807656</v>
      </c>
      <c r="O9" s="9">
        <f>STDEVA(O4:O7)</f>
        <v>5.4255650550786232</v>
      </c>
      <c r="P9" s="9">
        <f>STDEVA(P4:P7)</f>
        <v>20.691480281605461</v>
      </c>
      <c r="Q9" s="9">
        <f>STDEVA(Q4:Q7)</f>
        <v>4.8382774856025117</v>
      </c>
      <c r="S9" t="s">
        <v>21</v>
      </c>
    </row>
    <row r="10" spans="1:19" ht="15.75" thickTop="1" x14ac:dyDescent="0.25">
      <c r="B10" s="27" t="s">
        <v>45</v>
      </c>
      <c r="C10">
        <f>_xlfn.T.TEST(C4:C7,N4:N7,1,1)</f>
        <v>4.3394173836177163E-2</v>
      </c>
      <c r="D10">
        <f>_xlfn.T.TEST(D4:D7,N4:N7,1,1)</f>
        <v>0.25666506872556694</v>
      </c>
      <c r="E10">
        <f>_xlfn.T.TEST(E4:E7,N4:N7,1,1)</f>
        <v>0.1088877617472474</v>
      </c>
      <c r="F10">
        <f>_xlfn.T.TEST(F4:F7,N4:N7,1,1)</f>
        <v>1.3782359277316268E-2</v>
      </c>
      <c r="G10">
        <f>_xlfn.T.TEST(G4:G7,N4:N7,1,1)</f>
        <v>8.8659397127901791E-4</v>
      </c>
    </row>
    <row r="30" spans="18:18" x14ac:dyDescent="0.25">
      <c r="R30" t="s">
        <v>6</v>
      </c>
    </row>
  </sheetData>
  <mergeCells count="5">
    <mergeCell ref="N2:R2"/>
    <mergeCell ref="A4:A7"/>
    <mergeCell ref="A1:M1"/>
    <mergeCell ref="C2:G2"/>
    <mergeCell ref="I2:K2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F98C9-0E35-4E29-B806-F5E7651CD105}">
  <dimension ref="A1:O11"/>
  <sheetViews>
    <sheetView zoomScale="85" zoomScaleNormal="85" workbookViewId="0">
      <selection activeCell="U9" sqref="U9"/>
    </sheetView>
  </sheetViews>
  <sheetFormatPr defaultRowHeight="15" x14ac:dyDescent="0.25"/>
  <cols>
    <col min="1" max="1" width="19.5703125" customWidth="1"/>
  </cols>
  <sheetData>
    <row r="1" spans="1:15" ht="24" x14ac:dyDescent="0.45">
      <c r="A1" s="47" t="s">
        <v>33</v>
      </c>
      <c r="B1" s="47"/>
      <c r="C1" s="47"/>
      <c r="D1" s="47"/>
      <c r="E1" s="47"/>
      <c r="F1" s="47"/>
      <c r="G1" s="47"/>
      <c r="H1" s="47"/>
      <c r="I1" s="47"/>
    </row>
    <row r="2" spans="1:15" ht="15.75" thickBot="1" x14ac:dyDescent="0.3">
      <c r="B2" s="3" t="s">
        <v>25</v>
      </c>
      <c r="C2" s="3" t="s">
        <v>26</v>
      </c>
      <c r="D2" s="3" t="s">
        <v>27</v>
      </c>
      <c r="E2" s="3" t="s">
        <v>28</v>
      </c>
      <c r="F2" s="3" t="s">
        <v>29</v>
      </c>
      <c r="G2" s="3" t="s">
        <v>30</v>
      </c>
      <c r="H2" s="3" t="s">
        <v>31</v>
      </c>
      <c r="I2" s="3" t="s">
        <v>32</v>
      </c>
      <c r="J2" s="26" t="s">
        <v>43</v>
      </c>
    </row>
    <row r="3" spans="1:15" x14ac:dyDescent="0.25">
      <c r="A3" s="12" t="s">
        <v>13</v>
      </c>
      <c r="B3" s="6">
        <v>60</v>
      </c>
      <c r="C3" s="6"/>
      <c r="D3" s="6">
        <v>92</v>
      </c>
      <c r="E3" s="6">
        <v>78</v>
      </c>
      <c r="F3" s="6">
        <v>95.5</v>
      </c>
      <c r="G3" s="6">
        <v>66</v>
      </c>
      <c r="H3" s="6"/>
      <c r="I3" s="6">
        <v>90.5</v>
      </c>
    </row>
    <row r="4" spans="1:15" x14ac:dyDescent="0.25">
      <c r="A4" s="12" t="s">
        <v>14</v>
      </c>
      <c r="B4" s="6">
        <v>59.5</v>
      </c>
      <c r="C4" s="6"/>
      <c r="D4" s="6">
        <v>70</v>
      </c>
      <c r="E4" s="6">
        <v>57</v>
      </c>
      <c r="F4" s="6">
        <v>91.5</v>
      </c>
      <c r="G4" s="6">
        <v>59</v>
      </c>
      <c r="H4" s="6">
        <v>63</v>
      </c>
      <c r="I4" s="6">
        <v>94</v>
      </c>
    </row>
    <row r="5" spans="1:15" x14ac:dyDescent="0.25">
      <c r="A5" s="12" t="s">
        <v>15</v>
      </c>
      <c r="B5" s="6">
        <v>89</v>
      </c>
      <c r="C5" s="6"/>
      <c r="D5" s="6">
        <v>95</v>
      </c>
      <c r="E5" s="6">
        <v>68</v>
      </c>
      <c r="F5" s="6"/>
      <c r="G5" s="6">
        <v>74</v>
      </c>
      <c r="H5" s="6">
        <v>78</v>
      </c>
      <c r="I5" s="6"/>
    </row>
    <row r="6" spans="1:15" ht="15.75" thickBot="1" x14ac:dyDescent="0.3">
      <c r="B6" s="7">
        <v>94</v>
      </c>
      <c r="C6" s="7"/>
      <c r="D6" s="7"/>
      <c r="E6" s="7"/>
      <c r="F6" s="7"/>
      <c r="G6" s="7"/>
      <c r="H6" s="7"/>
      <c r="I6" s="7"/>
    </row>
    <row r="7" spans="1:15" ht="16.5" thickTop="1" x14ac:dyDescent="0.25">
      <c r="A7" s="21" t="s">
        <v>23</v>
      </c>
      <c r="B7" s="8">
        <f>AVERAGE(B3:B6)</f>
        <v>75.625</v>
      </c>
      <c r="C7" s="8"/>
      <c r="D7" s="8">
        <f t="shared" ref="D7:E7" si="0">AVERAGE(D3:D6)</f>
        <v>85.666666666666671</v>
      </c>
      <c r="E7" s="8">
        <f t="shared" si="0"/>
        <v>67.666666666666671</v>
      </c>
      <c r="F7" s="8">
        <f>AVERAGE(F3:F6)</f>
        <v>93.5</v>
      </c>
      <c r="G7" s="8">
        <f>AVERAGE(G3:G6)</f>
        <v>66.333333333333329</v>
      </c>
      <c r="H7" s="8">
        <f>AVERAGE(H3:H6)</f>
        <v>70.5</v>
      </c>
      <c r="I7" s="8">
        <f>AVERAGE(I3:I6)</f>
        <v>92.25</v>
      </c>
      <c r="J7" s="8" t="e">
        <f>AVERAGE(J3:J6)</f>
        <v>#DIV/0!</v>
      </c>
    </row>
    <row r="8" spans="1:15" ht="16.5" thickBot="1" x14ac:dyDescent="0.3">
      <c r="A8" s="21" t="s">
        <v>24</v>
      </c>
      <c r="B8" s="9">
        <f>STDEVA(B3:B6)</f>
        <v>18.445302021562746</v>
      </c>
      <c r="C8" s="9"/>
      <c r="D8" s="9">
        <f t="shared" ref="D8:E8" si="1">STDEVA(D3:D6)</f>
        <v>13.650396819628869</v>
      </c>
      <c r="E8" s="9">
        <f t="shared" si="1"/>
        <v>10.503967504392472</v>
      </c>
      <c r="F8" s="9">
        <f>STDEVA(F3:F6)</f>
        <v>2.8284271247461903</v>
      </c>
      <c r="G8" s="9">
        <f>STDEVA(G3:G6)</f>
        <v>7.5055534994651349</v>
      </c>
      <c r="H8" s="9">
        <f>STDEVA(H3:H6)</f>
        <v>10.606601717798213</v>
      </c>
      <c r="I8" s="9">
        <f>STDEVA(I3:I6)</f>
        <v>2.4748737341529163</v>
      </c>
      <c r="J8" s="9" t="e">
        <f>STDEVA(J3:J6)</f>
        <v>#DIV/0!</v>
      </c>
    </row>
    <row r="9" spans="1:15" ht="15.75" thickTop="1" x14ac:dyDescent="0.25"/>
    <row r="11" spans="1:15" x14ac:dyDescent="0.25">
      <c r="O11" t="s">
        <v>6</v>
      </c>
    </row>
  </sheetData>
  <mergeCells count="1">
    <mergeCell ref="A1:I1"/>
  </mergeCells>
  <phoneticPr fontId="13" type="noConversion"/>
  <conditionalFormatting sqref="B7:J7">
    <cfRule type="cellIs" dxfId="0" priority="1" operator="between">
      <formula>1</formula>
      <formula>50</formula>
    </cfRule>
  </conditionalFormatting>
  <pageMargins left="0.7" right="0.7" top="0.75" bottom="0.75" header="0.3" footer="0.3"/>
  <pageSetup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9</vt:i4>
      </vt:variant>
    </vt:vector>
  </HeadingPairs>
  <TitlesOfParts>
    <vt:vector size="19" baseType="lpstr">
      <vt:lpstr>48h CAE1</vt:lpstr>
      <vt:lpstr>48h CAE3</vt:lpstr>
      <vt:lpstr>48h CAE5</vt:lpstr>
      <vt:lpstr>48h CAE8</vt:lpstr>
      <vt:lpstr>48h DBF4</vt:lpstr>
      <vt:lpstr>48h EGF4</vt:lpstr>
      <vt:lpstr>48h EGF36</vt:lpstr>
      <vt:lpstr>48h RAR2</vt:lpstr>
      <vt:lpstr>IC50 data 48h</vt:lpstr>
      <vt:lpstr>48h drug</vt:lpstr>
      <vt:lpstr>'48h CAE1'!Print_Area</vt:lpstr>
      <vt:lpstr>'48h CAE3'!Print_Area</vt:lpstr>
      <vt:lpstr>'48h CAE5'!Print_Area</vt:lpstr>
      <vt:lpstr>'48h CAE8'!Print_Area</vt:lpstr>
      <vt:lpstr>'48h DBF4'!Print_Area</vt:lpstr>
      <vt:lpstr>'48h drug'!Print_Area</vt:lpstr>
      <vt:lpstr>'48h EGF36'!Print_Area</vt:lpstr>
      <vt:lpstr>'48h EGF4'!Print_Area</vt:lpstr>
      <vt:lpstr>'48h RAR2'!Print_Area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Angela Bona</cp:lastModifiedBy>
  <dcterms:created xsi:type="dcterms:W3CDTF">2015-06-05T18:17:20Z</dcterms:created>
  <dcterms:modified xsi:type="dcterms:W3CDTF">2022-05-11T08:10:20Z</dcterms:modified>
</cp:coreProperties>
</file>