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3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4.xml" ContentType="application/vnd.openxmlformats-officedocument.themeOverride+xml"/>
  <Override PartName="/xl/drawings/drawing8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5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6.xml" ContentType="application/vnd.openxmlformats-officedocument.themeOverrid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7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4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8.xml" ContentType="application/vnd.openxmlformats-officedocument.themeOverrid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7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9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8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0.xml" ContentType="application/vnd.openxmlformats-officedocument.themeOverrid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1.xml" ContentType="application/vnd.openxmlformats-officedocument.drawingml.chartshape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11.xml" ContentType="application/vnd.openxmlformats-officedocument.themeOverrid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2.xml" ContentType="application/vnd.openxmlformats-officedocument.drawingml.chartshapes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2.xml" ContentType="application/vnd.openxmlformats-officedocument.themeOverride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5.xml" ContentType="application/vnd.openxmlformats-officedocument.drawingml.chartshapes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3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6.xml" ContentType="application/vnd.openxmlformats-officedocument.drawingml.chartshapes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14.xml" ContentType="application/vnd.openxmlformats-officedocument.themeOverride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9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15.xml" ContentType="application/vnd.openxmlformats-officedocument.themeOverride+xml"/>
  <Override PartName="/xl/drawings/drawing30.xml" ContentType="application/vnd.openxmlformats-officedocument.drawing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1.xml" ContentType="application/vnd.openxmlformats-officedocument.drawingml.chartshapes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16.xml" ContentType="application/vnd.openxmlformats-officedocument.themeOverrid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2.xml" ContentType="application/vnd.openxmlformats-officedocument.drawingml.chartshapes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17.xml" ContentType="application/vnd.openxmlformats-officedocument.themeOverride+xml"/>
  <Override PartName="/xl/drawings/drawing33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MTT/CaSki/"/>
    </mc:Choice>
  </mc:AlternateContent>
  <xr:revisionPtr revIDLastSave="1062" documentId="8_{F78E1FC9-9189-4F42-ADBF-43ECD2287FBB}" xr6:coauthVersionLast="47" xr6:coauthVersionMax="47" xr10:uidLastSave="{2C141187-2BED-4DD0-BC1E-3E1E0F51A3F1}"/>
  <bookViews>
    <workbookView xWindow="-120" yWindow="-120" windowWidth="24240" windowHeight="13140" tabRatio="604" activeTab="1" xr2:uid="{6131CB11-FE49-422E-8626-409987E0B766}"/>
  </bookViews>
  <sheets>
    <sheet name="CAE1" sheetId="12" r:id="rId1"/>
    <sheet name="CAE3" sheetId="13" r:id="rId2"/>
    <sheet name="CAE5" sheetId="14" r:id="rId3"/>
    <sheet name="CAE8" sheetId="15" r:id="rId4"/>
    <sheet name="DBF4" sheetId="16" r:id="rId5"/>
    <sheet name="EGF4" sheetId="2" r:id="rId6"/>
    <sheet name="EGF36" sheetId="17" r:id="rId7"/>
    <sheet name="Camptothecin" sheetId="18" r:id="rId8"/>
    <sheet name="Template" sheetId="11" r:id="rId9"/>
    <sheet name="Sheet1" sheetId="20" r:id="rId10"/>
  </sheets>
  <definedNames>
    <definedName name="_xlnm.Print_Area" localSheetId="0">'CAE1'!$A$1:$V$33</definedName>
    <definedName name="_xlnm.Print_Area" localSheetId="1">'CAE3'!$A$1:$V$33</definedName>
    <definedName name="_xlnm.Print_Area" localSheetId="2">'CAE5'!$A$1:$V$33</definedName>
    <definedName name="_xlnm.Print_Area" localSheetId="3">'CAE8'!$A$1:$V$33</definedName>
    <definedName name="_xlnm.Print_Area" localSheetId="7">Camptothecin!$A$1:$V$33</definedName>
    <definedName name="_xlnm.Print_Area" localSheetId="4">'DBF4'!$A$1:$V$33</definedName>
    <definedName name="_xlnm.Print_Area" localSheetId="6">'EGF36'!$A$1:$V$33</definedName>
    <definedName name="_xlnm.Print_Area" localSheetId="5">'EGF4'!$A$1:$V$33</definedName>
    <definedName name="_xlnm.Print_Area" localSheetId="8">Template!$A$1:$V$33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4" l="1"/>
  <c r="G10" i="13"/>
  <c r="F10" i="13"/>
  <c r="E10" i="13"/>
  <c r="D10" i="13"/>
  <c r="C10" i="13"/>
  <c r="I10" i="18"/>
  <c r="H10" i="18"/>
  <c r="G10" i="18"/>
  <c r="F10" i="18"/>
  <c r="E10" i="18"/>
  <c r="D10" i="18"/>
  <c r="G10" i="17"/>
  <c r="F10" i="17"/>
  <c r="E10" i="17"/>
  <c r="D10" i="17"/>
  <c r="C10" i="17"/>
  <c r="G10" i="2"/>
  <c r="F10" i="2"/>
  <c r="E10" i="2"/>
  <c r="D10" i="2"/>
  <c r="C10" i="2"/>
  <c r="G10" i="16"/>
  <c r="F10" i="16"/>
  <c r="E10" i="16"/>
  <c r="D10" i="16"/>
  <c r="C10" i="16"/>
  <c r="G10" i="15"/>
  <c r="F10" i="15"/>
  <c r="E10" i="15"/>
  <c r="D10" i="15"/>
  <c r="C10" i="15"/>
  <c r="O40" i="14"/>
  <c r="P40" i="14"/>
  <c r="Q40" i="14"/>
  <c r="R40" i="14"/>
  <c r="S40" i="14"/>
  <c r="G10" i="14"/>
  <c r="F10" i="14"/>
  <c r="E10" i="14"/>
  <c r="D10" i="14"/>
  <c r="G10" i="12"/>
  <c r="F10" i="12"/>
  <c r="E10" i="12"/>
  <c r="D10" i="12"/>
  <c r="C10" i="12"/>
  <c r="O40" i="12"/>
  <c r="S40" i="12"/>
  <c r="R40" i="12"/>
  <c r="Q40" i="12"/>
  <c r="P40" i="12"/>
  <c r="D8" i="18" l="1"/>
  <c r="E8" i="18"/>
  <c r="F8" i="18"/>
  <c r="G8" i="18"/>
  <c r="H8" i="18"/>
  <c r="I8" i="18"/>
  <c r="D9" i="18"/>
  <c r="E9" i="18"/>
  <c r="F9" i="18"/>
  <c r="G9" i="18"/>
  <c r="H9" i="18"/>
  <c r="I9" i="18"/>
  <c r="C9" i="18"/>
  <c r="C8" i="18"/>
  <c r="U10" i="11"/>
  <c r="T10" i="11"/>
  <c r="S10" i="11"/>
  <c r="R10" i="11"/>
  <c r="Q10" i="11"/>
  <c r="P10" i="11"/>
  <c r="U10" i="17"/>
  <c r="T10" i="17"/>
  <c r="S10" i="17"/>
  <c r="R10" i="17"/>
  <c r="Q10" i="17"/>
  <c r="P10" i="17"/>
  <c r="U10" i="2"/>
  <c r="T10" i="2"/>
  <c r="S10" i="2"/>
  <c r="R10" i="2"/>
  <c r="Q10" i="2"/>
  <c r="P10" i="2"/>
  <c r="U10" i="16"/>
  <c r="T10" i="16"/>
  <c r="S10" i="16"/>
  <c r="R10" i="16"/>
  <c r="Q10" i="16"/>
  <c r="P10" i="16"/>
  <c r="U10" i="15"/>
  <c r="T10" i="15"/>
  <c r="S10" i="15"/>
  <c r="R10" i="15"/>
  <c r="Q10" i="15"/>
  <c r="P10" i="15"/>
  <c r="U10" i="14"/>
  <c r="T10" i="14"/>
  <c r="S10" i="14"/>
  <c r="R10" i="14"/>
  <c r="Q10" i="14"/>
  <c r="P10" i="14"/>
  <c r="S10" i="13"/>
  <c r="U10" i="13"/>
  <c r="T10" i="13"/>
  <c r="R10" i="13"/>
  <c r="Q10" i="13"/>
  <c r="P10" i="13"/>
  <c r="U10" i="12"/>
  <c r="T10" i="12"/>
  <c r="S10" i="12"/>
  <c r="R10" i="12"/>
  <c r="Q10" i="12"/>
  <c r="P10" i="12"/>
  <c r="G8" i="17"/>
  <c r="C8" i="17"/>
  <c r="D8" i="17"/>
  <c r="E8" i="17"/>
  <c r="F8" i="17"/>
  <c r="H8" i="17"/>
  <c r="I8" i="17"/>
  <c r="C9" i="17"/>
  <c r="D9" i="17"/>
  <c r="E9" i="17"/>
  <c r="F9" i="17"/>
  <c r="G9" i="17"/>
  <c r="H9" i="17"/>
  <c r="I9" i="17"/>
  <c r="S40" i="2"/>
  <c r="R40" i="2"/>
  <c r="Q40" i="2"/>
  <c r="P40" i="2"/>
  <c r="O40" i="2"/>
  <c r="S40" i="16"/>
  <c r="R40" i="16"/>
  <c r="Q40" i="16"/>
  <c r="P40" i="16"/>
  <c r="O40" i="16"/>
  <c r="S40" i="15"/>
  <c r="R40" i="15"/>
  <c r="Q40" i="15"/>
  <c r="P40" i="15"/>
  <c r="O40" i="15"/>
  <c r="O39" i="14"/>
  <c r="U38" i="17"/>
  <c r="U37" i="17"/>
  <c r="U38" i="2"/>
  <c r="U37" i="2"/>
  <c r="U38" i="16"/>
  <c r="U37" i="16"/>
  <c r="U38" i="15"/>
  <c r="U37" i="15"/>
  <c r="U38" i="14"/>
  <c r="U37" i="14"/>
  <c r="U38" i="12"/>
  <c r="U37" i="12"/>
  <c r="U38" i="13"/>
  <c r="U37" i="13"/>
  <c r="S46" i="17" l="1"/>
  <c r="R46" i="17"/>
  <c r="Q46" i="17"/>
  <c r="P46" i="17"/>
  <c r="O46" i="17"/>
  <c r="S45" i="17"/>
  <c r="R45" i="17"/>
  <c r="Q45" i="17"/>
  <c r="P45" i="17"/>
  <c r="O45" i="17"/>
  <c r="S44" i="17"/>
  <c r="R44" i="17"/>
  <c r="Q44" i="17"/>
  <c r="P44" i="17"/>
  <c r="O44" i="17"/>
  <c r="S43" i="17"/>
  <c r="R43" i="17"/>
  <c r="Q43" i="17"/>
  <c r="P43" i="17"/>
  <c r="O43" i="17"/>
  <c r="S36" i="17"/>
  <c r="R36" i="17"/>
  <c r="Q36" i="17"/>
  <c r="P36" i="17"/>
  <c r="O36" i="17"/>
  <c r="S35" i="17"/>
  <c r="R35" i="17"/>
  <c r="Q35" i="17"/>
  <c r="P35" i="17"/>
  <c r="O35" i="17"/>
  <c r="S34" i="17"/>
  <c r="R34" i="17"/>
  <c r="Q34" i="17"/>
  <c r="P34" i="17"/>
  <c r="O34" i="17"/>
  <c r="S33" i="17"/>
  <c r="R33" i="17"/>
  <c r="Q33" i="17"/>
  <c r="P33" i="17"/>
  <c r="P40" i="17" s="1"/>
  <c r="O33" i="17"/>
  <c r="U9" i="17"/>
  <c r="T9" i="17"/>
  <c r="S9" i="17"/>
  <c r="R9" i="17"/>
  <c r="Q9" i="17"/>
  <c r="P9" i="17"/>
  <c r="O9" i="17"/>
  <c r="M9" i="17"/>
  <c r="S48" i="17" s="1"/>
  <c r="L9" i="17"/>
  <c r="R48" i="17" s="1"/>
  <c r="K9" i="17"/>
  <c r="Q48" i="17" s="1"/>
  <c r="J9" i="17"/>
  <c r="P48" i="17" s="1"/>
  <c r="O48" i="17"/>
  <c r="S38" i="17"/>
  <c r="R38" i="17"/>
  <c r="Q38" i="17"/>
  <c r="P38" i="17"/>
  <c r="O38" i="17"/>
  <c r="U8" i="17"/>
  <c r="T8" i="17"/>
  <c r="S8" i="17"/>
  <c r="R8" i="17"/>
  <c r="Q8" i="17"/>
  <c r="P8" i="17"/>
  <c r="O8" i="17"/>
  <c r="M8" i="17"/>
  <c r="S47" i="17" s="1"/>
  <c r="L8" i="17"/>
  <c r="R47" i="17" s="1"/>
  <c r="K8" i="17"/>
  <c r="Q47" i="17" s="1"/>
  <c r="J8" i="17"/>
  <c r="P47" i="17" s="1"/>
  <c r="O47" i="17"/>
  <c r="S37" i="17"/>
  <c r="R37" i="17"/>
  <c r="Q37" i="17"/>
  <c r="P37" i="17"/>
  <c r="O37" i="17"/>
  <c r="S46" i="16"/>
  <c r="R46" i="16"/>
  <c r="Q46" i="16"/>
  <c r="P46" i="16"/>
  <c r="O46" i="16"/>
  <c r="S45" i="16"/>
  <c r="R45" i="16"/>
  <c r="Q45" i="16"/>
  <c r="P45" i="16"/>
  <c r="O45" i="16"/>
  <c r="S44" i="16"/>
  <c r="R44" i="16"/>
  <c r="Q44" i="16"/>
  <c r="P44" i="16"/>
  <c r="O44" i="16"/>
  <c r="S43" i="16"/>
  <c r="R43" i="16"/>
  <c r="Q43" i="16"/>
  <c r="P43" i="16"/>
  <c r="O43" i="16"/>
  <c r="S36" i="16"/>
  <c r="R36" i="16"/>
  <c r="Q36" i="16"/>
  <c r="P36" i="16"/>
  <c r="O36" i="16"/>
  <c r="S35" i="16"/>
  <c r="R35" i="16"/>
  <c r="Q35" i="16"/>
  <c r="P35" i="16"/>
  <c r="O35" i="16"/>
  <c r="S34" i="16"/>
  <c r="R34" i="16"/>
  <c r="Q34" i="16"/>
  <c r="P34" i="16"/>
  <c r="O34" i="16"/>
  <c r="S33" i="16"/>
  <c r="S39" i="16" s="1"/>
  <c r="R33" i="16"/>
  <c r="Q33" i="16"/>
  <c r="Q39" i="16" s="1"/>
  <c r="P33" i="16"/>
  <c r="O33" i="16"/>
  <c r="O39" i="16" s="1"/>
  <c r="U9" i="16"/>
  <c r="T9" i="16"/>
  <c r="S9" i="16"/>
  <c r="R9" i="16"/>
  <c r="Q9" i="16"/>
  <c r="P9" i="16"/>
  <c r="O9" i="16"/>
  <c r="M9" i="16"/>
  <c r="S48" i="16" s="1"/>
  <c r="L9" i="16"/>
  <c r="R48" i="16" s="1"/>
  <c r="K9" i="16"/>
  <c r="Q48" i="16" s="1"/>
  <c r="J9" i="16"/>
  <c r="P48" i="16" s="1"/>
  <c r="I9" i="16"/>
  <c r="O48" i="16" s="1"/>
  <c r="H9" i="16"/>
  <c r="G9" i="16"/>
  <c r="S38" i="16" s="1"/>
  <c r="F9" i="16"/>
  <c r="R38" i="16" s="1"/>
  <c r="E9" i="16"/>
  <c r="Q38" i="16" s="1"/>
  <c r="D9" i="16"/>
  <c r="P38" i="16" s="1"/>
  <c r="C9" i="16"/>
  <c r="O38" i="16" s="1"/>
  <c r="U8" i="16"/>
  <c r="T8" i="16"/>
  <c r="S8" i="16"/>
  <c r="R8" i="16"/>
  <c r="Q8" i="16"/>
  <c r="P8" i="16"/>
  <c r="O8" i="16"/>
  <c r="M8" i="16"/>
  <c r="S47" i="16" s="1"/>
  <c r="L8" i="16"/>
  <c r="R47" i="16" s="1"/>
  <c r="K8" i="16"/>
  <c r="Q47" i="16" s="1"/>
  <c r="J8" i="16"/>
  <c r="P47" i="16" s="1"/>
  <c r="I8" i="16"/>
  <c r="O47" i="16" s="1"/>
  <c r="H8" i="16"/>
  <c r="G8" i="16"/>
  <c r="S37" i="16" s="1"/>
  <c r="F8" i="16"/>
  <c r="R37" i="16" s="1"/>
  <c r="E8" i="16"/>
  <c r="Q37" i="16" s="1"/>
  <c r="D8" i="16"/>
  <c r="P37" i="16" s="1"/>
  <c r="C8" i="16"/>
  <c r="O37" i="16" s="1"/>
  <c r="S46" i="15"/>
  <c r="R46" i="15"/>
  <c r="Q46" i="15"/>
  <c r="P46" i="15"/>
  <c r="O46" i="15"/>
  <c r="S45" i="15"/>
  <c r="R45" i="15"/>
  <c r="Q45" i="15"/>
  <c r="P45" i="15"/>
  <c r="O45" i="15"/>
  <c r="S44" i="15"/>
  <c r="R44" i="15"/>
  <c r="Q44" i="15"/>
  <c r="P44" i="15"/>
  <c r="O44" i="15"/>
  <c r="S43" i="15"/>
  <c r="R43" i="15"/>
  <c r="Q43" i="15"/>
  <c r="P43" i="15"/>
  <c r="O43" i="15"/>
  <c r="S36" i="15"/>
  <c r="R36" i="15"/>
  <c r="Q36" i="15"/>
  <c r="P36" i="15"/>
  <c r="O36" i="15"/>
  <c r="S35" i="15"/>
  <c r="R35" i="15"/>
  <c r="Q35" i="15"/>
  <c r="P35" i="15"/>
  <c r="O35" i="15"/>
  <c r="S34" i="15"/>
  <c r="R34" i="15"/>
  <c r="Q34" i="15"/>
  <c r="P34" i="15"/>
  <c r="O34" i="15"/>
  <c r="S33" i="15"/>
  <c r="S39" i="15" s="1"/>
  <c r="R33" i="15"/>
  <c r="Q33" i="15"/>
  <c r="Q39" i="15" s="1"/>
  <c r="P33" i="15"/>
  <c r="O33" i="15"/>
  <c r="O39" i="15" s="1"/>
  <c r="U9" i="15"/>
  <c r="T9" i="15"/>
  <c r="S9" i="15"/>
  <c r="R9" i="15"/>
  <c r="Q9" i="15"/>
  <c r="P9" i="15"/>
  <c r="O9" i="15"/>
  <c r="M9" i="15"/>
  <c r="S48" i="15" s="1"/>
  <c r="L9" i="15"/>
  <c r="R48" i="15" s="1"/>
  <c r="K9" i="15"/>
  <c r="Q48" i="15" s="1"/>
  <c r="J9" i="15"/>
  <c r="P48" i="15" s="1"/>
  <c r="I9" i="15"/>
  <c r="O48" i="15" s="1"/>
  <c r="H9" i="15"/>
  <c r="G9" i="15"/>
  <c r="S38" i="15" s="1"/>
  <c r="F9" i="15"/>
  <c r="R38" i="15" s="1"/>
  <c r="E9" i="15"/>
  <c r="Q38" i="15" s="1"/>
  <c r="D9" i="15"/>
  <c r="P38" i="15" s="1"/>
  <c r="C9" i="15"/>
  <c r="O38" i="15" s="1"/>
  <c r="U8" i="15"/>
  <c r="T8" i="15"/>
  <c r="S8" i="15"/>
  <c r="R8" i="15"/>
  <c r="Q8" i="15"/>
  <c r="P8" i="15"/>
  <c r="O8" i="15"/>
  <c r="M8" i="15"/>
  <c r="S47" i="15" s="1"/>
  <c r="L8" i="15"/>
  <c r="R47" i="15" s="1"/>
  <c r="K8" i="15"/>
  <c r="Q47" i="15" s="1"/>
  <c r="J8" i="15"/>
  <c r="P47" i="15" s="1"/>
  <c r="I8" i="15"/>
  <c r="O47" i="15" s="1"/>
  <c r="H8" i="15"/>
  <c r="G8" i="15"/>
  <c r="S37" i="15" s="1"/>
  <c r="F8" i="15"/>
  <c r="R37" i="15" s="1"/>
  <c r="E8" i="15"/>
  <c r="Q37" i="15" s="1"/>
  <c r="D8" i="15"/>
  <c r="P37" i="15" s="1"/>
  <c r="C8" i="15"/>
  <c r="O37" i="15" s="1"/>
  <c r="S46" i="14"/>
  <c r="R46" i="14"/>
  <c r="Q46" i="14"/>
  <c r="P46" i="14"/>
  <c r="O46" i="14"/>
  <c r="S45" i="14"/>
  <c r="R45" i="14"/>
  <c r="Q45" i="14"/>
  <c r="P45" i="14"/>
  <c r="O45" i="14"/>
  <c r="S44" i="14"/>
  <c r="R44" i="14"/>
  <c r="Q44" i="14"/>
  <c r="P44" i="14"/>
  <c r="O44" i="14"/>
  <c r="S43" i="14"/>
  <c r="R43" i="14"/>
  <c r="Q43" i="14"/>
  <c r="P43" i="14"/>
  <c r="O43" i="14"/>
  <c r="S36" i="14"/>
  <c r="R36" i="14"/>
  <c r="Q36" i="14"/>
  <c r="P36" i="14"/>
  <c r="O36" i="14"/>
  <c r="S35" i="14"/>
  <c r="R35" i="14"/>
  <c r="Q35" i="14"/>
  <c r="P35" i="14"/>
  <c r="O35" i="14"/>
  <c r="S34" i="14"/>
  <c r="R34" i="14"/>
  <c r="Q34" i="14"/>
  <c r="P34" i="14"/>
  <c r="O34" i="14"/>
  <c r="S33" i="14"/>
  <c r="S39" i="14" s="1"/>
  <c r="R33" i="14"/>
  <c r="Q33" i="14"/>
  <c r="Q39" i="14" s="1"/>
  <c r="P33" i="14"/>
  <c r="O33" i="14"/>
  <c r="U9" i="14"/>
  <c r="T9" i="14"/>
  <c r="S9" i="14"/>
  <c r="R9" i="14"/>
  <c r="Q9" i="14"/>
  <c r="P9" i="14"/>
  <c r="O9" i="14"/>
  <c r="M9" i="14"/>
  <c r="S48" i="14" s="1"/>
  <c r="L9" i="14"/>
  <c r="R48" i="14" s="1"/>
  <c r="K9" i="14"/>
  <c r="Q48" i="14" s="1"/>
  <c r="J9" i="14"/>
  <c r="P48" i="14" s="1"/>
  <c r="I9" i="14"/>
  <c r="O48" i="14" s="1"/>
  <c r="H9" i="14"/>
  <c r="G9" i="14"/>
  <c r="S38" i="14" s="1"/>
  <c r="F9" i="14"/>
  <c r="R38" i="14" s="1"/>
  <c r="E9" i="14"/>
  <c r="Q38" i="14" s="1"/>
  <c r="D9" i="14"/>
  <c r="P38" i="14" s="1"/>
  <c r="C9" i="14"/>
  <c r="O38" i="14" s="1"/>
  <c r="U8" i="14"/>
  <c r="T8" i="14"/>
  <c r="S8" i="14"/>
  <c r="R8" i="14"/>
  <c r="Q8" i="14"/>
  <c r="P8" i="14"/>
  <c r="O8" i="14"/>
  <c r="M8" i="14"/>
  <c r="S47" i="14" s="1"/>
  <c r="L8" i="14"/>
  <c r="R47" i="14" s="1"/>
  <c r="K8" i="14"/>
  <c r="Q47" i="14" s="1"/>
  <c r="J8" i="14"/>
  <c r="P47" i="14" s="1"/>
  <c r="I8" i="14"/>
  <c r="O47" i="14" s="1"/>
  <c r="H8" i="14"/>
  <c r="G8" i="14"/>
  <c r="S37" i="14" s="1"/>
  <c r="F8" i="14"/>
  <c r="R37" i="14" s="1"/>
  <c r="E8" i="14"/>
  <c r="Q37" i="14" s="1"/>
  <c r="D8" i="14"/>
  <c r="P37" i="14" s="1"/>
  <c r="C8" i="14"/>
  <c r="O37" i="14" s="1"/>
  <c r="S46" i="13"/>
  <c r="R46" i="13"/>
  <c r="Q46" i="13"/>
  <c r="P46" i="13"/>
  <c r="O46" i="13"/>
  <c r="S45" i="13"/>
  <c r="R45" i="13"/>
  <c r="Q45" i="13"/>
  <c r="P45" i="13"/>
  <c r="O45" i="13"/>
  <c r="S44" i="13"/>
  <c r="R44" i="13"/>
  <c r="Q44" i="13"/>
  <c r="P44" i="13"/>
  <c r="O44" i="13"/>
  <c r="S43" i="13"/>
  <c r="R43" i="13"/>
  <c r="Q43" i="13"/>
  <c r="P43" i="13"/>
  <c r="O43" i="13"/>
  <c r="S36" i="13"/>
  <c r="R36" i="13"/>
  <c r="Q36" i="13"/>
  <c r="P36" i="13"/>
  <c r="O36" i="13"/>
  <c r="S35" i="13"/>
  <c r="R35" i="13"/>
  <c r="Q35" i="13"/>
  <c r="P35" i="13"/>
  <c r="O35" i="13"/>
  <c r="S34" i="13"/>
  <c r="R34" i="13"/>
  <c r="Q34" i="13"/>
  <c r="P34" i="13"/>
  <c r="O34" i="13"/>
  <c r="S33" i="13"/>
  <c r="S40" i="13" s="1"/>
  <c r="R33" i="13"/>
  <c r="Q33" i="13"/>
  <c r="Q40" i="13" s="1"/>
  <c r="P33" i="13"/>
  <c r="O33" i="13"/>
  <c r="U9" i="13"/>
  <c r="T9" i="13"/>
  <c r="S9" i="13"/>
  <c r="R9" i="13"/>
  <c r="Q9" i="13"/>
  <c r="P9" i="13"/>
  <c r="O9" i="13"/>
  <c r="M9" i="13"/>
  <c r="S48" i="13" s="1"/>
  <c r="L9" i="13"/>
  <c r="R48" i="13" s="1"/>
  <c r="K9" i="13"/>
  <c r="Q48" i="13" s="1"/>
  <c r="J9" i="13"/>
  <c r="P48" i="13" s="1"/>
  <c r="I9" i="13"/>
  <c r="O48" i="13" s="1"/>
  <c r="H9" i="13"/>
  <c r="G9" i="13"/>
  <c r="S38" i="13" s="1"/>
  <c r="F9" i="13"/>
  <c r="R38" i="13" s="1"/>
  <c r="E9" i="13"/>
  <c r="Q38" i="13" s="1"/>
  <c r="D9" i="13"/>
  <c r="P38" i="13" s="1"/>
  <c r="C9" i="13"/>
  <c r="O38" i="13" s="1"/>
  <c r="U8" i="13"/>
  <c r="T8" i="13"/>
  <c r="S8" i="13"/>
  <c r="R8" i="13"/>
  <c r="Q8" i="13"/>
  <c r="P8" i="13"/>
  <c r="O8" i="13"/>
  <c r="M8" i="13"/>
  <c r="S47" i="13" s="1"/>
  <c r="L8" i="13"/>
  <c r="R47" i="13" s="1"/>
  <c r="K8" i="13"/>
  <c r="Q47" i="13" s="1"/>
  <c r="J8" i="13"/>
  <c r="P47" i="13" s="1"/>
  <c r="I8" i="13"/>
  <c r="O47" i="13" s="1"/>
  <c r="H8" i="13"/>
  <c r="G8" i="13"/>
  <c r="S37" i="13" s="1"/>
  <c r="F8" i="13"/>
  <c r="R37" i="13" s="1"/>
  <c r="E8" i="13"/>
  <c r="Q37" i="13" s="1"/>
  <c r="D8" i="13"/>
  <c r="P37" i="13" s="1"/>
  <c r="C8" i="13"/>
  <c r="O37" i="13" s="1"/>
  <c r="S46" i="12"/>
  <c r="R46" i="12"/>
  <c r="Q46" i="12"/>
  <c r="P46" i="12"/>
  <c r="O46" i="12"/>
  <c r="S45" i="12"/>
  <c r="R45" i="12"/>
  <c r="Q45" i="12"/>
  <c r="P45" i="12"/>
  <c r="O45" i="12"/>
  <c r="S44" i="12"/>
  <c r="R44" i="12"/>
  <c r="Q44" i="12"/>
  <c r="P44" i="12"/>
  <c r="O44" i="12"/>
  <c r="S43" i="12"/>
  <c r="R43" i="12"/>
  <c r="Q43" i="12"/>
  <c r="P43" i="12"/>
  <c r="O43" i="12"/>
  <c r="S36" i="12"/>
  <c r="R36" i="12"/>
  <c r="Q36" i="12"/>
  <c r="P36" i="12"/>
  <c r="O36" i="12"/>
  <c r="S35" i="12"/>
  <c r="R35" i="12"/>
  <c r="Q35" i="12"/>
  <c r="P35" i="12"/>
  <c r="O35" i="12"/>
  <c r="S34" i="12"/>
  <c r="R34" i="12"/>
  <c r="Q34" i="12"/>
  <c r="P34" i="12"/>
  <c r="O34" i="12"/>
  <c r="S33" i="12"/>
  <c r="R33" i="12"/>
  <c r="Q33" i="12"/>
  <c r="P33" i="12"/>
  <c r="O33" i="12"/>
  <c r="U9" i="12"/>
  <c r="T9" i="12"/>
  <c r="S9" i="12"/>
  <c r="R9" i="12"/>
  <c r="Q9" i="12"/>
  <c r="P9" i="12"/>
  <c r="O9" i="12"/>
  <c r="M9" i="12"/>
  <c r="S48" i="12" s="1"/>
  <c r="L9" i="12"/>
  <c r="R48" i="12" s="1"/>
  <c r="K9" i="12"/>
  <c r="Q48" i="12" s="1"/>
  <c r="J9" i="12"/>
  <c r="P48" i="12" s="1"/>
  <c r="I9" i="12"/>
  <c r="O48" i="12" s="1"/>
  <c r="H9" i="12"/>
  <c r="G9" i="12"/>
  <c r="S38" i="12" s="1"/>
  <c r="F9" i="12"/>
  <c r="R38" i="12" s="1"/>
  <c r="E9" i="12"/>
  <c r="Q38" i="12" s="1"/>
  <c r="D9" i="12"/>
  <c r="P38" i="12" s="1"/>
  <c r="C9" i="12"/>
  <c r="O38" i="12" s="1"/>
  <c r="U8" i="12"/>
  <c r="T8" i="12"/>
  <c r="S8" i="12"/>
  <c r="R8" i="12"/>
  <c r="Q8" i="12"/>
  <c r="P8" i="12"/>
  <c r="O8" i="12"/>
  <c r="M8" i="12"/>
  <c r="S47" i="12" s="1"/>
  <c r="L8" i="12"/>
  <c r="R47" i="12" s="1"/>
  <c r="K8" i="12"/>
  <c r="Q47" i="12" s="1"/>
  <c r="J8" i="12"/>
  <c r="P47" i="12" s="1"/>
  <c r="I8" i="12"/>
  <c r="O47" i="12" s="1"/>
  <c r="H8" i="12"/>
  <c r="G8" i="12"/>
  <c r="S37" i="12" s="1"/>
  <c r="F8" i="12"/>
  <c r="R37" i="12" s="1"/>
  <c r="E8" i="12"/>
  <c r="Q37" i="12" s="1"/>
  <c r="D8" i="12"/>
  <c r="P37" i="12" s="1"/>
  <c r="C8" i="12"/>
  <c r="O37" i="12" s="1"/>
  <c r="S46" i="11"/>
  <c r="R46" i="11"/>
  <c r="Q46" i="11"/>
  <c r="P46" i="11"/>
  <c r="O46" i="11"/>
  <c r="S45" i="11"/>
  <c r="R45" i="11"/>
  <c r="Q45" i="11"/>
  <c r="P45" i="11"/>
  <c r="O45" i="11"/>
  <c r="S44" i="11"/>
  <c r="R44" i="11"/>
  <c r="Q44" i="11"/>
  <c r="P44" i="11"/>
  <c r="O44" i="11"/>
  <c r="S43" i="11"/>
  <c r="R43" i="11"/>
  <c r="Q43" i="11"/>
  <c r="P43" i="11"/>
  <c r="O43" i="11"/>
  <c r="S36" i="11"/>
  <c r="R36" i="11"/>
  <c r="Q36" i="11"/>
  <c r="P36" i="11"/>
  <c r="O36" i="11"/>
  <c r="S35" i="11"/>
  <c r="R35" i="11"/>
  <c r="Q35" i="11"/>
  <c r="P35" i="11"/>
  <c r="O35" i="11"/>
  <c r="S34" i="11"/>
  <c r="R34" i="11"/>
  <c r="Q34" i="11"/>
  <c r="P34" i="11"/>
  <c r="O34" i="11"/>
  <c r="S33" i="11"/>
  <c r="R33" i="11"/>
  <c r="Q33" i="11"/>
  <c r="P33" i="11"/>
  <c r="O33" i="11"/>
  <c r="P9" i="11"/>
  <c r="Q9" i="11"/>
  <c r="R9" i="11"/>
  <c r="S9" i="11"/>
  <c r="T9" i="11"/>
  <c r="U9" i="11"/>
  <c r="O9" i="11"/>
  <c r="M9" i="11"/>
  <c r="S48" i="11" s="1"/>
  <c r="L9" i="11"/>
  <c r="R48" i="11" s="1"/>
  <c r="K9" i="11"/>
  <c r="Q48" i="11" s="1"/>
  <c r="J9" i="11"/>
  <c r="P48" i="11" s="1"/>
  <c r="I9" i="11"/>
  <c r="O48" i="11" s="1"/>
  <c r="H9" i="11"/>
  <c r="G9" i="11"/>
  <c r="S38" i="11" s="1"/>
  <c r="F9" i="11"/>
  <c r="R38" i="11" s="1"/>
  <c r="E9" i="11"/>
  <c r="Q38" i="11" s="1"/>
  <c r="D9" i="11"/>
  <c r="P38" i="11" s="1"/>
  <c r="C9" i="11"/>
  <c r="O38" i="11" s="1"/>
  <c r="P8" i="11"/>
  <c r="Q8" i="11"/>
  <c r="R8" i="11"/>
  <c r="S8" i="11"/>
  <c r="T8" i="11"/>
  <c r="U8" i="11"/>
  <c r="O8" i="11"/>
  <c r="M8" i="11"/>
  <c r="S47" i="11" s="1"/>
  <c r="L8" i="11"/>
  <c r="R47" i="11" s="1"/>
  <c r="K8" i="11"/>
  <c r="Q47" i="11" s="1"/>
  <c r="J8" i="11"/>
  <c r="P47" i="11" s="1"/>
  <c r="I8" i="11"/>
  <c r="O47" i="11" s="1"/>
  <c r="H8" i="11"/>
  <c r="G8" i="11"/>
  <c r="S37" i="11" s="1"/>
  <c r="F8" i="11"/>
  <c r="R37" i="11" s="1"/>
  <c r="E8" i="11"/>
  <c r="Q37" i="11" s="1"/>
  <c r="D8" i="11"/>
  <c r="P37" i="11" s="1"/>
  <c r="C8" i="11"/>
  <c r="O37" i="11" s="1"/>
  <c r="O43" i="2"/>
  <c r="P43" i="2"/>
  <c r="P39" i="2" s="1"/>
  <c r="Q43" i="2"/>
  <c r="R43" i="2"/>
  <c r="S43" i="2"/>
  <c r="O44" i="2"/>
  <c r="P44" i="2"/>
  <c r="Q44" i="2"/>
  <c r="R44" i="2"/>
  <c r="S44" i="2"/>
  <c r="S39" i="2" s="1"/>
  <c r="O45" i="2"/>
  <c r="P45" i="2"/>
  <c r="Q45" i="2"/>
  <c r="R45" i="2"/>
  <c r="S45" i="2"/>
  <c r="O46" i="2"/>
  <c r="P46" i="2"/>
  <c r="Q46" i="2"/>
  <c r="R46" i="2"/>
  <c r="S46" i="2"/>
  <c r="O47" i="2"/>
  <c r="P47" i="2"/>
  <c r="Q47" i="2"/>
  <c r="R47" i="2"/>
  <c r="S47" i="2"/>
  <c r="O48" i="2"/>
  <c r="P48" i="2"/>
  <c r="Q48" i="2"/>
  <c r="R48" i="2"/>
  <c r="S48" i="2"/>
  <c r="O33" i="2"/>
  <c r="P33" i="2"/>
  <c r="Q33" i="2"/>
  <c r="R33" i="2"/>
  <c r="S33" i="2"/>
  <c r="O34" i="2"/>
  <c r="P34" i="2"/>
  <c r="Q34" i="2"/>
  <c r="R34" i="2"/>
  <c r="S34" i="2"/>
  <c r="O35" i="2"/>
  <c r="P35" i="2"/>
  <c r="Q35" i="2"/>
  <c r="R35" i="2"/>
  <c r="S35" i="2"/>
  <c r="O36" i="2"/>
  <c r="P36" i="2"/>
  <c r="Q36" i="2"/>
  <c r="R36" i="2"/>
  <c r="S36" i="2"/>
  <c r="O37" i="2"/>
  <c r="P37" i="2"/>
  <c r="Q37" i="2"/>
  <c r="R37" i="2"/>
  <c r="S37" i="2"/>
  <c r="O38" i="2"/>
  <c r="P38" i="2"/>
  <c r="Q38" i="2"/>
  <c r="R38" i="2"/>
  <c r="S38" i="2"/>
  <c r="R39" i="2"/>
  <c r="O39" i="2"/>
  <c r="O40" i="13" l="1"/>
  <c r="O39" i="13"/>
  <c r="P39" i="13"/>
  <c r="P40" i="13"/>
  <c r="R39" i="13"/>
  <c r="R40" i="13"/>
  <c r="S39" i="17"/>
  <c r="S40" i="17"/>
  <c r="O39" i="17"/>
  <c r="O40" i="17"/>
  <c r="Q39" i="17"/>
  <c r="Q40" i="17"/>
  <c r="R40" i="17"/>
  <c r="P39" i="17"/>
  <c r="R39" i="17"/>
  <c r="P39" i="16"/>
  <c r="R39" i="16"/>
  <c r="P39" i="15"/>
  <c r="R39" i="15"/>
  <c r="P39" i="14"/>
  <c r="R39" i="14"/>
  <c r="Q39" i="13"/>
  <c r="S39" i="13"/>
  <c r="O39" i="11"/>
  <c r="Q39" i="11"/>
  <c r="S39" i="11"/>
  <c r="O39" i="12"/>
  <c r="Q39" i="12"/>
  <c r="S39" i="12"/>
  <c r="P39" i="12"/>
  <c r="R39" i="12"/>
  <c r="P39" i="11"/>
  <c r="R39" i="11"/>
  <c r="Q39" i="2"/>
  <c r="J8" i="2"/>
  <c r="K8" i="2"/>
  <c r="L8" i="2"/>
  <c r="M8" i="2"/>
  <c r="J9" i="2"/>
  <c r="K9" i="2"/>
  <c r="L9" i="2"/>
  <c r="M9" i="2"/>
  <c r="I9" i="2"/>
  <c r="I8" i="2"/>
  <c r="H9" i="2" l="1"/>
  <c r="U9" i="2"/>
  <c r="U8" i="2"/>
  <c r="T9" i="2"/>
  <c r="T8" i="2"/>
  <c r="S9" i="2"/>
  <c r="S8" i="2"/>
  <c r="R9" i="2"/>
  <c r="R8" i="2"/>
  <c r="Q9" i="2"/>
  <c r="Q8" i="2"/>
  <c r="P9" i="2"/>
  <c r="P8" i="2"/>
  <c r="G8" i="2"/>
  <c r="F8" i="2"/>
  <c r="E8" i="2"/>
  <c r="D8" i="2"/>
  <c r="C8" i="2"/>
  <c r="O8" i="2"/>
  <c r="G9" i="2"/>
  <c r="F9" i="2"/>
  <c r="E9" i="2"/>
  <c r="D9" i="2"/>
  <c r="C9" i="2"/>
  <c r="O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tc={5B352FCC-B76B-4B58-8399-0FB36CF0FB7E}</author>
    <author>tc={8DAB8467-A162-4A7A-AFB1-A51FD631E960}</author>
    <author>tc={1327B56F-B471-4BE1-9BD6-8D5E195075D5}</author>
  </authors>
  <commentList>
    <comment ref="B4" authorId="0" shapeId="0" xr:uid="{5B352FCC-B76B-4B58-8399-0FB36CF0FB7E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8DAB8467-A162-4A7A-AFB1-A51FD631E960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1327B56F-B471-4BE1-9BD6-8D5E195075D5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tc={3986ADD4-8A74-4B9D-9284-5D70C43E65E5}</author>
    <author>tc={5CB5C4A8-60A7-4736-9F4E-AF256F31788D}</author>
    <author>tc={29EB808C-885E-4B14-9055-0297BDC76BF8}</author>
  </authors>
  <commentList>
    <comment ref="B4" authorId="0" shapeId="0" xr:uid="{3986ADD4-8A74-4B9D-9284-5D70C43E65E5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5CB5C4A8-60A7-4736-9F4E-AF256F31788D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29EB808C-885E-4B14-9055-0297BDC76BF8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tc={FBAC2316-C57D-4A71-BAA3-E7C9B98A869E}</author>
    <author>tc={71D762BF-27EA-4D58-B8D2-1C9457042380}</author>
    <author>tc={F8292256-F16A-4780-8D14-5BEE46D915F1}</author>
  </authors>
  <commentList>
    <comment ref="B4" authorId="0" shapeId="0" xr:uid="{FBAC2316-C57D-4A71-BAA3-E7C9B98A869E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71D762BF-27EA-4D58-B8D2-1C9457042380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F8292256-F16A-4780-8D14-5BEE46D915F1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tc={B54F6F96-FAB4-470A-80F5-E0AD3A29396C}</author>
    <author>tc={ACFF8414-4A28-4C5E-AFD1-1835F9A29378}</author>
    <author>tc={D0722DD2-1818-4502-AB32-23D43DD35A5F}</author>
  </authors>
  <commentList>
    <comment ref="B4" authorId="0" shapeId="0" xr:uid="{B54F6F96-FAB4-470A-80F5-E0AD3A29396C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ACFF8414-4A28-4C5E-AFD1-1835F9A29378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D0722DD2-1818-4502-AB32-23D43DD35A5F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tc={258581E4-9579-4890-96F9-7AFFDD0F5767}</author>
    <author>tc={1E8FBFAD-06F4-4889-8090-FD11A21885D3}</author>
    <author>tc={68839239-AE8C-4605-809A-51F7880650B2}</author>
  </authors>
  <commentList>
    <comment ref="B4" authorId="0" shapeId="0" xr:uid="{258581E4-9579-4890-96F9-7AFFDD0F5767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1E8FBFAD-06F4-4889-8090-FD11A21885D3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68839239-AE8C-4605-809A-51F7880650B2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tc={086CF2F1-331E-417B-A26F-649F8D6529B8}</author>
    <author>tc={F2D1706E-6866-42FB-919E-C752C711DA49}</author>
    <author>tc={6DC38FAD-5E9E-4B7F-93BF-ECD6CB53B446}</author>
  </authors>
  <commentList>
    <comment ref="B4" authorId="0" shapeId="0" xr:uid="{086CF2F1-331E-417B-A26F-649F8D6529B8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F2D1706E-6866-42FB-919E-C752C711DA49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6DC38FAD-5E9E-4B7F-93BF-ECD6CB53B446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tc={CD94116B-3786-4C34-80CD-B260E30375F8}</author>
    <author>tc={3A0B2EA9-EC13-4D10-B0FB-E256DA331AA7}</author>
    <author>tc={10119086-2509-42C7-BE6B-750B663DCE50}</author>
  </authors>
  <commentList>
    <comment ref="B4" authorId="0" shapeId="0" xr:uid="{CD94116B-3786-4C34-80CD-B260E30375F8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3A0B2EA9-EC13-4D10-B0FB-E256DA331AA7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10119086-2509-42C7-BE6B-750B663DCE50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tc={61E22CB4-2CE8-46CF-8D12-A7143BF05FAC}</author>
    <author>tc={849F2D2C-4116-431A-9B1C-A5CCB7F8D7ED}</author>
    <author>tc={2F60AA69-B337-42E8-A495-4358D49ED4BC}</author>
  </authors>
  <commentList>
    <comment ref="B4" authorId="0" shapeId="0" xr:uid="{61E22CB4-2CE8-46CF-8D12-A7143BF05FAC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849F2D2C-4116-431A-9B1C-A5CCB7F8D7ED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2F60AA69-B337-42E8-A495-4358D49ED4BC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tc={6863390A-D5F1-4FD4-8959-588574CF2569}</author>
    <author>tc={EC1E74B1-03EB-498F-B147-B93B9ED39E56}</author>
    <author>tc={9BB5570A-9105-4B71-827C-72A1658C26AF}</author>
  </authors>
  <commentList>
    <comment ref="B4" authorId="0" shapeId="0" xr:uid="{6863390A-D5F1-4FD4-8959-588574CF2569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EC1E74B1-03EB-498F-B147-B93B9ED39E56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B6" authorId="2" shapeId="0" xr:uid="{9BB5570A-9105-4B71-827C-72A1658C26AF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</commentList>
</comments>
</file>

<file path=xl/sharedStrings.xml><?xml version="1.0" encoding="utf-8"?>
<sst xmlns="http://schemas.openxmlformats.org/spreadsheetml/2006/main" count="223" uniqueCount="46">
  <si>
    <t xml:space="preserve"> </t>
  </si>
  <si>
    <t>SD:</t>
  </si>
  <si>
    <t>Average:</t>
  </si>
  <si>
    <t>Repeat 3</t>
  </si>
  <si>
    <t>Repeat 2</t>
  </si>
  <si>
    <t>Repeat 1</t>
  </si>
  <si>
    <t>% Cell Viability (Y)</t>
  </si>
  <si>
    <t>0,1% DMSO</t>
  </si>
  <si>
    <t>X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</si>
  <si>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</rPr>
      <t>µM</t>
    </r>
    <r>
      <rPr>
        <b/>
        <sz val="14"/>
        <color theme="1"/>
        <rFont val="Calibri"/>
        <family val="2"/>
        <scheme val="minor"/>
      </rPr>
      <t>)</t>
    </r>
  </si>
  <si>
    <r>
      <t>Concentrations of compound (</t>
    </r>
    <r>
      <rPr>
        <b/>
        <sz val="12"/>
        <color theme="1"/>
        <rFont val="Calibri"/>
        <family val="2"/>
      </rPr>
      <t>µM)</t>
    </r>
  </si>
  <si>
    <t xml:space="preserve">% Cell Viability in CaSki treated with controls </t>
  </si>
  <si>
    <t>Camptothecin concentrations (µM)</t>
  </si>
  <si>
    <t>Negative control</t>
  </si>
  <si>
    <t>DMSO vehicles</t>
  </si>
  <si>
    <r>
      <t xml:space="preserve">Percent CaSki Cell Viability in response to 48h treatments of </t>
    </r>
    <r>
      <rPr>
        <b/>
        <sz val="14"/>
        <color rgb="FFFF0000"/>
        <rFont val="Century Gothic"/>
        <family val="2"/>
      </rPr>
      <t>EGF4</t>
    </r>
  </si>
  <si>
    <t>CAE1</t>
  </si>
  <si>
    <t>EGF4</t>
  </si>
  <si>
    <t>CAE3</t>
  </si>
  <si>
    <t>CAE5</t>
  </si>
  <si>
    <t>CAE8</t>
  </si>
  <si>
    <r>
      <t>Concentrations of EGF4 (</t>
    </r>
    <r>
      <rPr>
        <b/>
        <sz val="12"/>
        <color theme="1"/>
        <rFont val="Calibri"/>
        <family val="2"/>
      </rPr>
      <t>µM)</t>
    </r>
  </si>
  <si>
    <t>p:</t>
  </si>
  <si>
    <t>p thresh:</t>
  </si>
  <si>
    <r>
      <t xml:space="preserve">Percent CaSki Cell Viability in response to 48h treatments of </t>
    </r>
    <r>
      <rPr>
        <b/>
        <sz val="14"/>
        <color rgb="FFFF0000"/>
        <rFont val="Century Gothic"/>
        <family val="2"/>
      </rPr>
      <t>CAE1</t>
    </r>
  </si>
  <si>
    <r>
      <t>Concentrations of CAE1 (</t>
    </r>
    <r>
      <rPr>
        <b/>
        <sz val="12"/>
        <color theme="1"/>
        <rFont val="Calibri"/>
        <family val="2"/>
      </rPr>
      <t>µM)</t>
    </r>
  </si>
  <si>
    <r>
      <t xml:space="preserve">Percent CaSki Cell Viability in response to 48h treatments of </t>
    </r>
    <r>
      <rPr>
        <b/>
        <sz val="14"/>
        <color rgb="FFFF0000"/>
        <rFont val="Century Gothic"/>
        <family val="2"/>
      </rPr>
      <t>CAE3</t>
    </r>
  </si>
  <si>
    <r>
      <t>Concentrations of CAE3 (</t>
    </r>
    <r>
      <rPr>
        <b/>
        <sz val="12"/>
        <color theme="1"/>
        <rFont val="Calibri"/>
        <family val="2"/>
      </rPr>
      <t>µM)</t>
    </r>
  </si>
  <si>
    <r>
      <t xml:space="preserve">Percent CaSki Cell Viability in response to 48h treatments of </t>
    </r>
    <r>
      <rPr>
        <b/>
        <sz val="14"/>
        <color rgb="FFFF0000"/>
        <rFont val="Century Gothic"/>
        <family val="2"/>
      </rPr>
      <t>CAE5</t>
    </r>
  </si>
  <si>
    <r>
      <t>Concentrations of CAE5 (</t>
    </r>
    <r>
      <rPr>
        <b/>
        <sz val="12"/>
        <color theme="1"/>
        <rFont val="Calibri"/>
        <family val="2"/>
      </rPr>
      <t>µM)</t>
    </r>
  </si>
  <si>
    <r>
      <t xml:space="preserve">Percent CaSki Cell Viability in response to 48h treatments of </t>
    </r>
    <r>
      <rPr>
        <b/>
        <sz val="14"/>
        <color rgb="FFFF0000"/>
        <rFont val="Century Gothic"/>
        <family val="2"/>
      </rPr>
      <t>CAE8</t>
    </r>
  </si>
  <si>
    <r>
      <t>Concentrations of CAE8 (</t>
    </r>
    <r>
      <rPr>
        <b/>
        <sz val="12"/>
        <color theme="1"/>
        <rFont val="Calibri"/>
        <family val="2"/>
      </rPr>
      <t>µM)</t>
    </r>
  </si>
  <si>
    <r>
      <t xml:space="preserve">Percent CaSki Cell Viability in response to 48h treatments of </t>
    </r>
    <r>
      <rPr>
        <b/>
        <sz val="14"/>
        <color rgb="FFFF0000"/>
        <rFont val="Century Gothic"/>
        <family val="2"/>
      </rPr>
      <t>DBF4</t>
    </r>
  </si>
  <si>
    <t>DBF4</t>
  </si>
  <si>
    <r>
      <t>Concentrations of DBF4 (</t>
    </r>
    <r>
      <rPr>
        <b/>
        <sz val="12"/>
        <color theme="1"/>
        <rFont val="Calibri"/>
        <family val="2"/>
      </rPr>
      <t>µM)</t>
    </r>
  </si>
  <si>
    <r>
      <t xml:space="preserve">Percent CaSki Cell Viability in response to 48h treatments of </t>
    </r>
    <r>
      <rPr>
        <b/>
        <sz val="14"/>
        <color rgb="FFFF0000"/>
        <rFont val="Century Gothic"/>
        <family val="2"/>
      </rPr>
      <t>EGF36</t>
    </r>
  </si>
  <si>
    <t>EGF36</t>
  </si>
  <si>
    <r>
      <t>Concentrations of EGF36 (</t>
    </r>
    <r>
      <rPr>
        <b/>
        <sz val="12"/>
        <color theme="1"/>
        <rFont val="Calibri"/>
        <family val="2"/>
      </rPr>
      <t>µM)</t>
    </r>
  </si>
  <si>
    <t>DMSO</t>
  </si>
  <si>
    <t>p values vs DMSO:</t>
  </si>
  <si>
    <r>
      <t xml:space="preserve">Percent CaSki Cell Viability in response to 48h treatments of </t>
    </r>
    <r>
      <rPr>
        <b/>
        <sz val="14"/>
        <color rgb="FFFF0000"/>
        <rFont val="Century Gothic"/>
        <family val="2"/>
      </rPr>
      <t>Camtothecin</t>
    </r>
  </si>
  <si>
    <t>Camp</t>
  </si>
  <si>
    <t>Out of range</t>
  </si>
  <si>
    <t>P-value vs DMSO</t>
  </si>
  <si>
    <t>P-value vs DMSO:</t>
  </si>
  <si>
    <t>p vs DMSO: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</si>
</sst>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E+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entury Gothic"/>
      <family val="2"/>
    </font>
    <font>
      <b/>
      <u/>
      <sz val="11"/>
      <color theme="1"/>
      <name val="Calibri"/>
      <family val="2"/>
      <scheme val="minor"/>
    </font>
    <font>
      <b/>
      <sz val="14"/>
      <color rgb="FFFF0000"/>
      <name val="Century Gothic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1" xfId="0" applyNumberFormat="1" applyBorder="1"/>
    <xf numFmtId="0" fontId="1" fillId="0" borderId="1" xfId="0" applyFont="1" applyBorder="1"/>
    <xf numFmtId="164" fontId="0" fillId="0" borderId="2" xfId="0" applyNumberFormat="1" applyBorder="1"/>
    <xf numFmtId="164" fontId="0" fillId="0" borderId="0" xfId="0" applyNumberFormat="1"/>
    <xf numFmtId="164" fontId="0" fillId="0" borderId="3" xfId="0" applyNumberFormat="1" applyBorder="1"/>
    <xf numFmtId="0" fontId="1" fillId="0" borderId="7" xfId="0" applyFont="1" applyBorder="1"/>
    <xf numFmtId="0" fontId="0" fillId="0" borderId="7" xfId="0" applyBorder="1"/>
    <xf numFmtId="0" fontId="8" fillId="0" borderId="0" xfId="0" applyFont="1"/>
    <xf numFmtId="164" fontId="0" fillId="0" borderId="13" xfId="0" applyNumberFormat="1" applyBorder="1"/>
    <xf numFmtId="164" fontId="2" fillId="2" borderId="17" xfId="0" applyNumberFormat="1" applyFont="1" applyFill="1" applyBorder="1"/>
    <xf numFmtId="164" fontId="0" fillId="0" borderId="7" xfId="0" applyNumberFormat="1" applyBorder="1"/>
    <xf numFmtId="164" fontId="1" fillId="2" borderId="16" xfId="0" applyNumberFormat="1" applyFont="1" applyFill="1" applyBorder="1"/>
    <xf numFmtId="2" fontId="1" fillId="0" borderId="7" xfId="0" applyNumberFormat="1" applyFont="1" applyBorder="1"/>
    <xf numFmtId="164" fontId="2" fillId="3" borderId="2" xfId="0" applyNumberFormat="1" applyFont="1" applyFill="1" applyBorder="1"/>
    <xf numFmtId="164" fontId="1" fillId="3" borderId="7" xfId="0" applyNumberFormat="1" applyFont="1" applyFill="1" applyBorder="1"/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0" borderId="0" xfId="0" applyFont="1"/>
    <xf numFmtId="164" fontId="0" fillId="0" borderId="20" xfId="0" applyNumberFormat="1" applyBorder="1"/>
    <xf numFmtId="0" fontId="2" fillId="0" borderId="0" xfId="0" applyFont="1" applyAlignment="1">
      <alignment horizontal="center" vertical="center"/>
    </xf>
    <xf numFmtId="0" fontId="1" fillId="0" borderId="20" xfId="0" applyFont="1" applyBorder="1"/>
    <xf numFmtId="0" fontId="1" fillId="0" borderId="6" xfId="0" applyFont="1" applyBorder="1"/>
    <xf numFmtId="0" fontId="1" fillId="0" borderId="5" xfId="0" applyFont="1" applyBorder="1"/>
    <xf numFmtId="0" fontId="0" fillId="0" borderId="4" xfId="0" applyBorder="1"/>
    <xf numFmtId="0" fontId="1" fillId="0" borderId="10" xfId="0" applyFont="1" applyBorder="1"/>
    <xf numFmtId="0" fontId="1" fillId="0" borderId="8" xfId="0" applyFont="1" applyBorder="1"/>
    <xf numFmtId="0" fontId="1" fillId="0" borderId="9" xfId="0" applyFont="1" applyBorder="1"/>
    <xf numFmtId="164" fontId="0" fillId="0" borderId="21" xfId="0" applyNumberFormat="1" applyBorder="1"/>
    <xf numFmtId="164" fontId="0" fillId="2" borderId="0" xfId="0" applyNumberFormat="1" applyFill="1"/>
    <xf numFmtId="164" fontId="0" fillId="0" borderId="18" xfId="0" applyNumberFormat="1" applyBorder="1"/>
    <xf numFmtId="2" fontId="1" fillId="0" borderId="8" xfId="0" applyNumberFormat="1" applyFon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0" fontId="10" fillId="0" borderId="0" xfId="0" applyFont="1"/>
    <xf numFmtId="0" fontId="0" fillId="0" borderId="8" xfId="0" applyBorder="1"/>
    <xf numFmtId="0" fontId="0" fillId="0" borderId="9" xfId="0" applyBorder="1"/>
    <xf numFmtId="0" fontId="0" fillId="0" borderId="25" xfId="0" applyBorder="1"/>
    <xf numFmtId="0" fontId="11" fillId="0" borderId="0" xfId="0" applyFont="1"/>
    <xf numFmtId="165" fontId="0" fillId="4" borderId="0" xfId="0" applyNumberFormat="1" applyFill="1"/>
    <xf numFmtId="0" fontId="0" fillId="4" borderId="0" xfId="0" applyFill="1"/>
    <xf numFmtId="11" fontId="0" fillId="0" borderId="0" xfId="0" applyNumberFormat="1"/>
    <xf numFmtId="11" fontId="0" fillId="4" borderId="0" xfId="0" applyNumberFormat="1" applyFill="1"/>
    <xf numFmtId="0" fontId="3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/>
    </xf>
    <xf numFmtId="164" fontId="1" fillId="2" borderId="18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6.xml"/><Relationship Id="rId1" Type="http://schemas.microsoft.com/office/2011/relationships/chartStyle" Target="style16.xml"/><Relationship Id="rId4" Type="http://schemas.openxmlformats.org/officeDocument/2006/relationships/chartUserShapes" Target="../drawings/drawing15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20.xml"/><Relationship Id="rId1" Type="http://schemas.microsoft.com/office/2011/relationships/chartStyle" Target="style20.xml"/><Relationship Id="rId4" Type="http://schemas.openxmlformats.org/officeDocument/2006/relationships/chartUserShapes" Target="../drawings/drawing19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24.xml"/><Relationship Id="rId1" Type="http://schemas.microsoft.com/office/2011/relationships/chartStyle" Target="style24.xml"/><Relationship Id="rId4" Type="http://schemas.openxmlformats.org/officeDocument/2006/relationships/chartUserShapes" Target="../drawings/drawing23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6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8.xml"/><Relationship Id="rId1" Type="http://schemas.microsoft.com/office/2011/relationships/chartStyle" Target="style28.xml"/><Relationship Id="rId4" Type="http://schemas.openxmlformats.org/officeDocument/2006/relationships/chartUserShapes" Target="../drawings/drawing27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1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2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34.xml"/><Relationship Id="rId1" Type="http://schemas.microsoft.com/office/2011/relationships/chartStyle" Target="style34.xml"/><Relationship Id="rId4" Type="http://schemas.openxmlformats.org/officeDocument/2006/relationships/chartUserShapes" Target="../drawings/drawing3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CAE1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'CAE1'!$B$8</c:f>
              <c:strCache>
                <c:ptCount val="1"/>
                <c:pt idx="0">
                  <c:v>CAE1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'CAE1'!$G$9</c:f>
                <c:numCache>
                  <c:formatCode>General</c:formatCode>
                  <c:ptCount val="1"/>
                  <c:pt idx="0">
                    <c:v>32.822694548543325</c:v>
                  </c:pt>
                </c:numCache>
              </c:numRef>
            </c:plus>
            <c:minus>
              <c:numRef>
                <c:f>'CAE1'!$G$9</c:f>
                <c:numCache>
                  <c:formatCode>General</c:formatCode>
                  <c:ptCount val="1"/>
                  <c:pt idx="0">
                    <c:v>32.822694548543325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'CAE1'!$C$3:$G$3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'CAE1'!$C$8:$G$8</c:f>
              <c:numCache>
                <c:formatCode>0.0</c:formatCode>
                <c:ptCount val="5"/>
                <c:pt idx="0">
                  <c:v>97.93629288153862</c:v>
                </c:pt>
                <c:pt idx="1">
                  <c:v>119.1389594576962</c:v>
                </c:pt>
                <c:pt idx="2">
                  <c:v>111.47406735658916</c:v>
                </c:pt>
                <c:pt idx="3">
                  <c:v>107.96187836999088</c:v>
                </c:pt>
                <c:pt idx="4">
                  <c:v>105.9251685066602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9D-4A17-88D5-42D898D71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CAE5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('CAE5'!$G$9,'CAE5'!$O$9:$U$9)</c:f>
                <c:numCache>
                  <c:formatCode>General</c:formatCode>
                  <c:ptCount val="8"/>
                  <c:pt idx="0">
                    <c:v>17.846287489726723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plus>
            <c:minus>
              <c:numRef>
                <c:f>('CAE5'!$G$9,'CAE5'!$O$9:$U$9)</c:f>
                <c:numCache>
                  <c:formatCode>General</c:formatCode>
                  <c:ptCount val="8"/>
                  <c:pt idx="0">
                    <c:v>17.846287489726723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('CAE5'!$G$3,'CAE5'!$O$3:$U$3)</c:f>
              <c:strCache>
                <c:ptCount val="8"/>
                <c:pt idx="0">
                  <c:v>100</c:v>
                </c:pt>
                <c:pt idx="1">
                  <c:v>0,1% DMSO</c:v>
                </c:pt>
                <c:pt idx="2">
                  <c:v>400</c:v>
                </c:pt>
                <c:pt idx="3">
                  <c:v>200</c:v>
                </c:pt>
                <c:pt idx="4">
                  <c:v>100</c:v>
                </c:pt>
                <c:pt idx="5">
                  <c:v>50</c:v>
                </c:pt>
                <c:pt idx="6">
                  <c:v>25</c:v>
                </c:pt>
                <c:pt idx="7">
                  <c:v>12.5</c:v>
                </c:pt>
              </c:strCache>
            </c:strRef>
          </c:cat>
          <c:val>
            <c:numRef>
              <c:f>('CAE5'!$G$8,'CAE5'!$O$8:$U$8)</c:f>
              <c:numCache>
                <c:formatCode>0.0</c:formatCode>
                <c:ptCount val="8"/>
                <c:pt idx="0">
                  <c:v>98.078510089721533</c:v>
                </c:pt>
                <c:pt idx="1">
                  <c:v>92.152185176761392</c:v>
                </c:pt>
                <c:pt idx="2">
                  <c:v>12.271455592452149</c:v>
                </c:pt>
                <c:pt idx="3">
                  <c:v>12.574215351703799</c:v>
                </c:pt>
                <c:pt idx="4">
                  <c:v>12.302792702633397</c:v>
                </c:pt>
                <c:pt idx="5">
                  <c:v>9.9826171502125387</c:v>
                </c:pt>
                <c:pt idx="6">
                  <c:v>12.541221799575801</c:v>
                </c:pt>
                <c:pt idx="7">
                  <c:v>9.7669852699118227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B6-42B1-87FD-5074B3C13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'CAE5'!$P$2:$U$2</c:f>
              <c:strCache>
                <c:ptCount val="6"/>
                <c:pt idx="0">
                  <c:v>Camptothecin concentrations (µM)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'CAE5'!$P$3:$U$3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'CAE5'!$P$8:$U$8</c:f>
              <c:numCache>
                <c:formatCode>0.0</c:formatCode>
                <c:ptCount val="6"/>
                <c:pt idx="0">
                  <c:v>12.271455592452149</c:v>
                </c:pt>
                <c:pt idx="1">
                  <c:v>12.574215351703799</c:v>
                </c:pt>
                <c:pt idx="2">
                  <c:v>12.302792702633397</c:v>
                </c:pt>
                <c:pt idx="3">
                  <c:v>9.9826171502125387</c:v>
                </c:pt>
                <c:pt idx="4">
                  <c:v>12.541221799575801</c:v>
                </c:pt>
                <c:pt idx="5">
                  <c:v>9.7669852699118227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D9-470E-839B-89B7A78FF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40974071050755567"/>
          <c:h val="6.1113120351740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 b="0"/>
              <a:t>Average </a:t>
            </a:r>
            <a:r>
              <a:rPr lang="en-ZA" sz="2000" b="0" i="0" u="none" strike="noStrike" baseline="0">
                <a:effectLst/>
              </a:rPr>
              <a:t>CaSki</a:t>
            </a:r>
            <a:r>
              <a:rPr lang="en-ZA" sz="2000" b="0" baseline="0"/>
              <a:t> cell viabilities in response to 48h CAE5 and vehicle controls</a:t>
            </a:r>
            <a:endParaRPr lang="en-ZA" sz="20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4353521230408"/>
          <c:y val="0.24729956940742256"/>
          <c:w val="0.83094929722569721"/>
          <c:h val="0.4487826344797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'CAE5'!$B$8</c:f>
              <c:strCache>
                <c:ptCount val="1"/>
                <c:pt idx="0">
                  <c:v>CAE5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'CAE5'!$G$9</c:f>
                <c:numCache>
                  <c:formatCode>General</c:formatCode>
                  <c:ptCount val="1"/>
                  <c:pt idx="0">
                    <c:v>17.846287489726723</c:v>
                  </c:pt>
                </c:numCache>
              </c:numRef>
            </c:plus>
            <c:minus>
              <c:numRef>
                <c:f>'CAE5'!$G$9</c:f>
                <c:numCache>
                  <c:formatCode>General</c:formatCode>
                  <c:ptCount val="1"/>
                  <c:pt idx="0">
                    <c:v>17.846287489726723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'CAE5'!$C$3:$G$3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'CAE5'!$C$8:$G$8</c:f>
              <c:numCache>
                <c:formatCode>0.0</c:formatCode>
                <c:ptCount val="5"/>
                <c:pt idx="0">
                  <c:v>102.82011513502012</c:v>
                </c:pt>
                <c:pt idx="1">
                  <c:v>108.06872852214394</c:v>
                </c:pt>
                <c:pt idx="2">
                  <c:v>107.12765653500348</c:v>
                </c:pt>
                <c:pt idx="3">
                  <c:v>104.9897793564691</c:v>
                </c:pt>
                <c:pt idx="4">
                  <c:v>98.078510089721533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C-4520-B865-62ED661E92F1}"/>
            </c:ext>
          </c:extLst>
        </c:ser>
        <c:ser>
          <c:idx val="1"/>
          <c:order val="1"/>
          <c:tx>
            <c:strRef>
              <c:f>'CAE5'!$I$2:$M$2</c:f>
              <c:strCache>
                <c:ptCount val="5"/>
                <c:pt idx="0">
                  <c:v>DMSO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'CAE5'!$M$9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plus>
            <c:minus>
              <c:numRef>
                <c:f>'CAE5'!$M$9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'CAE5'!$C$3:$G$3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'CAE5'!$I$8:$M$8</c:f>
              <c:numCache>
                <c:formatCode>0.0</c:formatCode>
                <c:ptCount val="5"/>
                <c:pt idx="0">
                  <c:v>86.573106954652474</c:v>
                </c:pt>
                <c:pt idx="1">
                  <c:v>86.541708891586708</c:v>
                </c:pt>
                <c:pt idx="2">
                  <c:v>68.47565950936648</c:v>
                </c:pt>
                <c:pt idx="3">
                  <c:v>82.355219616946201</c:v>
                </c:pt>
                <c:pt idx="4">
                  <c:v>48.51563749362645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0C-4520-B865-62ED661E9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/>
                  <a:t>Concentration</a:t>
                </a:r>
                <a:r>
                  <a:rPr lang="en-ZA" sz="1800" b="1" baseline="0"/>
                  <a:t>s of compounds, camptothecin </a:t>
                </a:r>
                <a:r>
                  <a:rPr lang="en-ZA" sz="1800" b="1" i="0" u="none" strike="noStrike" baseline="0">
                    <a:effectLst/>
                  </a:rPr>
                  <a:t>(µM)</a:t>
                </a:r>
                <a:r>
                  <a:rPr lang="en-ZA" sz="1800" b="1" baseline="0"/>
                  <a:t> and DMSO (v/v 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0.19572290742675641"/>
              <c:y val="0.76815164237269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baseline="0"/>
                  <a:t>Average Percent Cell Viability (%)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5958136916537"/>
          <c:y val="0.9145414346698546"/>
          <c:w val="0.77089833063260238"/>
          <c:h val="6.3043319668466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CAE8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'CAE8'!$B$8</c:f>
              <c:strCache>
                <c:ptCount val="1"/>
                <c:pt idx="0">
                  <c:v>CAE8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'CAE8'!$G$9</c:f>
                <c:numCache>
                  <c:formatCode>General</c:formatCode>
                  <c:ptCount val="1"/>
                  <c:pt idx="0">
                    <c:v>9.9207300753781613</c:v>
                  </c:pt>
                </c:numCache>
              </c:numRef>
            </c:plus>
            <c:minus>
              <c:numRef>
                <c:f>'CAE8'!$G$9</c:f>
                <c:numCache>
                  <c:formatCode>General</c:formatCode>
                  <c:ptCount val="1"/>
                  <c:pt idx="0">
                    <c:v>9.9207300753781613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'CAE8'!$C$3:$G$3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'CAE8'!$C$8:$G$8</c:f>
              <c:numCache>
                <c:formatCode>0.0</c:formatCode>
                <c:ptCount val="5"/>
                <c:pt idx="0">
                  <c:v>116.76768789007195</c:v>
                </c:pt>
                <c:pt idx="1">
                  <c:v>88.209563516052654</c:v>
                </c:pt>
                <c:pt idx="2">
                  <c:v>79.290852127331917</c:v>
                </c:pt>
                <c:pt idx="3">
                  <c:v>81.958187747429449</c:v>
                </c:pt>
                <c:pt idx="4">
                  <c:v>101.53703112772492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78-40DE-8F48-0D8A13D0A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CAE8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('CAE8'!$G$9,'CAE8'!$O$9:$U$9)</c:f>
                <c:numCache>
                  <c:formatCode>General</c:formatCode>
                  <c:ptCount val="8"/>
                  <c:pt idx="0">
                    <c:v>9.9207300753781613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plus>
            <c:minus>
              <c:numRef>
                <c:f>('CAE8'!$G$9,'CAE8'!$O$9:$U$9)</c:f>
                <c:numCache>
                  <c:formatCode>General</c:formatCode>
                  <c:ptCount val="8"/>
                  <c:pt idx="0">
                    <c:v>9.9207300753781613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('CAE8'!$G$3,'CAE8'!$O$3:$U$3)</c:f>
              <c:strCache>
                <c:ptCount val="8"/>
                <c:pt idx="0">
                  <c:v>100</c:v>
                </c:pt>
                <c:pt idx="1">
                  <c:v>0,1% DMSO</c:v>
                </c:pt>
                <c:pt idx="2">
                  <c:v>400</c:v>
                </c:pt>
                <c:pt idx="3">
                  <c:v>200</c:v>
                </c:pt>
                <c:pt idx="4">
                  <c:v>100</c:v>
                </c:pt>
                <c:pt idx="5">
                  <c:v>50</c:v>
                </c:pt>
                <c:pt idx="6">
                  <c:v>25</c:v>
                </c:pt>
                <c:pt idx="7">
                  <c:v>12.5</c:v>
                </c:pt>
              </c:strCache>
            </c:strRef>
          </c:cat>
          <c:val>
            <c:numRef>
              <c:f>('CAE8'!$G$8,'CAE8'!$O$8:$U$8)</c:f>
              <c:numCache>
                <c:formatCode>0.0</c:formatCode>
                <c:ptCount val="8"/>
                <c:pt idx="0">
                  <c:v>101.53703112772492</c:v>
                </c:pt>
                <c:pt idx="1">
                  <c:v>92.152185176761392</c:v>
                </c:pt>
                <c:pt idx="2">
                  <c:v>12.271455592452149</c:v>
                </c:pt>
                <c:pt idx="3">
                  <c:v>12.574215351703799</c:v>
                </c:pt>
                <c:pt idx="4">
                  <c:v>12.302792702633397</c:v>
                </c:pt>
                <c:pt idx="5">
                  <c:v>9.9826171502125387</c:v>
                </c:pt>
                <c:pt idx="6">
                  <c:v>12.541221799575801</c:v>
                </c:pt>
                <c:pt idx="7">
                  <c:v>9.7669852699118227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F-4738-9A1C-D8C9BE419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'CAE8'!$P$2:$U$2</c:f>
              <c:strCache>
                <c:ptCount val="6"/>
                <c:pt idx="0">
                  <c:v>Camptothecin concentrations (µM)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'CAE8'!$P$3:$U$3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'CAE8'!$P$8:$U$8</c:f>
              <c:numCache>
                <c:formatCode>0.0</c:formatCode>
                <c:ptCount val="6"/>
                <c:pt idx="0">
                  <c:v>12.271455592452149</c:v>
                </c:pt>
                <c:pt idx="1">
                  <c:v>12.574215351703799</c:v>
                </c:pt>
                <c:pt idx="2">
                  <c:v>12.302792702633397</c:v>
                </c:pt>
                <c:pt idx="3">
                  <c:v>9.9826171502125387</c:v>
                </c:pt>
                <c:pt idx="4">
                  <c:v>12.541221799575801</c:v>
                </c:pt>
                <c:pt idx="5">
                  <c:v>9.7669852699118227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0F-4399-BEDD-BFDA7DE65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40974071050755567"/>
          <c:h val="6.1113120351740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 b="0"/>
              <a:t>Average </a:t>
            </a:r>
            <a:r>
              <a:rPr lang="en-ZA" sz="2000" b="0" i="0" u="none" strike="noStrike" baseline="0">
                <a:effectLst/>
              </a:rPr>
              <a:t>CaSki</a:t>
            </a:r>
            <a:r>
              <a:rPr lang="en-ZA" sz="2000" b="0" baseline="0"/>
              <a:t> cell viabilities in response to 48h CAE8 and vehicle controls</a:t>
            </a:r>
            <a:endParaRPr lang="en-ZA" sz="20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4353521230408"/>
          <c:y val="0.24729956940742256"/>
          <c:w val="0.83094929722569721"/>
          <c:h val="0.4487826344797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'CAE8'!$B$8</c:f>
              <c:strCache>
                <c:ptCount val="1"/>
                <c:pt idx="0">
                  <c:v>CAE8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'CAE8'!$G$9</c:f>
                <c:numCache>
                  <c:formatCode>General</c:formatCode>
                  <c:ptCount val="1"/>
                  <c:pt idx="0">
                    <c:v>9.9207300753781613</c:v>
                  </c:pt>
                </c:numCache>
              </c:numRef>
            </c:plus>
            <c:minus>
              <c:numRef>
                <c:f>'CAE8'!$G$9</c:f>
                <c:numCache>
                  <c:formatCode>General</c:formatCode>
                  <c:ptCount val="1"/>
                  <c:pt idx="0">
                    <c:v>9.9207300753781613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'CAE8'!$C$3:$G$3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'CAE8'!$C$8:$G$8</c:f>
              <c:numCache>
                <c:formatCode>0.0</c:formatCode>
                <c:ptCount val="5"/>
                <c:pt idx="0">
                  <c:v>116.76768789007195</c:v>
                </c:pt>
                <c:pt idx="1">
                  <c:v>88.209563516052654</c:v>
                </c:pt>
                <c:pt idx="2">
                  <c:v>79.290852127331917</c:v>
                </c:pt>
                <c:pt idx="3">
                  <c:v>81.958187747429449</c:v>
                </c:pt>
                <c:pt idx="4">
                  <c:v>101.53703112772492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96-4FAE-BCF8-9A0599529E21}"/>
            </c:ext>
          </c:extLst>
        </c:ser>
        <c:ser>
          <c:idx val="1"/>
          <c:order val="1"/>
          <c:tx>
            <c:strRef>
              <c:f>'CAE8'!$I$2:$M$2</c:f>
              <c:strCache>
                <c:ptCount val="5"/>
                <c:pt idx="0">
                  <c:v>DMSO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'CAE8'!$M$9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plus>
            <c:minus>
              <c:numRef>
                <c:f>'CAE8'!$M$9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'CAE8'!$C$3:$G$3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'CAE8'!$I$8:$M$8</c:f>
              <c:numCache>
                <c:formatCode>0.0</c:formatCode>
                <c:ptCount val="5"/>
                <c:pt idx="0">
                  <c:v>86.573106954652474</c:v>
                </c:pt>
                <c:pt idx="1">
                  <c:v>86.541708891586708</c:v>
                </c:pt>
                <c:pt idx="2">
                  <c:v>68.47565950936648</c:v>
                </c:pt>
                <c:pt idx="3">
                  <c:v>82.355219616946201</c:v>
                </c:pt>
                <c:pt idx="4">
                  <c:v>48.51563749362645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96-4FAE-BCF8-9A0599529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/>
                  <a:t>Concentration</a:t>
                </a:r>
                <a:r>
                  <a:rPr lang="en-ZA" sz="1800" b="1" baseline="0"/>
                  <a:t>s of compounds, camptothecin </a:t>
                </a:r>
                <a:r>
                  <a:rPr lang="en-ZA" sz="1800" b="1" i="0" u="none" strike="noStrike" baseline="0">
                    <a:effectLst/>
                  </a:rPr>
                  <a:t>(µM)</a:t>
                </a:r>
                <a:r>
                  <a:rPr lang="en-ZA" sz="1800" b="1" baseline="0"/>
                  <a:t> and DMSO (v/v 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0.19572290742675641"/>
              <c:y val="0.76815164237269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baseline="0"/>
                  <a:t>Average Percent Cell Viability (%)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5958136916537"/>
          <c:y val="0.9145414346698546"/>
          <c:w val="0.77089833063260238"/>
          <c:h val="6.3043319668466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DBF4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'DBF4'!$B$8</c:f>
              <c:strCache>
                <c:ptCount val="1"/>
                <c:pt idx="0">
                  <c:v>DBF4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'DBF4'!$G$9</c:f>
                <c:numCache>
                  <c:formatCode>General</c:formatCode>
                  <c:ptCount val="1"/>
                  <c:pt idx="0">
                    <c:v>26.715863420474488</c:v>
                  </c:pt>
                </c:numCache>
              </c:numRef>
            </c:plus>
            <c:minus>
              <c:numRef>
                <c:f>'DBF4'!$G$9</c:f>
                <c:numCache>
                  <c:formatCode>General</c:formatCode>
                  <c:ptCount val="1"/>
                  <c:pt idx="0">
                    <c:v>26.715863420474488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'DBF4'!$C$3:$G$3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'DBF4'!$C$8:$G$8</c:f>
              <c:numCache>
                <c:formatCode>0.0</c:formatCode>
                <c:ptCount val="5"/>
                <c:pt idx="0">
                  <c:v>106.35990301485316</c:v>
                </c:pt>
                <c:pt idx="1">
                  <c:v>107.86936537135203</c:v>
                </c:pt>
                <c:pt idx="2">
                  <c:v>98.745208984971711</c:v>
                </c:pt>
                <c:pt idx="3">
                  <c:v>117.94664779013191</c:v>
                </c:pt>
                <c:pt idx="4">
                  <c:v>103.78944610907098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76-4F9F-863E-EB85046CC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DBF4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('DBF4'!$G$9,'DBF4'!$O$9:$U$9)</c:f>
                <c:numCache>
                  <c:formatCode>General</c:formatCode>
                  <c:ptCount val="8"/>
                  <c:pt idx="0">
                    <c:v>26.715863420474488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plus>
            <c:minus>
              <c:numRef>
                <c:f>('DBF4'!$G$9,'DBF4'!$O$9:$U$9)</c:f>
                <c:numCache>
                  <c:formatCode>General</c:formatCode>
                  <c:ptCount val="8"/>
                  <c:pt idx="0">
                    <c:v>26.715863420474488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('DBF4'!$G$3,'DBF4'!$O$3:$U$3)</c:f>
              <c:strCache>
                <c:ptCount val="8"/>
                <c:pt idx="0">
                  <c:v>100</c:v>
                </c:pt>
                <c:pt idx="1">
                  <c:v>0,1% DMSO</c:v>
                </c:pt>
                <c:pt idx="2">
                  <c:v>400</c:v>
                </c:pt>
                <c:pt idx="3">
                  <c:v>200</c:v>
                </c:pt>
                <c:pt idx="4">
                  <c:v>100</c:v>
                </c:pt>
                <c:pt idx="5">
                  <c:v>50</c:v>
                </c:pt>
                <c:pt idx="6">
                  <c:v>25</c:v>
                </c:pt>
                <c:pt idx="7">
                  <c:v>12.5</c:v>
                </c:pt>
              </c:strCache>
            </c:strRef>
          </c:cat>
          <c:val>
            <c:numRef>
              <c:f>('DBF4'!$G$8,'DBF4'!$O$8:$U$8)</c:f>
              <c:numCache>
                <c:formatCode>0.0</c:formatCode>
                <c:ptCount val="8"/>
                <c:pt idx="0">
                  <c:v>103.78944610907098</c:v>
                </c:pt>
                <c:pt idx="1">
                  <c:v>92.152185176761392</c:v>
                </c:pt>
                <c:pt idx="2">
                  <c:v>12.271455592452149</c:v>
                </c:pt>
                <c:pt idx="3">
                  <c:v>12.574215351703799</c:v>
                </c:pt>
                <c:pt idx="4">
                  <c:v>12.302792702633397</c:v>
                </c:pt>
                <c:pt idx="5">
                  <c:v>9.9826171502125387</c:v>
                </c:pt>
                <c:pt idx="6">
                  <c:v>12.541221799575801</c:v>
                </c:pt>
                <c:pt idx="7">
                  <c:v>9.7669852699118227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05-4577-B268-9914F6849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'DBF4'!$P$2:$U$2</c:f>
              <c:strCache>
                <c:ptCount val="6"/>
                <c:pt idx="0">
                  <c:v>Camptothecin concentrations (µM)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'DBF4'!$P$3:$U$3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'DBF4'!$P$8:$U$8</c:f>
              <c:numCache>
                <c:formatCode>0.0</c:formatCode>
                <c:ptCount val="6"/>
                <c:pt idx="0">
                  <c:v>12.271455592452149</c:v>
                </c:pt>
                <c:pt idx="1">
                  <c:v>12.574215351703799</c:v>
                </c:pt>
                <c:pt idx="2">
                  <c:v>12.302792702633397</c:v>
                </c:pt>
                <c:pt idx="3">
                  <c:v>9.9826171502125387</c:v>
                </c:pt>
                <c:pt idx="4">
                  <c:v>12.541221799575801</c:v>
                </c:pt>
                <c:pt idx="5">
                  <c:v>9.7669852699118227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32-4A4C-93B1-430C8549B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40974071050755567"/>
          <c:h val="6.1113120351740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CAE1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('CAE1'!$G$9,'CAE1'!$O$9:$U$9)</c:f>
                <c:numCache>
                  <c:formatCode>General</c:formatCode>
                  <c:ptCount val="8"/>
                  <c:pt idx="0">
                    <c:v>32.822694548543325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plus>
            <c:minus>
              <c:numRef>
                <c:f>('CAE1'!$G$9,'CAE1'!$O$9:$U$9)</c:f>
                <c:numCache>
                  <c:formatCode>General</c:formatCode>
                  <c:ptCount val="8"/>
                  <c:pt idx="0">
                    <c:v>32.822694548543325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('CAE1'!$G$3,'CAE1'!$O$3:$U$3)</c:f>
              <c:strCache>
                <c:ptCount val="8"/>
                <c:pt idx="0">
                  <c:v>100</c:v>
                </c:pt>
                <c:pt idx="1">
                  <c:v>0,1% DMSO</c:v>
                </c:pt>
                <c:pt idx="2">
                  <c:v>400</c:v>
                </c:pt>
                <c:pt idx="3">
                  <c:v>200</c:v>
                </c:pt>
                <c:pt idx="4">
                  <c:v>100</c:v>
                </c:pt>
                <c:pt idx="5">
                  <c:v>50</c:v>
                </c:pt>
                <c:pt idx="6">
                  <c:v>25</c:v>
                </c:pt>
                <c:pt idx="7">
                  <c:v>12.5</c:v>
                </c:pt>
              </c:strCache>
            </c:strRef>
          </c:cat>
          <c:val>
            <c:numRef>
              <c:f>('CAE1'!$G$8,'CAE1'!$O$8:$U$8)</c:f>
              <c:numCache>
                <c:formatCode>0.0</c:formatCode>
                <c:ptCount val="8"/>
                <c:pt idx="0">
                  <c:v>105.9251685066602</c:v>
                </c:pt>
                <c:pt idx="1">
                  <c:v>92.152185176761392</c:v>
                </c:pt>
                <c:pt idx="2">
                  <c:v>12.271455592452149</c:v>
                </c:pt>
                <c:pt idx="3">
                  <c:v>12.574215351703799</c:v>
                </c:pt>
                <c:pt idx="4">
                  <c:v>12.302792702633397</c:v>
                </c:pt>
                <c:pt idx="5">
                  <c:v>9.9826171502125387</c:v>
                </c:pt>
                <c:pt idx="6">
                  <c:v>12.541221799575801</c:v>
                </c:pt>
                <c:pt idx="7">
                  <c:v>9.7669852699118227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45-4514-AA5F-59CF5A624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 b="0"/>
              <a:t>Average </a:t>
            </a:r>
            <a:r>
              <a:rPr lang="en-ZA" sz="2000" b="0" i="0" u="none" strike="noStrike" baseline="0">
                <a:effectLst/>
              </a:rPr>
              <a:t>CaSki</a:t>
            </a:r>
            <a:r>
              <a:rPr lang="en-ZA" sz="2000" b="0" baseline="0"/>
              <a:t> cell viabilities in response to 48h DBF4 and vehicle controls</a:t>
            </a:r>
            <a:endParaRPr lang="en-ZA" sz="20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4353521230408"/>
          <c:y val="0.24729956940742256"/>
          <c:w val="0.83094929722569721"/>
          <c:h val="0.4487826344797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'DBF4'!$B$8</c:f>
              <c:strCache>
                <c:ptCount val="1"/>
                <c:pt idx="0">
                  <c:v>DBF4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'DBF4'!$G$9</c:f>
                <c:numCache>
                  <c:formatCode>General</c:formatCode>
                  <c:ptCount val="1"/>
                  <c:pt idx="0">
                    <c:v>26.715863420474488</c:v>
                  </c:pt>
                </c:numCache>
              </c:numRef>
            </c:plus>
            <c:minus>
              <c:numRef>
                <c:f>'DBF4'!$G$9</c:f>
                <c:numCache>
                  <c:formatCode>General</c:formatCode>
                  <c:ptCount val="1"/>
                  <c:pt idx="0">
                    <c:v>26.715863420474488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'DBF4'!$C$3:$G$3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'DBF4'!$C$8:$G$8</c:f>
              <c:numCache>
                <c:formatCode>0.0</c:formatCode>
                <c:ptCount val="5"/>
                <c:pt idx="0">
                  <c:v>106.35990301485316</c:v>
                </c:pt>
                <c:pt idx="1">
                  <c:v>107.86936537135203</c:v>
                </c:pt>
                <c:pt idx="2">
                  <c:v>98.745208984971711</c:v>
                </c:pt>
                <c:pt idx="3">
                  <c:v>117.94664779013191</c:v>
                </c:pt>
                <c:pt idx="4">
                  <c:v>103.78944610907098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6-4668-91E8-1668335A7835}"/>
            </c:ext>
          </c:extLst>
        </c:ser>
        <c:ser>
          <c:idx val="1"/>
          <c:order val="1"/>
          <c:tx>
            <c:strRef>
              <c:f>'DBF4'!$I$2:$M$2</c:f>
              <c:strCache>
                <c:ptCount val="5"/>
                <c:pt idx="0">
                  <c:v>DMSO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'DBF4'!$M$9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plus>
            <c:minus>
              <c:numRef>
                <c:f>'DBF4'!$M$9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'DBF4'!$C$3:$G$3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'DBF4'!$I$8:$M$8</c:f>
              <c:numCache>
                <c:formatCode>0.0</c:formatCode>
                <c:ptCount val="5"/>
                <c:pt idx="0">
                  <c:v>86.573106954652474</c:v>
                </c:pt>
                <c:pt idx="1">
                  <c:v>86.541708891586708</c:v>
                </c:pt>
                <c:pt idx="2">
                  <c:v>68.47565950936648</c:v>
                </c:pt>
                <c:pt idx="3">
                  <c:v>82.355219616946201</c:v>
                </c:pt>
                <c:pt idx="4">
                  <c:v>48.51563749362645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76-4668-91E8-1668335A7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/>
                  <a:t>Concentration</a:t>
                </a:r>
                <a:r>
                  <a:rPr lang="en-ZA" sz="1800" b="1" baseline="0"/>
                  <a:t>s of compounds, camptothecin </a:t>
                </a:r>
                <a:r>
                  <a:rPr lang="en-ZA" sz="1800" b="1" i="0" u="none" strike="noStrike" baseline="0">
                    <a:effectLst/>
                  </a:rPr>
                  <a:t>(µM)</a:t>
                </a:r>
                <a:r>
                  <a:rPr lang="en-ZA" sz="1800" b="1" baseline="0"/>
                  <a:t> and DMSO (v/v 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0.19572290742675641"/>
              <c:y val="0.76815164237269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baseline="0"/>
                  <a:t>Average Percent Cell Viability (%)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5958136916537"/>
          <c:y val="0.9145414346698546"/>
          <c:w val="0.77089833063260238"/>
          <c:h val="6.3043319668466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EGF4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'EGF4'!$B$8</c:f>
              <c:strCache>
                <c:ptCount val="1"/>
                <c:pt idx="0">
                  <c:v>EGF4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'EGF4'!$G$9:$G$9</c:f>
                <c:numCache>
                  <c:formatCode>General</c:formatCode>
                  <c:ptCount val="1"/>
                  <c:pt idx="0">
                    <c:v>17.570690288920318</c:v>
                  </c:pt>
                </c:numCache>
              </c:numRef>
            </c:plus>
            <c:minus>
              <c:numRef>
                <c:f>'EGF4'!$G$9:$G$9</c:f>
                <c:numCache>
                  <c:formatCode>General</c:formatCode>
                  <c:ptCount val="1"/>
                  <c:pt idx="0">
                    <c:v>17.570690288920318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'EGF4'!$C$3:$G$3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'EGF4'!$C$8:$G$8</c:f>
              <c:numCache>
                <c:formatCode>0.0</c:formatCode>
                <c:ptCount val="5"/>
                <c:pt idx="0">
                  <c:v>104.63431993922812</c:v>
                </c:pt>
                <c:pt idx="1">
                  <c:v>130.00709564308758</c:v>
                </c:pt>
                <c:pt idx="2">
                  <c:v>110.37386308612106</c:v>
                </c:pt>
                <c:pt idx="3">
                  <c:v>91.907790373228735</c:v>
                </c:pt>
                <c:pt idx="4">
                  <c:v>27.08418794308788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E61-4C61-83F2-8B80D58F2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EGF4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('EGF4'!$G$9:$G$9,'EGF4'!$O$9:$U$9)</c:f>
                <c:numCache>
                  <c:formatCode>General</c:formatCode>
                  <c:ptCount val="8"/>
                  <c:pt idx="0">
                    <c:v>17.570690288920318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plus>
            <c:minus>
              <c:numRef>
                <c:f>('EGF4'!$G$9:$G$9,'EGF4'!$O$9:$U$9)</c:f>
                <c:numCache>
                  <c:formatCode>General</c:formatCode>
                  <c:ptCount val="8"/>
                  <c:pt idx="0">
                    <c:v>17.570690288920318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('EGF4'!$G$3:$G$3,'EGF4'!$O$3:$U$3)</c:f>
              <c:strCache>
                <c:ptCount val="8"/>
                <c:pt idx="0">
                  <c:v>100</c:v>
                </c:pt>
                <c:pt idx="1">
                  <c:v>0,1% DMSO</c:v>
                </c:pt>
                <c:pt idx="2">
                  <c:v>400</c:v>
                </c:pt>
                <c:pt idx="3">
                  <c:v>200</c:v>
                </c:pt>
                <c:pt idx="4">
                  <c:v>100</c:v>
                </c:pt>
                <c:pt idx="5">
                  <c:v>50</c:v>
                </c:pt>
                <c:pt idx="6">
                  <c:v>25</c:v>
                </c:pt>
                <c:pt idx="7">
                  <c:v>12.5</c:v>
                </c:pt>
              </c:strCache>
            </c:strRef>
          </c:cat>
          <c:val>
            <c:numRef>
              <c:f>('EGF4'!$G$8:$G$8,'EGF4'!$O$8:$U$8)</c:f>
              <c:numCache>
                <c:formatCode>0.0</c:formatCode>
                <c:ptCount val="8"/>
                <c:pt idx="0">
                  <c:v>27.08418794308788</c:v>
                </c:pt>
                <c:pt idx="1">
                  <c:v>92.152185176761392</c:v>
                </c:pt>
                <c:pt idx="2">
                  <c:v>12.271455592452149</c:v>
                </c:pt>
                <c:pt idx="3">
                  <c:v>12.574215351703799</c:v>
                </c:pt>
                <c:pt idx="4">
                  <c:v>12.302792702633397</c:v>
                </c:pt>
                <c:pt idx="5">
                  <c:v>9.9826171502125387</c:v>
                </c:pt>
                <c:pt idx="6">
                  <c:v>12.541221799575801</c:v>
                </c:pt>
                <c:pt idx="7">
                  <c:v>9.7669852699118227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80-497B-83AC-2E00C5E56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'EGF4'!$P$2:$U$2</c:f>
              <c:strCache>
                <c:ptCount val="6"/>
                <c:pt idx="0">
                  <c:v>Camptothecin concentrations (µM)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'EGF4'!$P$3:$U$3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'EGF4'!$P$8:$U$8</c:f>
              <c:numCache>
                <c:formatCode>0.0</c:formatCode>
                <c:ptCount val="6"/>
                <c:pt idx="0">
                  <c:v>12.271455592452149</c:v>
                </c:pt>
                <c:pt idx="1">
                  <c:v>12.574215351703799</c:v>
                </c:pt>
                <c:pt idx="2">
                  <c:v>12.302792702633397</c:v>
                </c:pt>
                <c:pt idx="3">
                  <c:v>9.9826171502125387</c:v>
                </c:pt>
                <c:pt idx="4">
                  <c:v>12.541221799575801</c:v>
                </c:pt>
                <c:pt idx="5">
                  <c:v>9.7669852699118227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241-480B-98BC-D3D536AC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40453682453238216"/>
          <c:h val="6.14786706941792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 b="0"/>
              <a:t>Average </a:t>
            </a:r>
            <a:r>
              <a:rPr lang="en-ZA" sz="2000" b="0" i="0" u="none" strike="noStrike" baseline="0">
                <a:effectLst/>
              </a:rPr>
              <a:t>CaSki</a:t>
            </a:r>
            <a:r>
              <a:rPr lang="en-ZA" sz="2000" b="0" baseline="0"/>
              <a:t> cell viabilities in response to 48h EGF4 and vehicle controls</a:t>
            </a:r>
            <a:endParaRPr lang="en-ZA" sz="20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4353521230408"/>
          <c:y val="0.24729956940742256"/>
          <c:w val="0.83094929722569721"/>
          <c:h val="0.4487826344797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'EGF4'!$B$8</c:f>
              <c:strCache>
                <c:ptCount val="1"/>
                <c:pt idx="0">
                  <c:v>EGF4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'EGF4'!$G$9:$G$9</c:f>
                <c:numCache>
                  <c:formatCode>General</c:formatCode>
                  <c:ptCount val="1"/>
                  <c:pt idx="0">
                    <c:v>17.570690288920318</c:v>
                  </c:pt>
                </c:numCache>
              </c:numRef>
            </c:plus>
            <c:minus>
              <c:numRef>
                <c:f>'EGF4'!$G$9:$G$9</c:f>
                <c:numCache>
                  <c:formatCode>General</c:formatCode>
                  <c:ptCount val="1"/>
                  <c:pt idx="0">
                    <c:v>17.570690288920318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'EGF4'!$C$3:$G$3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'EGF4'!$C$8:$G$8</c:f>
              <c:numCache>
                <c:formatCode>0.0</c:formatCode>
                <c:ptCount val="5"/>
                <c:pt idx="0">
                  <c:v>104.63431993922812</c:v>
                </c:pt>
                <c:pt idx="1">
                  <c:v>130.00709564308758</c:v>
                </c:pt>
                <c:pt idx="2">
                  <c:v>110.37386308612106</c:v>
                </c:pt>
                <c:pt idx="3">
                  <c:v>91.907790373228735</c:v>
                </c:pt>
                <c:pt idx="4">
                  <c:v>27.08418794308788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3-4B93-BBF9-BBC9474AC729}"/>
            </c:ext>
          </c:extLst>
        </c:ser>
        <c:ser>
          <c:idx val="1"/>
          <c:order val="1"/>
          <c:tx>
            <c:strRef>
              <c:f>'EGF4'!$I$2:$M$2</c:f>
              <c:strCache>
                <c:ptCount val="5"/>
                <c:pt idx="0">
                  <c:v>DMSO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'EGF4'!$M$9:$M$9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plus>
            <c:minus>
              <c:numRef>
                <c:f>'EGF4'!$M$9:$M$9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'EGF4'!$C$3:$G$3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'EGF4'!$I$8:$M$8</c:f>
              <c:numCache>
                <c:formatCode>0.0</c:formatCode>
                <c:ptCount val="5"/>
                <c:pt idx="0">
                  <c:v>86.573106954652474</c:v>
                </c:pt>
                <c:pt idx="1">
                  <c:v>86.541708891586708</c:v>
                </c:pt>
                <c:pt idx="2">
                  <c:v>68.47565950936648</c:v>
                </c:pt>
                <c:pt idx="3">
                  <c:v>82.355219616946201</c:v>
                </c:pt>
                <c:pt idx="4">
                  <c:v>48.51563749362645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E3-4B93-BBF9-BBC9474AC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/>
                  <a:t>Concentration</a:t>
                </a:r>
                <a:r>
                  <a:rPr lang="en-ZA" sz="1800" b="1" baseline="0"/>
                  <a:t>s of compounds, camptothecin </a:t>
                </a:r>
                <a:r>
                  <a:rPr lang="en-ZA" sz="1800" b="1" i="0" u="none" strike="noStrike" baseline="0">
                    <a:effectLst/>
                  </a:rPr>
                  <a:t>(µM)</a:t>
                </a:r>
                <a:r>
                  <a:rPr lang="en-ZA" sz="1800" b="1" baseline="0"/>
                  <a:t> and DMSO (v/v 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0.19572290742675641"/>
              <c:y val="0.76815164237269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baseline="0"/>
                  <a:t>Average Percent Cell Viability (%)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5958136916537"/>
          <c:y val="0.9145414346698546"/>
          <c:w val="0.77089833063260238"/>
          <c:h val="6.3043319668466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EGF36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'EGF36'!$B$8</c:f>
              <c:strCache>
                <c:ptCount val="1"/>
                <c:pt idx="0">
                  <c:v>EGF36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'EGF36'!$G$9</c:f>
                <c:numCache>
                  <c:formatCode>General</c:formatCode>
                  <c:ptCount val="1"/>
                  <c:pt idx="0">
                    <c:v>16.886071406161388</c:v>
                  </c:pt>
                </c:numCache>
              </c:numRef>
            </c:plus>
            <c:minus>
              <c:numRef>
                <c:f>'EGF36'!$G$9</c:f>
                <c:numCache>
                  <c:formatCode>General</c:formatCode>
                  <c:ptCount val="1"/>
                  <c:pt idx="0">
                    <c:v>16.886071406161388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'EGF36'!$C$3:$G$3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'EGF36'!$C$8:$G$8</c:f>
              <c:numCache>
                <c:formatCode>0.0</c:formatCode>
                <c:ptCount val="5"/>
                <c:pt idx="0">
                  <c:v>93.459872283525783</c:v>
                </c:pt>
                <c:pt idx="1">
                  <c:v>108.68294926456961</c:v>
                </c:pt>
                <c:pt idx="2">
                  <c:v>104.87441259735745</c:v>
                </c:pt>
                <c:pt idx="3">
                  <c:v>114.75811893719151</c:v>
                </c:pt>
                <c:pt idx="4">
                  <c:v>103.01548237725518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B9-492C-8821-D68B0B366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EGF36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('EGF36'!$G$9,'EGF36'!$O$9:$U$9)</c:f>
                <c:numCache>
                  <c:formatCode>General</c:formatCode>
                  <c:ptCount val="8"/>
                  <c:pt idx="0">
                    <c:v>16.886071406161388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plus>
            <c:minus>
              <c:numRef>
                <c:f>('EGF36'!$G$9,'EGF36'!$O$9:$U$9)</c:f>
                <c:numCache>
                  <c:formatCode>General</c:formatCode>
                  <c:ptCount val="8"/>
                  <c:pt idx="0">
                    <c:v>16.886071406161388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('EGF36'!$G$3,'EGF36'!$O$3:$U$3)</c:f>
              <c:strCache>
                <c:ptCount val="8"/>
                <c:pt idx="0">
                  <c:v>100</c:v>
                </c:pt>
                <c:pt idx="1">
                  <c:v>0,1% DMSO</c:v>
                </c:pt>
                <c:pt idx="2">
                  <c:v>400</c:v>
                </c:pt>
                <c:pt idx="3">
                  <c:v>200</c:v>
                </c:pt>
                <c:pt idx="4">
                  <c:v>100</c:v>
                </c:pt>
                <c:pt idx="5">
                  <c:v>50</c:v>
                </c:pt>
                <c:pt idx="6">
                  <c:v>25</c:v>
                </c:pt>
                <c:pt idx="7">
                  <c:v>12.5</c:v>
                </c:pt>
              </c:strCache>
            </c:strRef>
          </c:cat>
          <c:val>
            <c:numRef>
              <c:f>('EGF36'!$G$8,'EGF36'!$O$8:$U$8)</c:f>
              <c:numCache>
                <c:formatCode>0.0</c:formatCode>
                <c:ptCount val="8"/>
                <c:pt idx="0">
                  <c:v>103.01548237725518</c:v>
                </c:pt>
                <c:pt idx="1">
                  <c:v>92.152185176761392</c:v>
                </c:pt>
                <c:pt idx="2">
                  <c:v>12.271455592452149</c:v>
                </c:pt>
                <c:pt idx="3">
                  <c:v>12.574215351703799</c:v>
                </c:pt>
                <c:pt idx="4">
                  <c:v>12.302792702633397</c:v>
                </c:pt>
                <c:pt idx="5">
                  <c:v>9.9826171502125387</c:v>
                </c:pt>
                <c:pt idx="6">
                  <c:v>12.541221799575801</c:v>
                </c:pt>
                <c:pt idx="7">
                  <c:v>9.7669852699118227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B2-4BBE-9F6E-7D0B01F42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'EGF36'!$P$2:$U$2</c:f>
              <c:strCache>
                <c:ptCount val="6"/>
                <c:pt idx="0">
                  <c:v>Camptothecin concentrations (µM)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'EGF36'!$P$3:$U$3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'EGF36'!$P$8:$U$8</c:f>
              <c:numCache>
                <c:formatCode>0.0</c:formatCode>
                <c:ptCount val="6"/>
                <c:pt idx="0">
                  <c:v>12.271455592452149</c:v>
                </c:pt>
                <c:pt idx="1">
                  <c:v>12.574215351703799</c:v>
                </c:pt>
                <c:pt idx="2">
                  <c:v>12.302792702633397</c:v>
                </c:pt>
                <c:pt idx="3">
                  <c:v>9.9826171502125387</c:v>
                </c:pt>
                <c:pt idx="4">
                  <c:v>12.541221799575801</c:v>
                </c:pt>
                <c:pt idx="5">
                  <c:v>9.7669852699118227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DF-47F5-AA79-7EF0B706A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40974071050755567"/>
          <c:h val="6.1113120351740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 b="0"/>
              <a:t>Average </a:t>
            </a:r>
            <a:r>
              <a:rPr lang="en-ZA" sz="2000" b="0" i="0" u="none" strike="noStrike" baseline="0">
                <a:effectLst/>
              </a:rPr>
              <a:t>CaSki</a:t>
            </a:r>
            <a:r>
              <a:rPr lang="en-ZA" sz="2000" b="0" baseline="0"/>
              <a:t> cell viabilities in response to 48h EGF36 and vehicle controls</a:t>
            </a:r>
            <a:endParaRPr lang="en-ZA" sz="20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4353521230408"/>
          <c:y val="0.24729956940742256"/>
          <c:w val="0.83094929722569721"/>
          <c:h val="0.4487826344797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'EGF36'!$B$8</c:f>
              <c:strCache>
                <c:ptCount val="1"/>
                <c:pt idx="0">
                  <c:v>EGF36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'EGF36'!$G$9</c:f>
                <c:numCache>
                  <c:formatCode>General</c:formatCode>
                  <c:ptCount val="1"/>
                  <c:pt idx="0">
                    <c:v>16.886071406161388</c:v>
                  </c:pt>
                </c:numCache>
              </c:numRef>
            </c:plus>
            <c:minus>
              <c:numRef>
                <c:f>'EGF36'!$G$9</c:f>
                <c:numCache>
                  <c:formatCode>General</c:formatCode>
                  <c:ptCount val="1"/>
                  <c:pt idx="0">
                    <c:v>16.886071406161388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'EGF36'!$C$3:$G$3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'EGF36'!$C$8:$G$8</c:f>
              <c:numCache>
                <c:formatCode>0.0</c:formatCode>
                <c:ptCount val="5"/>
                <c:pt idx="0">
                  <c:v>93.459872283525783</c:v>
                </c:pt>
                <c:pt idx="1">
                  <c:v>108.68294926456961</c:v>
                </c:pt>
                <c:pt idx="2">
                  <c:v>104.87441259735745</c:v>
                </c:pt>
                <c:pt idx="3">
                  <c:v>114.75811893719151</c:v>
                </c:pt>
                <c:pt idx="4">
                  <c:v>103.01548237725518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6-40F3-B5B7-A27076EE1CB5}"/>
            </c:ext>
          </c:extLst>
        </c:ser>
        <c:ser>
          <c:idx val="1"/>
          <c:order val="1"/>
          <c:tx>
            <c:strRef>
              <c:f>'EGF36'!$I$2:$M$2</c:f>
              <c:strCache>
                <c:ptCount val="5"/>
                <c:pt idx="0">
                  <c:v>DMSO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'EGF36'!$M$9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plus>
            <c:minus>
              <c:numRef>
                <c:f>'EGF36'!$M$9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'EGF36'!$C$3:$G$3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'EGF36'!$I$8:$M$8</c:f>
              <c:numCache>
                <c:formatCode>0.0</c:formatCode>
                <c:ptCount val="5"/>
                <c:pt idx="0">
                  <c:v>86.573106954652474</c:v>
                </c:pt>
                <c:pt idx="1">
                  <c:v>86.541708891586708</c:v>
                </c:pt>
                <c:pt idx="2">
                  <c:v>68.47565950936648</c:v>
                </c:pt>
                <c:pt idx="3">
                  <c:v>82.355219616946201</c:v>
                </c:pt>
                <c:pt idx="4">
                  <c:v>48.51563749362645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A6-40F3-B5B7-A27076EE1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/>
                  <a:t>Concentration</a:t>
                </a:r>
                <a:r>
                  <a:rPr lang="en-ZA" sz="1800" b="1" baseline="0"/>
                  <a:t>s of compounds, camptothecin </a:t>
                </a:r>
                <a:r>
                  <a:rPr lang="en-ZA" sz="1800" b="1" i="0" u="none" strike="noStrike" baseline="0">
                    <a:effectLst/>
                  </a:rPr>
                  <a:t>(µM)</a:t>
                </a:r>
                <a:r>
                  <a:rPr lang="en-ZA" sz="1800" b="1" baseline="0"/>
                  <a:t> and DMSO (v/v 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0.19572290742675641"/>
              <c:y val="0.76815164237269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baseline="0"/>
                  <a:t>Average Percent Cell Viability (%)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5958136916537"/>
          <c:y val="0.9145414346698546"/>
          <c:w val="0.77089833063260238"/>
          <c:h val="6.3043319668466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48h Camtothecin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2975883294369642"/>
          <c:y val="2.00661924173369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Camptothecin!$B$8</c:f>
              <c:strCache>
                <c:ptCount val="1"/>
                <c:pt idx="0">
                  <c:v>Camp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Camptothecin!$D$9:$I$9</c:f>
                <c:numCache>
                  <c:formatCode>General</c:formatCode>
                  <c:ptCount val="6"/>
                  <c:pt idx="0">
                    <c:v>3.6405967874057095</c:v>
                  </c:pt>
                  <c:pt idx="1">
                    <c:v>3.1760781455324989</c:v>
                  </c:pt>
                  <c:pt idx="2">
                    <c:v>2.1313698903427496</c:v>
                  </c:pt>
                  <c:pt idx="3">
                    <c:v>3.0426992501659984</c:v>
                  </c:pt>
                  <c:pt idx="4">
                    <c:v>3.0265926863496797</c:v>
                  </c:pt>
                  <c:pt idx="5">
                    <c:v>2.9918950936653306</c:v>
                  </c:pt>
                </c:numCache>
              </c:numRef>
            </c:plus>
            <c:minus>
              <c:numRef>
                <c:f>Camptothecin!$D$9:$I$9</c:f>
                <c:numCache>
                  <c:formatCode>General</c:formatCode>
                  <c:ptCount val="6"/>
                  <c:pt idx="0">
                    <c:v>3.6405967874057095</c:v>
                  </c:pt>
                  <c:pt idx="1">
                    <c:v>3.1760781455324989</c:v>
                  </c:pt>
                  <c:pt idx="2">
                    <c:v>2.1313698903427496</c:v>
                  </c:pt>
                  <c:pt idx="3">
                    <c:v>3.0426992501659984</c:v>
                  </c:pt>
                  <c:pt idx="4">
                    <c:v>3.0265926863496797</c:v>
                  </c:pt>
                  <c:pt idx="5">
                    <c:v>2.9918950936653306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Camptothecin!$D$3:$I$3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Camptothecin!$D$8:$I$8</c:f>
              <c:numCache>
                <c:formatCode>0.0</c:formatCode>
                <c:ptCount val="6"/>
                <c:pt idx="0">
                  <c:v>9.7669852699118227</c:v>
                </c:pt>
                <c:pt idx="1">
                  <c:v>12.541221799575801</c:v>
                </c:pt>
                <c:pt idx="2">
                  <c:v>9.9826171502125387</c:v>
                </c:pt>
                <c:pt idx="3">
                  <c:v>12.302792702633397</c:v>
                </c:pt>
                <c:pt idx="4">
                  <c:v>12.574215351703799</c:v>
                </c:pt>
                <c:pt idx="5">
                  <c:v>12.271455592452149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018-4366-BB47-17CF7B9A5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  <c:max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'CAE1'!$P$2:$U$2</c:f>
              <c:strCache>
                <c:ptCount val="6"/>
                <c:pt idx="0">
                  <c:v>Camptothecin concentrations (µM)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'CAE1'!$P$3:$U$3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'CAE1'!$P$8:$U$8</c:f>
              <c:numCache>
                <c:formatCode>0.0</c:formatCode>
                <c:ptCount val="6"/>
                <c:pt idx="0">
                  <c:v>12.271455592452149</c:v>
                </c:pt>
                <c:pt idx="1">
                  <c:v>12.574215351703799</c:v>
                </c:pt>
                <c:pt idx="2">
                  <c:v>12.302792702633397</c:v>
                </c:pt>
                <c:pt idx="3">
                  <c:v>9.9826171502125387</c:v>
                </c:pt>
                <c:pt idx="4">
                  <c:v>12.541221799575801</c:v>
                </c:pt>
                <c:pt idx="5">
                  <c:v>9.7669852699118227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1C-4C06-A3D1-E7D8873FC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40974071050755567"/>
          <c:h val="6.1113120351740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Camtothecin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Camptothecin!$B$8</c:f>
              <c:strCache>
                <c:ptCount val="1"/>
                <c:pt idx="0">
                  <c:v>Camp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Camptothecin!$C$9:$I$9</c:f>
                <c:numCache>
                  <c:formatCode>General</c:formatCode>
                  <c:ptCount val="7"/>
                  <c:pt idx="0">
                    <c:v>4.2296912144529291</c:v>
                  </c:pt>
                  <c:pt idx="1">
                    <c:v>3.6405967874057095</c:v>
                  </c:pt>
                  <c:pt idx="2">
                    <c:v>3.1760781455324989</c:v>
                  </c:pt>
                  <c:pt idx="3">
                    <c:v>2.1313698903427496</c:v>
                  </c:pt>
                  <c:pt idx="4">
                    <c:v>3.0426992501659984</c:v>
                  </c:pt>
                  <c:pt idx="5">
                    <c:v>3.0265926863496797</c:v>
                  </c:pt>
                  <c:pt idx="6">
                    <c:v>2.9918950936653306</c:v>
                  </c:pt>
                </c:numCache>
              </c:numRef>
            </c:plus>
            <c:minus>
              <c:numRef>
                <c:f>Camptothecin!$C$9:$I$9</c:f>
                <c:numCache>
                  <c:formatCode>General</c:formatCode>
                  <c:ptCount val="7"/>
                  <c:pt idx="0">
                    <c:v>4.2296912144529291</c:v>
                  </c:pt>
                  <c:pt idx="1">
                    <c:v>3.6405967874057095</c:v>
                  </c:pt>
                  <c:pt idx="2">
                    <c:v>3.1760781455324989</c:v>
                  </c:pt>
                  <c:pt idx="3">
                    <c:v>2.1313698903427496</c:v>
                  </c:pt>
                  <c:pt idx="4">
                    <c:v>3.0426992501659984</c:v>
                  </c:pt>
                  <c:pt idx="5">
                    <c:v>3.0265926863496797</c:v>
                  </c:pt>
                  <c:pt idx="6">
                    <c:v>2.9918950936653306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Camptothecin!$C$3:$I$3</c:f>
              <c:strCache>
                <c:ptCount val="7"/>
                <c:pt idx="0">
                  <c:v>0,1% DMSO</c:v>
                </c:pt>
                <c:pt idx="1">
                  <c:v>12.5</c:v>
                </c:pt>
                <c:pt idx="2">
                  <c:v>25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400</c:v>
                </c:pt>
              </c:strCache>
            </c:strRef>
          </c:cat>
          <c:val>
            <c:numRef>
              <c:f>Camptothecin!$C$8:$I$8</c:f>
              <c:numCache>
                <c:formatCode>0.0</c:formatCode>
                <c:ptCount val="7"/>
                <c:pt idx="0">
                  <c:v>92.152185176761392</c:v>
                </c:pt>
                <c:pt idx="1">
                  <c:v>9.7669852699118227</c:v>
                </c:pt>
                <c:pt idx="2">
                  <c:v>12.541221799575801</c:v>
                </c:pt>
                <c:pt idx="3">
                  <c:v>9.9826171502125387</c:v>
                </c:pt>
                <c:pt idx="4">
                  <c:v>12.302792702633397</c:v>
                </c:pt>
                <c:pt idx="5">
                  <c:v>12.574215351703799</c:v>
                </c:pt>
                <c:pt idx="6">
                  <c:v>12.271455592452149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11-443E-804D-D3A44DD40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EGF4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Template!$B$8</c:f>
              <c:strCache>
                <c:ptCount val="1"/>
                <c:pt idx="0">
                  <c:v>EGF4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Template!$G$9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plus>
            <c:minus>
              <c:numRef>
                <c:f>Template!$G$9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Template!$C$3:$G$3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Template!$C$8:$G$8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49-4774-9A80-639A709B1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EGF4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(Template!$G$9,Template!$O$9:$U$9)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4.2296912144529291</c:v>
                  </c:pt>
                  <c:pt idx="2">
                    <c:v>3.6405967874057095</c:v>
                  </c:pt>
                  <c:pt idx="3">
                    <c:v>3.1760781455324989</c:v>
                  </c:pt>
                  <c:pt idx="4">
                    <c:v>2.1313698903427496</c:v>
                  </c:pt>
                  <c:pt idx="5">
                    <c:v>3.0426992501659984</c:v>
                  </c:pt>
                  <c:pt idx="6">
                    <c:v>3.0265926863496797</c:v>
                  </c:pt>
                  <c:pt idx="7">
                    <c:v>2.9918950936653306</c:v>
                  </c:pt>
                </c:numCache>
              </c:numRef>
            </c:plus>
            <c:minus>
              <c:numRef>
                <c:f>(Template!$G$9,Template!$O$9:$U$9)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4.2296912144529291</c:v>
                  </c:pt>
                  <c:pt idx="2">
                    <c:v>3.6405967874057095</c:v>
                  </c:pt>
                  <c:pt idx="3">
                    <c:v>3.1760781455324989</c:v>
                  </c:pt>
                  <c:pt idx="4">
                    <c:v>2.1313698903427496</c:v>
                  </c:pt>
                  <c:pt idx="5">
                    <c:v>3.0426992501659984</c:v>
                  </c:pt>
                  <c:pt idx="6">
                    <c:v>3.0265926863496797</c:v>
                  </c:pt>
                  <c:pt idx="7">
                    <c:v>2.9918950936653306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Template!$O$3:$U$3</c:f>
              <c:strCache>
                <c:ptCount val="7"/>
                <c:pt idx="0">
                  <c:v>0,1% DMSO</c:v>
                </c:pt>
                <c:pt idx="1">
                  <c:v>12.5</c:v>
                </c:pt>
                <c:pt idx="2">
                  <c:v>25</c:v>
                </c:pt>
                <c:pt idx="3">
                  <c:v>50</c:v>
                </c:pt>
                <c:pt idx="4">
                  <c:v>100</c:v>
                </c:pt>
                <c:pt idx="5">
                  <c:v>200</c:v>
                </c:pt>
                <c:pt idx="6">
                  <c:v>400</c:v>
                </c:pt>
              </c:strCache>
            </c:strRef>
          </c:cat>
          <c:val>
            <c:numRef>
              <c:f>Template!$O$8:$U$8</c:f>
              <c:numCache>
                <c:formatCode>0.0</c:formatCode>
                <c:ptCount val="7"/>
                <c:pt idx="0">
                  <c:v>92.152185176761392</c:v>
                </c:pt>
                <c:pt idx="1">
                  <c:v>9.7669852699118227</c:v>
                </c:pt>
                <c:pt idx="2">
                  <c:v>12.541221799575801</c:v>
                </c:pt>
                <c:pt idx="3">
                  <c:v>9.9826171502125387</c:v>
                </c:pt>
                <c:pt idx="4">
                  <c:v>12.302792702633397</c:v>
                </c:pt>
                <c:pt idx="5">
                  <c:v>12.574215351703799</c:v>
                </c:pt>
                <c:pt idx="6">
                  <c:v>12.271455592452149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A-47EF-8BC0-C2B21C1A0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Template!$P$2:$U$2</c:f>
              <c:strCache>
                <c:ptCount val="6"/>
                <c:pt idx="0">
                  <c:v>Camptothecin concentrations (µM)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Template!$U$3:$U$3</c:f>
              <c:numCache>
                <c:formatCode>General</c:formatCode>
                <c:ptCount val="1"/>
                <c:pt idx="0">
                  <c:v>400</c:v>
                </c:pt>
              </c:numCache>
            </c:numRef>
          </c:xVal>
          <c:yVal>
            <c:numRef>
              <c:f>Template!$U$8:$U$8</c:f>
              <c:numCache>
                <c:formatCode>0.0</c:formatCode>
                <c:ptCount val="1"/>
                <c:pt idx="0">
                  <c:v>12.271455592452149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713-4F06-96D0-5C93EA935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40974071050755567"/>
          <c:h val="6.1113120351740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 b="0"/>
              <a:t>Average </a:t>
            </a:r>
            <a:r>
              <a:rPr lang="en-ZA" sz="2000" b="0" i="0" u="none" strike="noStrike" baseline="0">
                <a:effectLst/>
              </a:rPr>
              <a:t>CaSki</a:t>
            </a:r>
            <a:r>
              <a:rPr lang="en-ZA" sz="2000" b="0" baseline="0"/>
              <a:t> cell viabilities in response to 48h EGF4 and vehicle controls</a:t>
            </a:r>
            <a:endParaRPr lang="en-ZA" sz="20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4353521230408"/>
          <c:y val="0.24729956940742256"/>
          <c:w val="0.83094929722569721"/>
          <c:h val="0.4487826344797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Template!$B$8</c:f>
              <c:strCache>
                <c:ptCount val="1"/>
                <c:pt idx="0">
                  <c:v>EGF4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Template!$G$9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plus>
            <c:minus>
              <c:numRef>
                <c:f>Template!$G$9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Template!$C$3:$G$3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Template!$C$8:$G$8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09-4887-B740-0DFECE123CBE}"/>
            </c:ext>
          </c:extLst>
        </c:ser>
        <c:ser>
          <c:idx val="1"/>
          <c:order val="1"/>
          <c:tx>
            <c:strRef>
              <c:f>Template!$I$2:$M$2</c:f>
              <c:strCache>
                <c:ptCount val="5"/>
                <c:pt idx="0">
                  <c:v>DMSO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Template!$M$9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plus>
            <c:minus>
              <c:numRef>
                <c:f>Template!$M$9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Template!$C$3:$G$3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Template!$I$8:$M$8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09-4887-B740-0DFECE123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/>
                  <a:t>Concentration</a:t>
                </a:r>
                <a:r>
                  <a:rPr lang="en-ZA" sz="1800" b="1" baseline="0"/>
                  <a:t>s of compounds, camptothecin </a:t>
                </a:r>
                <a:r>
                  <a:rPr lang="en-ZA" sz="1800" b="1" i="0" u="none" strike="noStrike" baseline="0">
                    <a:effectLst/>
                  </a:rPr>
                  <a:t>(µM)</a:t>
                </a:r>
                <a:r>
                  <a:rPr lang="en-ZA" sz="1800" b="1" baseline="0"/>
                  <a:t> and DMSO (v/v 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0.19572290742675641"/>
              <c:y val="0.76815164237269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baseline="0"/>
                  <a:t>Average Percent Cell Viability (%)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5958136916537"/>
          <c:y val="0.9145414346698546"/>
          <c:w val="0.77089833063260238"/>
          <c:h val="6.3043319668466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 b="0"/>
              <a:t>Average </a:t>
            </a:r>
            <a:r>
              <a:rPr lang="en-ZA" sz="2000" b="0" i="0" u="none" strike="noStrike" baseline="0">
                <a:effectLst/>
              </a:rPr>
              <a:t>CaSki</a:t>
            </a:r>
            <a:r>
              <a:rPr lang="en-ZA" sz="2000" b="0" baseline="0"/>
              <a:t> cell viabilities in response to 48h CAE1 and vehicle controls</a:t>
            </a:r>
            <a:endParaRPr lang="en-ZA" sz="20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4353521230408"/>
          <c:y val="0.24729956940742256"/>
          <c:w val="0.83094929722569721"/>
          <c:h val="0.4487826344797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'CAE1'!$B$8</c:f>
              <c:strCache>
                <c:ptCount val="1"/>
                <c:pt idx="0">
                  <c:v>CAE1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'CAE1'!$G$9</c:f>
                <c:numCache>
                  <c:formatCode>General</c:formatCode>
                  <c:ptCount val="1"/>
                  <c:pt idx="0">
                    <c:v>32.822694548543325</c:v>
                  </c:pt>
                </c:numCache>
              </c:numRef>
            </c:plus>
            <c:minus>
              <c:numRef>
                <c:f>'CAE1'!$G$9</c:f>
                <c:numCache>
                  <c:formatCode>General</c:formatCode>
                  <c:ptCount val="1"/>
                  <c:pt idx="0">
                    <c:v>32.822694548543325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'CAE1'!$C$3:$G$3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'CAE1'!$C$8:$G$8</c:f>
              <c:numCache>
                <c:formatCode>0.0</c:formatCode>
                <c:ptCount val="5"/>
                <c:pt idx="0">
                  <c:v>97.93629288153862</c:v>
                </c:pt>
                <c:pt idx="1">
                  <c:v>119.1389594576962</c:v>
                </c:pt>
                <c:pt idx="2">
                  <c:v>111.47406735658916</c:v>
                </c:pt>
                <c:pt idx="3">
                  <c:v>107.96187836999088</c:v>
                </c:pt>
                <c:pt idx="4">
                  <c:v>105.9251685066602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5-45E2-A096-7C2304038FA8}"/>
            </c:ext>
          </c:extLst>
        </c:ser>
        <c:ser>
          <c:idx val="1"/>
          <c:order val="1"/>
          <c:tx>
            <c:strRef>
              <c:f>'CAE1'!$I$2:$M$2</c:f>
              <c:strCache>
                <c:ptCount val="5"/>
                <c:pt idx="0">
                  <c:v>DMSO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'CAE1'!$M$9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plus>
            <c:minus>
              <c:numRef>
                <c:f>'CAE1'!$M$9</c:f>
                <c:numCache>
                  <c:formatCode>General</c:formatCode>
                  <c:ptCount val="1"/>
                  <c:pt idx="0">
                    <c:v>23.039865790850975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'CAE1'!$C$3:$G$3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'CAE1'!$I$8:$M$8</c:f>
              <c:numCache>
                <c:formatCode>0.0</c:formatCode>
                <c:ptCount val="5"/>
                <c:pt idx="0">
                  <c:v>86.573106954652474</c:v>
                </c:pt>
                <c:pt idx="1">
                  <c:v>86.541708891586708</c:v>
                </c:pt>
                <c:pt idx="2">
                  <c:v>68.47565950936648</c:v>
                </c:pt>
                <c:pt idx="3">
                  <c:v>82.355219616946201</c:v>
                </c:pt>
                <c:pt idx="4">
                  <c:v>48.51563749362645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5-45E2-A096-7C2304038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/>
                  <a:t>Concentration</a:t>
                </a:r>
                <a:r>
                  <a:rPr lang="en-ZA" sz="1800" b="1" baseline="0"/>
                  <a:t>s of compounds, camptothecin </a:t>
                </a:r>
                <a:r>
                  <a:rPr lang="en-ZA" sz="1800" b="1" i="0" u="none" strike="noStrike" baseline="0">
                    <a:effectLst/>
                  </a:rPr>
                  <a:t>(µM)</a:t>
                </a:r>
                <a:r>
                  <a:rPr lang="en-ZA" sz="1800" b="1" baseline="0"/>
                  <a:t> and DMSO (v/v 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0.19572290742675641"/>
              <c:y val="0.76815164237269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baseline="0"/>
                  <a:t>Average Percent Cell Viability (%)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5958136916537"/>
          <c:y val="0.9145414346698546"/>
          <c:w val="0.77089833063260238"/>
          <c:h val="6.3043319668466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CAE3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'CAE3'!$B$8</c:f>
              <c:strCache>
                <c:ptCount val="1"/>
                <c:pt idx="0">
                  <c:v>CAE3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'CAE3'!$G$9</c:f>
                <c:numCache>
                  <c:formatCode>General</c:formatCode>
                  <c:ptCount val="1"/>
                  <c:pt idx="0">
                    <c:v>7.5846456944941458</c:v>
                  </c:pt>
                </c:numCache>
              </c:numRef>
            </c:plus>
            <c:minus>
              <c:numRef>
                <c:f>'CAE3'!$G$9</c:f>
                <c:numCache>
                  <c:formatCode>General</c:formatCode>
                  <c:ptCount val="1"/>
                  <c:pt idx="0">
                    <c:v>7.5846456944941458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'CAE3'!$C$3:$G$3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'CAE3'!$C$8:$G$8</c:f>
              <c:numCache>
                <c:formatCode>0.0</c:formatCode>
                <c:ptCount val="5"/>
                <c:pt idx="0">
                  <c:v>78.247140634249305</c:v>
                </c:pt>
                <c:pt idx="1">
                  <c:v>85.080803572596693</c:v>
                </c:pt>
                <c:pt idx="2">
                  <c:v>93.282052418469092</c:v>
                </c:pt>
                <c:pt idx="3">
                  <c:v>94.773575311949529</c:v>
                </c:pt>
                <c:pt idx="4">
                  <c:v>74.689536160552976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69E-480D-ABEB-6FBE10CEA0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</a:t>
            </a:r>
            <a:r>
              <a:rPr lang="en-ZA" sz="1800" b="0" i="0" u="none" strike="noStrike" baseline="0">
                <a:effectLst/>
              </a:rPr>
              <a:t>CaSki</a:t>
            </a:r>
            <a:r>
              <a:rPr lang="en-ZA" sz="1800" b="0" baseline="0"/>
              <a:t> cell viabilities in response to 48h CAE3 and control treatments</a:t>
            </a:r>
            <a:endParaRPr lang="en-ZA" sz="18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471197880141386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('CAE3'!$G$9,'CAE3'!$O$9:$U$9)</c:f>
                <c:numCache>
                  <c:formatCode>General</c:formatCode>
                  <c:ptCount val="8"/>
                  <c:pt idx="0">
                    <c:v>7.5846456944941458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plus>
            <c:minus>
              <c:numRef>
                <c:f>('CAE3'!$G$9,'CAE3'!$O$9:$U$9)</c:f>
                <c:numCache>
                  <c:formatCode>General</c:formatCode>
                  <c:ptCount val="8"/>
                  <c:pt idx="0">
                    <c:v>7.5846456944941458</c:v>
                  </c:pt>
                  <c:pt idx="1">
                    <c:v>4.2296912144529291</c:v>
                  </c:pt>
                  <c:pt idx="2">
                    <c:v>2.9918950936653306</c:v>
                  </c:pt>
                  <c:pt idx="3">
                    <c:v>3.0265926863496797</c:v>
                  </c:pt>
                  <c:pt idx="4">
                    <c:v>3.0426992501659984</c:v>
                  </c:pt>
                  <c:pt idx="5">
                    <c:v>2.1313698903427496</c:v>
                  </c:pt>
                  <c:pt idx="6">
                    <c:v>3.1760781455324989</c:v>
                  </c:pt>
                  <c:pt idx="7">
                    <c:v>3.6405967874057095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('CAE3'!$G$3,'CAE3'!$O$3:$U$3)</c:f>
              <c:strCache>
                <c:ptCount val="8"/>
                <c:pt idx="0">
                  <c:v>100</c:v>
                </c:pt>
                <c:pt idx="1">
                  <c:v>0,1% DMSO</c:v>
                </c:pt>
                <c:pt idx="2">
                  <c:v>400</c:v>
                </c:pt>
                <c:pt idx="3">
                  <c:v>200</c:v>
                </c:pt>
                <c:pt idx="4">
                  <c:v>100</c:v>
                </c:pt>
                <c:pt idx="5">
                  <c:v>50</c:v>
                </c:pt>
                <c:pt idx="6">
                  <c:v>25</c:v>
                </c:pt>
                <c:pt idx="7">
                  <c:v>12.5</c:v>
                </c:pt>
              </c:strCache>
            </c:strRef>
          </c:cat>
          <c:val>
            <c:numRef>
              <c:f>('CAE3'!$G$8,'CAE3'!$O$8:$U$8)</c:f>
              <c:numCache>
                <c:formatCode>0.0</c:formatCode>
                <c:ptCount val="8"/>
                <c:pt idx="0">
                  <c:v>74.689536160552976</c:v>
                </c:pt>
                <c:pt idx="1">
                  <c:v>92.152185176761392</c:v>
                </c:pt>
                <c:pt idx="2">
                  <c:v>12.271455592452149</c:v>
                </c:pt>
                <c:pt idx="3">
                  <c:v>12.574215351703799</c:v>
                </c:pt>
                <c:pt idx="4">
                  <c:v>12.302792702633397</c:v>
                </c:pt>
                <c:pt idx="5">
                  <c:v>9.9826171502125387</c:v>
                </c:pt>
                <c:pt idx="6">
                  <c:v>12.541221799575801</c:v>
                </c:pt>
                <c:pt idx="7">
                  <c:v>9.7669852699118227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A3-45D4-B02D-9D3CF0A92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compounds, camptothecin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59878697147786"/>
              <c:y val="0.89249401954753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camptothecin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15334047449672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'CAE3'!$P$2:$U$2</c:f>
              <c:strCache>
                <c:ptCount val="6"/>
                <c:pt idx="0">
                  <c:v>Camptothecin concentrations (µM)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'CAE3'!$P$3:$U$3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'CAE3'!$P$8:$U$8</c:f>
              <c:numCache>
                <c:formatCode>0.0</c:formatCode>
                <c:ptCount val="6"/>
                <c:pt idx="0">
                  <c:v>12.271455592452149</c:v>
                </c:pt>
                <c:pt idx="1">
                  <c:v>12.574215351703799</c:v>
                </c:pt>
                <c:pt idx="2">
                  <c:v>12.302792702633397</c:v>
                </c:pt>
                <c:pt idx="3">
                  <c:v>9.9826171502125387</c:v>
                </c:pt>
                <c:pt idx="4">
                  <c:v>12.541221799575801</c:v>
                </c:pt>
                <c:pt idx="5">
                  <c:v>9.7669852699118227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A60-481B-87E5-F04FB16A5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365724449682615"/>
              <c:y val="0.77871521530466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50"/>
      </c:valAx>
      <c:valAx>
        <c:axId val="4433228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10926198371738"/>
          <c:y val="0.86316561776425849"/>
          <c:w val="0.40974071050755567"/>
          <c:h val="6.1113120351740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 b="0"/>
              <a:t>Average </a:t>
            </a:r>
            <a:r>
              <a:rPr lang="en-ZA" sz="2000" b="0" i="0" u="none" strike="noStrike" baseline="0">
                <a:effectLst/>
              </a:rPr>
              <a:t>CaSki</a:t>
            </a:r>
            <a:r>
              <a:rPr lang="en-ZA" sz="2000" b="0" baseline="0"/>
              <a:t> cell viabilities in response to 48h CAE3 and vehicle controls</a:t>
            </a:r>
            <a:endParaRPr lang="en-ZA" sz="2000" b="0"/>
          </a:p>
        </c:rich>
      </c:tx>
      <c:layout>
        <c:manualLayout>
          <c:xMode val="edge"/>
          <c:yMode val="edge"/>
          <c:x val="0.18256197833090768"/>
          <c:y val="2.35468367667365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564353521230408"/>
          <c:y val="0.24729956940742256"/>
          <c:w val="0.83094929722569721"/>
          <c:h val="0.448782634479707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'CAE3'!$B$8</c:f>
              <c:strCache>
                <c:ptCount val="1"/>
                <c:pt idx="0">
                  <c:v>CAE3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'CAE3'!$G$9</c:f>
                <c:numCache>
                  <c:formatCode>General</c:formatCode>
                  <c:ptCount val="1"/>
                  <c:pt idx="0">
                    <c:v>7.5846456944941458</c:v>
                  </c:pt>
                </c:numCache>
              </c:numRef>
            </c:plus>
            <c:minus>
              <c:numRef>
                <c:f>'CAE3'!$G$9</c:f>
                <c:numCache>
                  <c:formatCode>General</c:formatCode>
                  <c:ptCount val="1"/>
                  <c:pt idx="0">
                    <c:v>7.5846456944941458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'CAE3'!$C$3:$G$3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'CAE3'!$C$8:$G$8</c:f>
              <c:numCache>
                <c:formatCode>0.0</c:formatCode>
                <c:ptCount val="5"/>
                <c:pt idx="0">
                  <c:v>78.247140634249305</c:v>
                </c:pt>
                <c:pt idx="1">
                  <c:v>85.080803572596693</c:v>
                </c:pt>
                <c:pt idx="2">
                  <c:v>93.282052418469092</c:v>
                </c:pt>
                <c:pt idx="3">
                  <c:v>94.773575311949529</c:v>
                </c:pt>
                <c:pt idx="4">
                  <c:v>74.689536160552976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CD-4D53-BCA8-CEAFBAD88396}"/>
            </c:ext>
          </c:extLst>
        </c:ser>
        <c:ser>
          <c:idx val="1"/>
          <c:order val="1"/>
          <c:tx>
            <c:strRef>
              <c:f>'CAE3'!$I$2:$M$2</c:f>
              <c:strCache>
                <c:ptCount val="5"/>
                <c:pt idx="0">
                  <c:v>DMSO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'CAE3'!$M$9</c:f>
                <c:numCache>
                  <c:formatCode>General</c:formatCode>
                  <c:ptCount val="1"/>
                  <c:pt idx="0">
                    <c:v>3.0701221634616718</c:v>
                  </c:pt>
                </c:numCache>
              </c:numRef>
            </c:plus>
            <c:minus>
              <c:numRef>
                <c:f>'CAE3'!$M$9</c:f>
                <c:numCache>
                  <c:formatCode>General</c:formatCode>
                  <c:ptCount val="1"/>
                  <c:pt idx="0">
                    <c:v>3.0701221634616718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'CAE3'!$C$3:$G$3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cat>
          <c:val>
            <c:numRef>
              <c:f>'CAE3'!$I$8:$M$8</c:f>
              <c:numCache>
                <c:formatCode>0.0</c:formatCode>
                <c:ptCount val="5"/>
                <c:pt idx="0">
                  <c:v>48.51563749362645</c:v>
                </c:pt>
                <c:pt idx="1">
                  <c:v>82.355219616946201</c:v>
                </c:pt>
                <c:pt idx="2">
                  <c:v>68.47565950936648</c:v>
                </c:pt>
                <c:pt idx="3">
                  <c:v>86.541708891586708</c:v>
                </c:pt>
                <c:pt idx="4">
                  <c:v>86.573106954652474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CD-4D53-BCA8-CEAFBAD88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/>
                  <a:t>Concentration</a:t>
                </a:r>
                <a:r>
                  <a:rPr lang="en-ZA" sz="1800" b="1" baseline="0"/>
                  <a:t>s of compounds, camptothecin </a:t>
                </a:r>
                <a:r>
                  <a:rPr lang="en-ZA" sz="1800" b="1" i="0" u="none" strike="noStrike" baseline="0">
                    <a:effectLst/>
                  </a:rPr>
                  <a:t>(µM)</a:t>
                </a:r>
                <a:r>
                  <a:rPr lang="en-ZA" sz="1800" b="1" baseline="0"/>
                  <a:t> and DMSO (v/v 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0.19572290742675641"/>
              <c:y val="0.768151642372697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800" b="1" baseline="0"/>
                  <a:t>Average Percent Cell Viability (%) </a:t>
                </a:r>
                <a:endParaRPr lang="en-ZA" sz="18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05958136916537"/>
          <c:y val="0.9145414346698546"/>
          <c:w val="0.77089833063260238"/>
          <c:h val="6.30433196684661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CaSki</a:t>
            </a:r>
            <a:r>
              <a:rPr lang="en-ZA" sz="1800" b="0" baseline="0"/>
              <a:t> cell viabilities in response to individual 48h CAE5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60182776695783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'CAE5'!$B$8</c:f>
              <c:strCache>
                <c:ptCount val="1"/>
                <c:pt idx="0">
                  <c:v>CAE5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'CAE5'!$G$9</c:f>
                <c:numCache>
                  <c:formatCode>General</c:formatCode>
                  <c:ptCount val="1"/>
                  <c:pt idx="0">
                    <c:v>17.846287489726723</c:v>
                  </c:pt>
                </c:numCache>
              </c:numRef>
            </c:plus>
            <c:minus>
              <c:numRef>
                <c:f>'CAE5'!$G$9</c:f>
                <c:numCache>
                  <c:formatCode>General</c:formatCode>
                  <c:ptCount val="1"/>
                  <c:pt idx="0">
                    <c:v>17.846287489726723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'CAE5'!$C$3:$G$3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'CAE5'!$C$8:$G$8</c:f>
              <c:numCache>
                <c:formatCode>0.0</c:formatCode>
                <c:ptCount val="5"/>
                <c:pt idx="0">
                  <c:v>102.82011513502012</c:v>
                </c:pt>
                <c:pt idx="1">
                  <c:v>108.06872852214394</c:v>
                </c:pt>
                <c:pt idx="2">
                  <c:v>107.12765653500348</c:v>
                </c:pt>
                <c:pt idx="3">
                  <c:v>104.9897793564691</c:v>
                </c:pt>
                <c:pt idx="4">
                  <c:v>98.078510089721533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C4-4D9A-906E-6F51CF1774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2538217186841273"/>
              <c:y val="0.87717178162149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4" Type="http://schemas.openxmlformats.org/officeDocument/2006/relationships/chart" Target="../charts/chart3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152132</xdr:rowOff>
    </xdr:from>
    <xdr:to>
      <xdr:col>11</xdr:col>
      <xdr:colOff>454960</xdr:colOff>
      <xdr:row>34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001D1AB-1831-4466-AC63-369412E054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608418</xdr:colOff>
      <xdr:row>11</xdr:row>
      <xdr:rowOff>124778</xdr:rowOff>
    </xdr:from>
    <xdr:to>
      <xdr:col>21</xdr:col>
      <xdr:colOff>348069</xdr:colOff>
      <xdr:row>29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A03764-C2E3-442F-9023-1264DD305E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169334</xdr:colOff>
      <xdr:row>0</xdr:row>
      <xdr:rowOff>0</xdr:rowOff>
    </xdr:from>
    <xdr:to>
      <xdr:col>33</xdr:col>
      <xdr:colOff>179794</xdr:colOff>
      <xdr:row>21</xdr:row>
      <xdr:rowOff>36251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11C4D7-2579-46FE-91A1-98ABECBF1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582083</xdr:colOff>
      <xdr:row>35</xdr:row>
      <xdr:rowOff>8467</xdr:rowOff>
    </xdr:from>
    <xdr:to>
      <xdr:col>10</xdr:col>
      <xdr:colOff>433916</xdr:colOff>
      <xdr:row>54</xdr:row>
      <xdr:rowOff>102658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8928BCE-2DBC-477C-9533-4CACB7D677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0.54112</cdr:y>
    </cdr:from>
    <cdr:to>
      <cdr:x>0.82994</cdr:x>
      <cdr:y>0.54207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47ABEF-3E9C-48D7-B61D-100F84DC0DA6}"/>
            </a:ext>
          </a:extLst>
        </cdr:cNvPr>
        <cdr:cNvCxnSpPr/>
      </cdr:nvCxnSpPr>
      <cdr:spPr>
        <a:xfrm xmlns:a="http://schemas.openxmlformats.org/drawingml/2006/main" flipV="1">
          <a:off x="795428" y="2303292"/>
          <a:ext cx="5277255" cy="40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0.83049</cdr:x>
      <cdr:y>0.54112</cdr:y>
    </cdr:from>
    <cdr:to>
      <cdr:x>0.83105</cdr:x>
      <cdr:y>0.70395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85B8823-6B1C-40EB-8EC1-6BC040447F7A}"/>
            </a:ext>
          </a:extLst>
        </cdr:cNvPr>
        <cdr:cNvCxnSpPr/>
      </cdr:nvCxnSpPr>
      <cdr:spPr>
        <a:xfrm xmlns:a="http://schemas.openxmlformats.org/drawingml/2006/main">
          <a:off x="6076737" y="2303292"/>
          <a:ext cx="4053" cy="6930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0.84023</cdr:x>
      <cdr:y>0.34711</cdr:y>
    </cdr:from>
    <cdr:to>
      <cdr:x>0.89919</cdr:x>
      <cdr:y>0.43393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0339446-68DC-44F6-B667-3B26AB0C77E2}"/>
            </a:ext>
          </a:extLst>
        </cdr:cNvPr>
        <cdr:cNvSpPr txBox="1"/>
      </cdr:nvSpPr>
      <cdr:spPr>
        <a:xfrm xmlns:a="http://schemas.openxmlformats.org/drawingml/2006/main">
          <a:off x="5110504" y="1344089"/>
          <a:ext cx="358613" cy="336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*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109213</xdr:colOff>
      <xdr:row>11</xdr:row>
      <xdr:rowOff>2663</xdr:rowOff>
    </xdr:from>
    <xdr:to>
      <xdr:col>11</xdr:col>
      <xdr:colOff>564173</xdr:colOff>
      <xdr:row>33</xdr:row>
      <xdr:rowOff>60081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D592C5-CC37-4B58-A35D-06F4646C4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105833</xdr:colOff>
      <xdr:row>10</xdr:row>
      <xdr:rowOff>953</xdr:rowOff>
    </xdr:from>
    <xdr:to>
      <xdr:col>21</xdr:col>
      <xdr:colOff>455084</xdr:colOff>
      <xdr:row>27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C4F75A-2212-4926-94A0-B6875F5C48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169334</xdr:colOff>
      <xdr:row>0</xdr:row>
      <xdr:rowOff>0</xdr:rowOff>
    </xdr:from>
    <xdr:to>
      <xdr:col>33</xdr:col>
      <xdr:colOff>179794</xdr:colOff>
      <xdr:row>21</xdr:row>
      <xdr:rowOff>36251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10E07CC-3BC1-4594-A1EE-D96F281FEB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582083</xdr:colOff>
      <xdr:row>31</xdr:row>
      <xdr:rowOff>179917</xdr:rowOff>
    </xdr:from>
    <xdr:to>
      <xdr:col>10</xdr:col>
      <xdr:colOff>433916</xdr:colOff>
      <xdr:row>51</xdr:row>
      <xdr:rowOff>74083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B1DF447-65FC-4789-8D51-487F77D74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0.59776</cdr:y>
    </cdr:from>
    <cdr:to>
      <cdr:x>0.82833</cdr:x>
      <cdr:y>0.78717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795788" y="2561433"/>
          <a:ext cx="5267825" cy="811631"/>
          <a:chOff x="801895" y="2304631"/>
          <a:chExt cx="5328312" cy="69349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85B8823-6B1C-40EB-8EC1-6BC040447F7A}"/>
              </a:ext>
            </a:extLst>
          </cdr:cNvPr>
          <cdr:cNvCxnSpPr/>
        </cdr:nvCxnSpPr>
        <cdr:spPr>
          <a:xfrm xmlns:a="http://schemas.openxmlformats.org/drawingml/2006/main">
            <a:off x="6126076" y="2304631"/>
            <a:ext cx="4131" cy="693493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0.54112</cdr:y>
    </cdr:from>
    <cdr:to>
      <cdr:x>0.82994</cdr:x>
      <cdr:y>0.54207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47ABEF-3E9C-48D7-B61D-100F84DC0DA6}"/>
            </a:ext>
          </a:extLst>
        </cdr:cNvPr>
        <cdr:cNvCxnSpPr/>
      </cdr:nvCxnSpPr>
      <cdr:spPr>
        <a:xfrm xmlns:a="http://schemas.openxmlformats.org/drawingml/2006/main" flipV="1">
          <a:off x="795428" y="2303292"/>
          <a:ext cx="5277255" cy="40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0.83049</cdr:x>
      <cdr:y>0.54112</cdr:y>
    </cdr:from>
    <cdr:to>
      <cdr:x>0.83105</cdr:x>
      <cdr:y>0.70395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85B8823-6B1C-40EB-8EC1-6BC040447F7A}"/>
            </a:ext>
          </a:extLst>
        </cdr:cNvPr>
        <cdr:cNvCxnSpPr/>
      </cdr:nvCxnSpPr>
      <cdr:spPr>
        <a:xfrm xmlns:a="http://schemas.openxmlformats.org/drawingml/2006/main">
          <a:off x="6076737" y="2303292"/>
          <a:ext cx="4053" cy="6930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0.51044</cdr:x>
      <cdr:y>0.40788</cdr:y>
    </cdr:from>
    <cdr:to>
      <cdr:x>0.5694</cdr:x>
      <cdr:y>0.4947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0339446-68DC-44F6-B667-3B26AB0C77E2}"/>
            </a:ext>
          </a:extLst>
        </cdr:cNvPr>
        <cdr:cNvSpPr txBox="1"/>
      </cdr:nvSpPr>
      <cdr:spPr>
        <a:xfrm xmlns:a="http://schemas.openxmlformats.org/drawingml/2006/main">
          <a:off x="3104651" y="1579411"/>
          <a:ext cx="358613" cy="336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*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141387</xdr:colOff>
      <xdr:row>11</xdr:row>
      <xdr:rowOff>133910</xdr:rowOff>
    </xdr:from>
    <xdr:to>
      <xdr:col>11</xdr:col>
      <xdr:colOff>596347</xdr:colOff>
      <xdr:row>34</xdr:row>
      <xdr:rowOff>828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5F190A-D753-47DF-9055-BA552B887A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105833</xdr:colOff>
      <xdr:row>10</xdr:row>
      <xdr:rowOff>953</xdr:rowOff>
    </xdr:from>
    <xdr:to>
      <xdr:col>21</xdr:col>
      <xdr:colOff>455084</xdr:colOff>
      <xdr:row>27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0CA2CA5-1367-4B27-A915-3AB41DF81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169334</xdr:colOff>
      <xdr:row>0</xdr:row>
      <xdr:rowOff>0</xdr:rowOff>
    </xdr:from>
    <xdr:to>
      <xdr:col>33</xdr:col>
      <xdr:colOff>179794</xdr:colOff>
      <xdr:row>21</xdr:row>
      <xdr:rowOff>36251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1A4886-AA43-4D58-B62F-456C3F9365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582083</xdr:colOff>
      <xdr:row>31</xdr:row>
      <xdr:rowOff>179917</xdr:rowOff>
    </xdr:from>
    <xdr:to>
      <xdr:col>10</xdr:col>
      <xdr:colOff>433916</xdr:colOff>
      <xdr:row>51</xdr:row>
      <xdr:rowOff>74083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F90E72C-8E3D-412B-9B60-34C58A07C4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0.59776</cdr:y>
    </cdr:from>
    <cdr:to>
      <cdr:x>0.82833</cdr:x>
      <cdr:y>0.78717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800394" y="2559338"/>
          <a:ext cx="5298315" cy="810968"/>
          <a:chOff x="801895" y="2304631"/>
          <a:chExt cx="5328312" cy="69349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85B8823-6B1C-40EB-8EC1-6BC040447F7A}"/>
              </a:ext>
            </a:extLst>
          </cdr:cNvPr>
          <cdr:cNvCxnSpPr/>
        </cdr:nvCxnSpPr>
        <cdr:spPr>
          <a:xfrm xmlns:a="http://schemas.openxmlformats.org/drawingml/2006/main">
            <a:off x="6126076" y="2304631"/>
            <a:ext cx="4131" cy="693493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0.54112</cdr:y>
    </cdr:from>
    <cdr:to>
      <cdr:x>0.82994</cdr:x>
      <cdr:y>0.54207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47ABEF-3E9C-48D7-B61D-100F84DC0DA6}"/>
            </a:ext>
          </a:extLst>
        </cdr:cNvPr>
        <cdr:cNvCxnSpPr/>
      </cdr:nvCxnSpPr>
      <cdr:spPr>
        <a:xfrm xmlns:a="http://schemas.openxmlformats.org/drawingml/2006/main" flipV="1">
          <a:off x="795428" y="2303292"/>
          <a:ext cx="5277255" cy="40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0.83049</cdr:x>
      <cdr:y>0.54112</cdr:y>
    </cdr:from>
    <cdr:to>
      <cdr:x>0.83105</cdr:x>
      <cdr:y>0.70395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85B8823-6B1C-40EB-8EC1-6BC040447F7A}"/>
            </a:ext>
          </a:extLst>
        </cdr:cNvPr>
        <cdr:cNvCxnSpPr/>
      </cdr:nvCxnSpPr>
      <cdr:spPr>
        <a:xfrm xmlns:a="http://schemas.openxmlformats.org/drawingml/2006/main">
          <a:off x="6076737" y="2303292"/>
          <a:ext cx="4053" cy="6930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0.84391</cdr:x>
      <cdr:y>0.31238</cdr:y>
    </cdr:from>
    <cdr:to>
      <cdr:x>0.90287</cdr:x>
      <cdr:y>0.3992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0339446-68DC-44F6-B667-3B26AB0C77E2}"/>
            </a:ext>
          </a:extLst>
        </cdr:cNvPr>
        <cdr:cNvSpPr txBox="1"/>
      </cdr:nvSpPr>
      <cdr:spPr>
        <a:xfrm xmlns:a="http://schemas.openxmlformats.org/drawingml/2006/main">
          <a:off x="5132915" y="1209618"/>
          <a:ext cx="358613" cy="336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*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0.59776</cdr:y>
    </cdr:from>
    <cdr:to>
      <cdr:x>0.82833</cdr:x>
      <cdr:y>0.78717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797063" y="2562309"/>
          <a:ext cx="5276261" cy="811909"/>
          <a:chOff x="801895" y="2304631"/>
          <a:chExt cx="5328312" cy="69349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85B8823-6B1C-40EB-8EC1-6BC040447F7A}"/>
              </a:ext>
            </a:extLst>
          </cdr:cNvPr>
          <cdr:cNvCxnSpPr/>
        </cdr:nvCxnSpPr>
        <cdr:spPr>
          <a:xfrm xmlns:a="http://schemas.openxmlformats.org/drawingml/2006/main">
            <a:off x="6126076" y="2304631"/>
            <a:ext cx="4131" cy="693493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58562</xdr:colOff>
      <xdr:row>11</xdr:row>
      <xdr:rowOff>84215</xdr:rowOff>
    </xdr:from>
    <xdr:to>
      <xdr:col>11</xdr:col>
      <xdr:colOff>513522</xdr:colOff>
      <xdr:row>33</xdr:row>
      <xdr:rowOff>141633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B58793-576F-4971-8DB5-7B6E1AC2B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105833</xdr:colOff>
      <xdr:row>10</xdr:row>
      <xdr:rowOff>953</xdr:rowOff>
    </xdr:from>
    <xdr:to>
      <xdr:col>21</xdr:col>
      <xdr:colOff>455084</xdr:colOff>
      <xdr:row>27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58F08A-1AAF-40BD-A71D-7EAA1706AF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169334</xdr:colOff>
      <xdr:row>0</xdr:row>
      <xdr:rowOff>0</xdr:rowOff>
    </xdr:from>
    <xdr:to>
      <xdr:col>33</xdr:col>
      <xdr:colOff>179794</xdr:colOff>
      <xdr:row>21</xdr:row>
      <xdr:rowOff>36251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FD688F-EE29-4765-BA60-F96661D3A8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582083</xdr:colOff>
      <xdr:row>31</xdr:row>
      <xdr:rowOff>179917</xdr:rowOff>
    </xdr:from>
    <xdr:to>
      <xdr:col>10</xdr:col>
      <xdr:colOff>433916</xdr:colOff>
      <xdr:row>51</xdr:row>
      <xdr:rowOff>74083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C5F30B-7942-4409-AA92-7B39333D42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0.59776</cdr:y>
    </cdr:from>
    <cdr:to>
      <cdr:x>0.82833</cdr:x>
      <cdr:y>0.78717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800394" y="2559338"/>
          <a:ext cx="5298315" cy="810968"/>
          <a:chOff x="801895" y="2304631"/>
          <a:chExt cx="5328312" cy="69349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85B8823-6B1C-40EB-8EC1-6BC040447F7A}"/>
              </a:ext>
            </a:extLst>
          </cdr:cNvPr>
          <cdr:cNvCxnSpPr/>
        </cdr:nvCxnSpPr>
        <cdr:spPr>
          <a:xfrm xmlns:a="http://schemas.openxmlformats.org/drawingml/2006/main">
            <a:off x="6126076" y="2304631"/>
            <a:ext cx="4131" cy="693493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0.54112</cdr:y>
    </cdr:from>
    <cdr:to>
      <cdr:x>0.82994</cdr:x>
      <cdr:y>0.54207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47ABEF-3E9C-48D7-B61D-100F84DC0DA6}"/>
            </a:ext>
          </a:extLst>
        </cdr:cNvPr>
        <cdr:cNvCxnSpPr/>
      </cdr:nvCxnSpPr>
      <cdr:spPr>
        <a:xfrm xmlns:a="http://schemas.openxmlformats.org/drawingml/2006/main" flipV="1">
          <a:off x="795428" y="2303292"/>
          <a:ext cx="5277255" cy="40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0.83049</cdr:x>
      <cdr:y>0.54112</cdr:y>
    </cdr:from>
    <cdr:to>
      <cdr:x>0.83105</cdr:x>
      <cdr:y>0.70395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85B8823-6B1C-40EB-8EC1-6BC040447F7A}"/>
            </a:ext>
          </a:extLst>
        </cdr:cNvPr>
        <cdr:cNvCxnSpPr/>
      </cdr:nvCxnSpPr>
      <cdr:spPr>
        <a:xfrm xmlns:a="http://schemas.openxmlformats.org/drawingml/2006/main">
          <a:off x="6076737" y="2303292"/>
          <a:ext cx="4053" cy="6930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0.51044</cdr:x>
      <cdr:y>0.32685</cdr:y>
    </cdr:from>
    <cdr:to>
      <cdr:x>0.5694</cdr:x>
      <cdr:y>0.41367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0339446-68DC-44F6-B667-3B26AB0C77E2}"/>
            </a:ext>
          </a:extLst>
        </cdr:cNvPr>
        <cdr:cNvSpPr txBox="1"/>
      </cdr:nvSpPr>
      <cdr:spPr>
        <a:xfrm xmlns:a="http://schemas.openxmlformats.org/drawingml/2006/main">
          <a:off x="3104654" y="1265643"/>
          <a:ext cx="358588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*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26236</xdr:rowOff>
    </xdr:from>
    <xdr:to>
      <xdr:col>11</xdr:col>
      <xdr:colOff>454960</xdr:colOff>
      <xdr:row>33</xdr:row>
      <xdr:rowOff>83654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0A487E-6C15-4226-860E-C733CD9A2B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80986</xdr:colOff>
      <xdr:row>11</xdr:row>
      <xdr:rowOff>92062</xdr:rowOff>
    </xdr:from>
    <xdr:to>
      <xdr:col>21</xdr:col>
      <xdr:colOff>430237</xdr:colOff>
      <xdr:row>29</xdr:row>
      <xdr:rowOff>62534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B8AD13-3312-40D4-82A2-5A4AE1C225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34863</xdr:colOff>
      <xdr:row>1</xdr:row>
      <xdr:rowOff>11205</xdr:rowOff>
    </xdr:from>
    <xdr:to>
      <xdr:col>34</xdr:col>
      <xdr:colOff>45323</xdr:colOff>
      <xdr:row>22</xdr:row>
      <xdr:rowOff>92280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EE152B3-B6A7-4E20-B5F9-F49F4A31C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582083</xdr:colOff>
      <xdr:row>31</xdr:row>
      <xdr:rowOff>179917</xdr:rowOff>
    </xdr:from>
    <xdr:to>
      <xdr:col>10</xdr:col>
      <xdr:colOff>433916</xdr:colOff>
      <xdr:row>51</xdr:row>
      <xdr:rowOff>74083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8D33254-A65E-4257-9780-144C45ED2A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0.59776</cdr:y>
    </cdr:from>
    <cdr:to>
      <cdr:x>0.82833</cdr:x>
      <cdr:y>0.78717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800394" y="2559338"/>
          <a:ext cx="5298315" cy="810968"/>
          <a:chOff x="801895" y="2304631"/>
          <a:chExt cx="5328312" cy="69349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85B8823-6B1C-40EB-8EC1-6BC040447F7A}"/>
              </a:ext>
            </a:extLst>
          </cdr:cNvPr>
          <cdr:cNvCxnSpPr/>
        </cdr:nvCxnSpPr>
        <cdr:spPr>
          <a:xfrm xmlns:a="http://schemas.openxmlformats.org/drawingml/2006/main">
            <a:off x="6126076" y="2304631"/>
            <a:ext cx="4131" cy="693493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0.54112</cdr:y>
    </cdr:from>
    <cdr:to>
      <cdr:x>0.82994</cdr:x>
      <cdr:y>0.54207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47ABEF-3E9C-48D7-B61D-100F84DC0DA6}"/>
            </a:ext>
          </a:extLst>
        </cdr:cNvPr>
        <cdr:cNvCxnSpPr/>
      </cdr:nvCxnSpPr>
      <cdr:spPr>
        <a:xfrm xmlns:a="http://schemas.openxmlformats.org/drawingml/2006/main" flipV="1">
          <a:off x="795428" y="2303292"/>
          <a:ext cx="5277255" cy="40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0.83049</cdr:x>
      <cdr:y>0.54112</cdr:y>
    </cdr:from>
    <cdr:to>
      <cdr:x>0.83105</cdr:x>
      <cdr:y>0.70395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85B8823-6B1C-40EB-8EC1-6BC040447F7A}"/>
            </a:ext>
          </a:extLst>
        </cdr:cNvPr>
        <cdr:cNvCxnSpPr/>
      </cdr:nvCxnSpPr>
      <cdr:spPr>
        <a:xfrm xmlns:a="http://schemas.openxmlformats.org/drawingml/2006/main">
          <a:off x="6076737" y="2303292"/>
          <a:ext cx="4053" cy="6930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0.51044</cdr:x>
      <cdr:y>0.32685</cdr:y>
    </cdr:from>
    <cdr:to>
      <cdr:x>0.5694</cdr:x>
      <cdr:y>0.41367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0339446-68DC-44F6-B667-3B26AB0C77E2}"/>
            </a:ext>
          </a:extLst>
        </cdr:cNvPr>
        <cdr:cNvSpPr txBox="1"/>
      </cdr:nvSpPr>
      <cdr:spPr>
        <a:xfrm xmlns:a="http://schemas.openxmlformats.org/drawingml/2006/main">
          <a:off x="3104654" y="1265643"/>
          <a:ext cx="358588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*</a:t>
          </a:r>
        </a:p>
      </cdr:txBody>
    </cdr:sp>
  </cdr:relSizeAnchor>
  <cdr:relSizeAnchor xmlns:cdr="http://schemas.openxmlformats.org/drawingml/2006/chartDrawing">
    <cdr:from>
      <cdr:x>0.84295</cdr:x>
      <cdr:y>0.34592</cdr:y>
    </cdr:from>
    <cdr:to>
      <cdr:x>0.90191</cdr:x>
      <cdr:y>0.43274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B9097754-550C-49C8-93AF-0F353C696586}"/>
            </a:ext>
          </a:extLst>
        </cdr:cNvPr>
        <cdr:cNvSpPr txBox="1"/>
      </cdr:nvSpPr>
      <cdr:spPr>
        <a:xfrm xmlns:a="http://schemas.openxmlformats.org/drawingml/2006/main">
          <a:off x="5127064" y="1339477"/>
          <a:ext cx="358613" cy="336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400" b="1"/>
            <a:t>*</a:t>
          </a:r>
        </a:p>
      </cdr:txBody>
    </cdr:sp>
  </cdr:relSizeAnchor>
  <cdr:relSizeAnchor xmlns:cdr="http://schemas.openxmlformats.org/drawingml/2006/chartDrawing">
    <cdr:from>
      <cdr:x>0.67713</cdr:x>
      <cdr:y>0.3083</cdr:y>
    </cdr:from>
    <cdr:to>
      <cdr:x>0.73609</cdr:x>
      <cdr:y>0.39512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B9097754-550C-49C8-93AF-0F353C696586}"/>
            </a:ext>
          </a:extLst>
        </cdr:cNvPr>
        <cdr:cNvSpPr txBox="1"/>
      </cdr:nvSpPr>
      <cdr:spPr>
        <a:xfrm xmlns:a="http://schemas.openxmlformats.org/drawingml/2006/main">
          <a:off x="4118535" y="1193800"/>
          <a:ext cx="358613" cy="336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2400" b="1"/>
            <a:t>*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105334</xdr:colOff>
      <xdr:row>11</xdr:row>
      <xdr:rowOff>87138</xdr:rowOff>
    </xdr:from>
    <xdr:to>
      <xdr:col>11</xdr:col>
      <xdr:colOff>560294</xdr:colOff>
      <xdr:row>33</xdr:row>
      <xdr:rowOff>144556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35CBE1-CD46-4DB7-A145-F3A8BE2D96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117039</xdr:colOff>
      <xdr:row>13</xdr:row>
      <xdr:rowOff>12159</xdr:rowOff>
    </xdr:from>
    <xdr:to>
      <xdr:col>21</xdr:col>
      <xdr:colOff>466290</xdr:colOff>
      <xdr:row>30</xdr:row>
      <xdr:rowOff>173131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2DA874-F3D5-4FF5-9FD8-40AC228E0C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0.10871</cdr:x>
      <cdr:y>0.63367</cdr:y>
    </cdr:from>
    <cdr:to>
      <cdr:x>0.97022</cdr:x>
      <cdr:y>0.64682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910720" y="2692095"/>
          <a:ext cx="7217316" cy="55867"/>
          <a:chOff x="801895" y="2304631"/>
          <a:chExt cx="5320124" cy="4046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0.54112</cdr:y>
    </cdr:from>
    <cdr:to>
      <cdr:x>0.82994</cdr:x>
      <cdr:y>0.54207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47ABEF-3E9C-48D7-B61D-100F84DC0DA6}"/>
            </a:ext>
          </a:extLst>
        </cdr:cNvPr>
        <cdr:cNvCxnSpPr/>
      </cdr:nvCxnSpPr>
      <cdr:spPr>
        <a:xfrm xmlns:a="http://schemas.openxmlformats.org/drawingml/2006/main" flipV="1">
          <a:off x="795428" y="2303292"/>
          <a:ext cx="5277255" cy="40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0.83049</cdr:x>
      <cdr:y>0.54112</cdr:y>
    </cdr:from>
    <cdr:to>
      <cdr:x>0.83105</cdr:x>
      <cdr:y>0.70395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85B8823-6B1C-40EB-8EC1-6BC040447F7A}"/>
            </a:ext>
          </a:extLst>
        </cdr:cNvPr>
        <cdr:cNvCxnSpPr/>
      </cdr:nvCxnSpPr>
      <cdr:spPr>
        <a:xfrm xmlns:a="http://schemas.openxmlformats.org/drawingml/2006/main">
          <a:off x="6076737" y="2303292"/>
          <a:ext cx="4053" cy="6930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116540</xdr:colOff>
      <xdr:row>9</xdr:row>
      <xdr:rowOff>75932</xdr:rowOff>
    </xdr:from>
    <xdr:to>
      <xdr:col>11</xdr:col>
      <xdr:colOff>571500</xdr:colOff>
      <xdr:row>31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B69DAD-836E-42EE-81DB-288A5A83F3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105833</xdr:colOff>
      <xdr:row>10</xdr:row>
      <xdr:rowOff>953</xdr:rowOff>
    </xdr:from>
    <xdr:to>
      <xdr:col>21</xdr:col>
      <xdr:colOff>455084</xdr:colOff>
      <xdr:row>27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8FA64D-5CE8-4B65-8D40-C5567F5A74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169334</xdr:colOff>
      <xdr:row>0</xdr:row>
      <xdr:rowOff>0</xdr:rowOff>
    </xdr:from>
    <xdr:to>
      <xdr:col>33</xdr:col>
      <xdr:colOff>179794</xdr:colOff>
      <xdr:row>21</xdr:row>
      <xdr:rowOff>36251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9F147D-509C-4663-8C41-1BC7C7BB6C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582083</xdr:colOff>
      <xdr:row>31</xdr:row>
      <xdr:rowOff>179917</xdr:rowOff>
    </xdr:from>
    <xdr:to>
      <xdr:col>10</xdr:col>
      <xdr:colOff>433916</xdr:colOff>
      <xdr:row>51</xdr:row>
      <xdr:rowOff>74083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10D1B33-92DC-448C-A005-13F1B678F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0.59776</cdr:y>
    </cdr:from>
    <cdr:to>
      <cdr:x>0.82833</cdr:x>
      <cdr:y>0.78717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792555" y="2566328"/>
          <a:ext cx="5246425" cy="813183"/>
          <a:chOff x="801895" y="2304631"/>
          <a:chExt cx="5328312" cy="69349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85B8823-6B1C-40EB-8EC1-6BC040447F7A}"/>
              </a:ext>
            </a:extLst>
          </cdr:cNvPr>
          <cdr:cNvCxnSpPr/>
        </cdr:nvCxnSpPr>
        <cdr:spPr>
          <a:xfrm xmlns:a="http://schemas.openxmlformats.org/drawingml/2006/main">
            <a:off x="6126076" y="2304631"/>
            <a:ext cx="4131" cy="693493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0.54112</cdr:y>
    </cdr:from>
    <cdr:to>
      <cdr:x>0.82994</cdr:x>
      <cdr:y>0.54207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47ABEF-3E9C-48D7-B61D-100F84DC0DA6}"/>
            </a:ext>
          </a:extLst>
        </cdr:cNvPr>
        <cdr:cNvCxnSpPr/>
      </cdr:nvCxnSpPr>
      <cdr:spPr>
        <a:xfrm xmlns:a="http://schemas.openxmlformats.org/drawingml/2006/main" flipV="1">
          <a:off x="795428" y="2303292"/>
          <a:ext cx="5277255" cy="40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0.83049</cdr:x>
      <cdr:y>0.54112</cdr:y>
    </cdr:from>
    <cdr:to>
      <cdr:x>0.83105</cdr:x>
      <cdr:y>0.70395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85B8823-6B1C-40EB-8EC1-6BC040447F7A}"/>
            </a:ext>
          </a:extLst>
        </cdr:cNvPr>
        <cdr:cNvCxnSpPr/>
      </cdr:nvCxnSpPr>
      <cdr:spPr>
        <a:xfrm xmlns:a="http://schemas.openxmlformats.org/drawingml/2006/main">
          <a:off x="6076737" y="2303292"/>
          <a:ext cx="4053" cy="6930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0.51044</cdr:x>
      <cdr:y>0.32685</cdr:y>
    </cdr:from>
    <cdr:to>
      <cdr:x>0.5694</cdr:x>
      <cdr:y>0.41367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0339446-68DC-44F6-B667-3B26AB0C77E2}"/>
            </a:ext>
          </a:extLst>
        </cdr:cNvPr>
        <cdr:cNvSpPr txBox="1"/>
      </cdr:nvSpPr>
      <cdr:spPr>
        <a:xfrm xmlns:a="http://schemas.openxmlformats.org/drawingml/2006/main">
          <a:off x="3104654" y="1265643"/>
          <a:ext cx="358588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*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0.84391</cdr:x>
      <cdr:y>0.29791</cdr:y>
    </cdr:from>
    <cdr:to>
      <cdr:x>0.90287</cdr:x>
      <cdr:y>0.38473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0339446-68DC-44F6-B667-3B26AB0C77E2}"/>
            </a:ext>
          </a:extLst>
        </cdr:cNvPr>
        <cdr:cNvSpPr txBox="1"/>
      </cdr:nvSpPr>
      <cdr:spPr>
        <a:xfrm xmlns:a="http://schemas.openxmlformats.org/drawingml/2006/main">
          <a:off x="5132915" y="1153588"/>
          <a:ext cx="358613" cy="336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ZA" sz="2400" b="1"/>
            <a:t>*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138952</xdr:colOff>
      <xdr:row>11</xdr:row>
      <xdr:rowOff>64726</xdr:rowOff>
    </xdr:from>
    <xdr:to>
      <xdr:col>11</xdr:col>
      <xdr:colOff>593912</xdr:colOff>
      <xdr:row>33</xdr:row>
      <xdr:rowOff>122144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744368-0432-4FE5-B093-52BF0A6D1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105833</xdr:colOff>
      <xdr:row>10</xdr:row>
      <xdr:rowOff>953</xdr:rowOff>
    </xdr:from>
    <xdr:to>
      <xdr:col>21</xdr:col>
      <xdr:colOff>455084</xdr:colOff>
      <xdr:row>27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70C555-F8C1-4D63-AC37-5F12F8C55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169334</xdr:colOff>
      <xdr:row>0</xdr:row>
      <xdr:rowOff>0</xdr:rowOff>
    </xdr:from>
    <xdr:to>
      <xdr:col>33</xdr:col>
      <xdr:colOff>179794</xdr:colOff>
      <xdr:row>21</xdr:row>
      <xdr:rowOff>36251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A5692B-5F4A-467D-BD61-123A0DBBB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582083</xdr:colOff>
      <xdr:row>31</xdr:row>
      <xdr:rowOff>179917</xdr:rowOff>
    </xdr:from>
    <xdr:to>
      <xdr:col>10</xdr:col>
      <xdr:colOff>433916</xdr:colOff>
      <xdr:row>51</xdr:row>
      <xdr:rowOff>74083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29D7793-9664-436B-B41F-949005F0C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0.53566</cdr:y>
    </cdr:from>
    <cdr:to>
      <cdr:x>0.82833</cdr:x>
      <cdr:y>0.78717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792555" y="2299717"/>
          <a:ext cx="5246425" cy="1079794"/>
          <a:chOff x="801895" y="2304631"/>
          <a:chExt cx="5328312" cy="69349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85B8823-6B1C-40EB-8EC1-6BC040447F7A}"/>
              </a:ext>
            </a:extLst>
          </cdr:cNvPr>
          <cdr:cNvCxnSpPr/>
        </cdr:nvCxnSpPr>
        <cdr:spPr>
          <a:xfrm xmlns:a="http://schemas.openxmlformats.org/drawingml/2006/main">
            <a:off x="6126076" y="2304631"/>
            <a:ext cx="4131" cy="693493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0.54112</cdr:y>
    </cdr:from>
    <cdr:to>
      <cdr:x>0.82994</cdr:x>
      <cdr:y>0.54207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47ABEF-3E9C-48D7-B61D-100F84DC0DA6}"/>
            </a:ext>
          </a:extLst>
        </cdr:cNvPr>
        <cdr:cNvCxnSpPr/>
      </cdr:nvCxnSpPr>
      <cdr:spPr>
        <a:xfrm xmlns:a="http://schemas.openxmlformats.org/drawingml/2006/main" flipV="1">
          <a:off x="795428" y="2303292"/>
          <a:ext cx="5277255" cy="405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0.83049</cdr:x>
      <cdr:y>0.54112</cdr:y>
    </cdr:from>
    <cdr:to>
      <cdr:x>0.83105</cdr:x>
      <cdr:y>0.70395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185B8823-6B1C-40EB-8EC1-6BC040447F7A}"/>
            </a:ext>
          </a:extLst>
        </cdr:cNvPr>
        <cdr:cNvCxnSpPr/>
      </cdr:nvCxnSpPr>
      <cdr:spPr>
        <a:xfrm xmlns:a="http://schemas.openxmlformats.org/drawingml/2006/main">
          <a:off x="6076737" y="2303292"/>
          <a:ext cx="4053" cy="6930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66844</xdr:colOff>
      <xdr:row>11</xdr:row>
      <xdr:rowOff>59367</xdr:rowOff>
    </xdr:from>
    <xdr:to>
      <xdr:col>11</xdr:col>
      <xdr:colOff>521804</xdr:colOff>
      <xdr:row>33</xdr:row>
      <xdr:rowOff>116785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651A6E-BD75-4E08-A915-3CE8BCCCC7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97550</xdr:colOff>
      <xdr:row>10</xdr:row>
      <xdr:rowOff>166605</xdr:rowOff>
    </xdr:from>
    <xdr:to>
      <xdr:col>21</xdr:col>
      <xdr:colOff>446801</xdr:colOff>
      <xdr:row>28</xdr:row>
      <xdr:rowOff>137077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2F8A90C-429F-4707-8BFB-9027E9353E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169334</xdr:colOff>
      <xdr:row>0</xdr:row>
      <xdr:rowOff>0</xdr:rowOff>
    </xdr:from>
    <xdr:to>
      <xdr:col>33</xdr:col>
      <xdr:colOff>179794</xdr:colOff>
      <xdr:row>21</xdr:row>
      <xdr:rowOff>36251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E219A6-61E6-4C8E-A26B-4751C8034E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582083</xdr:colOff>
      <xdr:row>31</xdr:row>
      <xdr:rowOff>179917</xdr:rowOff>
    </xdr:from>
    <xdr:to>
      <xdr:col>10</xdr:col>
      <xdr:colOff>433916</xdr:colOff>
      <xdr:row>51</xdr:row>
      <xdr:rowOff>74083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090EA4D-073C-415F-8D32-A46941B59E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0.10871</cdr:x>
      <cdr:y>0.59776</cdr:y>
    </cdr:from>
    <cdr:to>
      <cdr:x>0.82833</cdr:x>
      <cdr:y>0.78717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B76ED497-1737-48B1-8183-FE7328EB21D8}"/>
            </a:ext>
          </a:extLst>
        </cdr:cNvPr>
        <cdr:cNvGrpSpPr/>
      </cdr:nvGrpSpPr>
      <cdr:grpSpPr>
        <a:xfrm xmlns:a="http://schemas.openxmlformats.org/drawingml/2006/main">
          <a:off x="800394" y="2559338"/>
          <a:ext cx="5298315" cy="810968"/>
          <a:chOff x="801895" y="2304631"/>
          <a:chExt cx="5328312" cy="693493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447ABEF-3E9C-48D7-B61D-100F84DC0DA6}"/>
              </a:ext>
            </a:extLst>
          </cdr:cNvPr>
          <cdr:cNvCxnSpPr/>
        </cdr:nvCxnSpPr>
        <cdr:spPr>
          <a:xfrm xmlns:a="http://schemas.openxmlformats.org/drawingml/2006/main" flipV="1">
            <a:off x="801895" y="2304631"/>
            <a:ext cx="5320124" cy="4046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185B8823-6B1C-40EB-8EC1-6BC040447F7A}"/>
              </a:ext>
            </a:extLst>
          </cdr:cNvPr>
          <cdr:cNvCxnSpPr/>
        </cdr:nvCxnSpPr>
        <cdr:spPr>
          <a:xfrm xmlns:a="http://schemas.openxmlformats.org/drawingml/2006/main">
            <a:off x="6126076" y="2304631"/>
            <a:ext cx="4131" cy="693493"/>
          </a:xfrm>
          <a:prstGeom xmlns:a="http://schemas.openxmlformats.org/drawingml/2006/main" prst="line">
            <a:avLst/>
          </a:prstGeom>
          <a:ln xmlns:a="http://schemas.openxmlformats.org/drawingml/2006/main" w="19050" cap="flat" cmpd="sng" algn="ctr">
            <a:solidFill>
              <a:schemeClr val="accent1"/>
            </a:solidFill>
            <a:prstDash val="dash"/>
            <a:round/>
            <a:headEnd type="none" w="med" len="med"/>
            <a:tailEnd type="none" w="med" len="med"/>
          </a:ln>
        </cdr:spPr>
        <cdr:style>
          <a:lnRef xmlns:a="http://schemas.openxmlformats.org/drawingml/2006/main" idx="0">
            <a:scrgbClr r="0" g="0" b="0"/>
          </a:lnRef>
          <a:fillRef xmlns:a="http://schemas.openxmlformats.org/drawingml/2006/main" idx="0">
            <a:scrgbClr r="0" g="0" b="0"/>
          </a:fillRef>
          <a:effectRef xmlns:a="http://schemas.openxmlformats.org/drawingml/2006/main" idx="0">
            <a:scrgbClr r="0" g="0" b="0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55F8F8B9-00F0-4F8F-8882-ED4C5B61E3BA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5B352FCC-B76B-4B58-8399-0FB36CF0FB7E}">
    <text>15-12-2020</text>
  </threadedComment>
  <threadedComment ref="B5" dT="2021-01-26T10:35:36.13" personId="{55F8F8B9-00F0-4F8F-8882-ED4C5B61E3BA}" id="{8DAB8467-A162-4A7A-AFB1-A51FD631E960}">
    <text>12-01-2021</text>
  </threadedComment>
  <threadedComment ref="B6" dT="2021-02-04T14:05:51.74" personId="{55F8F8B9-00F0-4F8F-8882-ED4C5B61E3BA}" id="{1327B56F-B471-4BE1-9BD6-8D5E195075D5}">
    <text>02-02-2021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3986ADD4-8A74-4B9D-9284-5D70C43E65E5}">
    <text>15-12-2020</text>
  </threadedComment>
  <threadedComment ref="B5" dT="2021-01-26T10:35:36.13" personId="{55F8F8B9-00F0-4F8F-8882-ED4C5B61E3BA}" id="{5CB5C4A8-60A7-4736-9F4E-AF256F31788D}">
    <text>12-01-2021</text>
  </threadedComment>
  <threadedComment ref="B6" dT="2021-02-04T14:05:51.74" personId="{55F8F8B9-00F0-4F8F-8882-ED4C5B61E3BA}" id="{29EB808C-885E-4B14-9055-0297BDC76BF8}">
    <text>02-02-2021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FBAC2316-C57D-4A71-BAA3-E7C9B98A869E}">
    <text>15-12-2020</text>
  </threadedComment>
  <threadedComment ref="B5" dT="2021-01-26T10:35:36.13" personId="{55F8F8B9-00F0-4F8F-8882-ED4C5B61E3BA}" id="{71D762BF-27EA-4D58-B8D2-1C9457042380}">
    <text>12-01-2021</text>
  </threadedComment>
  <threadedComment ref="B6" dT="2021-02-04T14:05:51.74" personId="{55F8F8B9-00F0-4F8F-8882-ED4C5B61E3BA}" id="{F8292256-F16A-4780-8D14-5BEE46D915F1}">
    <text>02-02-2021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B54F6F96-FAB4-470A-80F5-E0AD3A29396C}">
    <text>15-12-2020</text>
  </threadedComment>
  <threadedComment ref="B5" dT="2021-01-26T10:35:36.13" personId="{55F8F8B9-00F0-4F8F-8882-ED4C5B61E3BA}" id="{ACFF8414-4A28-4C5E-AFD1-1835F9A29378}">
    <text>12-01-2021</text>
  </threadedComment>
  <threadedComment ref="B6" dT="2021-02-04T14:05:51.74" personId="{55F8F8B9-00F0-4F8F-8882-ED4C5B61E3BA}" id="{D0722DD2-1818-4502-AB32-23D43DD35A5F}">
    <text>02-02-2021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258581E4-9579-4890-96F9-7AFFDD0F5767}">
    <text>15-12-2020</text>
  </threadedComment>
  <threadedComment ref="B5" dT="2021-01-26T10:35:36.13" personId="{55F8F8B9-00F0-4F8F-8882-ED4C5B61E3BA}" id="{1E8FBFAD-06F4-4889-8090-FD11A21885D3}">
    <text>12-01-2021</text>
  </threadedComment>
  <threadedComment ref="B6" dT="2021-02-04T14:05:51.74" personId="{55F8F8B9-00F0-4F8F-8882-ED4C5B61E3BA}" id="{68839239-AE8C-4605-809A-51F7880650B2}">
    <text>02-02-2021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086CF2F1-331E-417B-A26F-649F8D6529B8}">
    <text>15-12-2020</text>
  </threadedComment>
  <threadedComment ref="B5" dT="2021-01-26T10:35:36.13" personId="{55F8F8B9-00F0-4F8F-8882-ED4C5B61E3BA}" id="{F2D1706E-6866-42FB-919E-C752C711DA49}">
    <text>12-01-2021</text>
  </threadedComment>
  <threadedComment ref="B6" dT="2021-02-04T14:05:51.74" personId="{55F8F8B9-00F0-4F8F-8882-ED4C5B61E3BA}" id="{6DC38FAD-5E9E-4B7F-93BF-ECD6CB53B446}">
    <text>02-02-2021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CD94116B-3786-4C34-80CD-B260E30375F8}">
    <text>15-12-2020</text>
  </threadedComment>
  <threadedComment ref="B5" dT="2021-01-26T10:35:36.13" personId="{55F8F8B9-00F0-4F8F-8882-ED4C5B61E3BA}" id="{3A0B2EA9-EC13-4D10-B0FB-E256DA331AA7}">
    <text>12-01-2021</text>
  </threadedComment>
  <threadedComment ref="B6" dT="2021-02-04T14:05:51.74" personId="{55F8F8B9-00F0-4F8F-8882-ED4C5B61E3BA}" id="{10119086-2509-42C7-BE6B-750B663DCE50}">
    <text>02-02-2021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61E22CB4-2CE8-46CF-8D12-A7143BF05FAC}">
    <text>15-12-2020</text>
  </threadedComment>
  <threadedComment ref="B5" dT="2021-01-26T10:35:36.13" personId="{55F8F8B9-00F0-4F8F-8882-ED4C5B61E3BA}" id="{849F2D2C-4116-431A-9B1C-A5CCB7F8D7ED}">
    <text>12-01-2021</text>
  </threadedComment>
  <threadedComment ref="B6" dT="2021-02-04T14:05:51.74" personId="{55F8F8B9-00F0-4F8F-8882-ED4C5B61E3BA}" id="{2F60AA69-B337-42E8-A495-4358D49ED4BC}">
    <text>02-02-2021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B4" dT="2021-01-26T10:35:19.20" personId="{55F8F8B9-00F0-4F8F-8882-ED4C5B61E3BA}" id="{6863390A-D5F1-4FD4-8959-588574CF2569}">
    <text>15-12-2020</text>
  </threadedComment>
  <threadedComment ref="B5" dT="2021-01-26T10:35:36.13" personId="{55F8F8B9-00F0-4F8F-8882-ED4C5B61E3BA}" id="{EC1E74B1-03EB-498F-B147-B93B9ED39E56}">
    <text>12-01-2021</text>
  </threadedComment>
  <threadedComment ref="B6" dT="2021-02-04T14:05:51.74" personId="{55F8F8B9-00F0-4F8F-8882-ED4C5B61E3BA}" id="{9BB5570A-9105-4B71-827C-72A1658C26AF}">
    <text>02-02-2021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6.xml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7.xml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8.bin"/><Relationship Id="rId5" Type="http://schemas.microsoft.com/office/2017/10/relationships/threadedComment" Target="../threadedComments/threadedComment8.xml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9.bin"/><Relationship Id="rId5" Type="http://schemas.microsoft.com/office/2017/10/relationships/threadedComment" Target="../threadedComments/threadedComment9.xml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3CFED-9655-466E-B3A4-254739192CC2}">
  <dimension ref="A1:U48"/>
  <sheetViews>
    <sheetView zoomScaleNormal="100" zoomScaleSheetLayoutView="70" workbookViewId="0">
      <selection activeCell="W30" sqref="W30"/>
    </sheetView>
  </sheetViews>
  <sheetFormatPr defaultRowHeight="15" x14ac:dyDescent="0.25"/>
  <cols>
    <col min="8" max="8" width="11.7109375" customWidth="1"/>
    <col min="9" max="13" width="9.140625" customWidth="1"/>
    <col min="14" max="14" width="6" customWidth="1"/>
    <col min="15" max="15" width="17.42578125" customWidth="1"/>
    <col min="16" max="16" width="15.42578125" customWidth="1"/>
    <col min="17" max="17" width="16.28515625" customWidth="1"/>
    <col min="18" max="18" width="8" customWidth="1"/>
    <col min="19" max="19" width="10.28515625" bestFit="1" customWidth="1"/>
    <col min="20" max="20" width="12" bestFit="1" customWidth="1"/>
    <col min="21" max="21" width="10.42578125" customWidth="1"/>
  </cols>
  <sheetData>
    <row r="1" spans="1:21" ht="18.75" thickBot="1" x14ac:dyDescent="0.3">
      <c r="A1" s="50" t="s">
        <v>24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 t="s">
        <v>11</v>
      </c>
      <c r="O1" s="53"/>
      <c r="P1" s="53"/>
      <c r="Q1" s="53"/>
      <c r="R1" s="53"/>
      <c r="S1" s="53"/>
      <c r="T1" s="53"/>
    </row>
    <row r="2" spans="1:21" ht="16.5" customHeight="1" thickBot="1" x14ac:dyDescent="0.3">
      <c r="B2" s="7"/>
      <c r="C2" s="44" t="s">
        <v>10</v>
      </c>
      <c r="D2" s="45"/>
      <c r="E2" s="45"/>
      <c r="F2" s="45"/>
      <c r="G2" s="46"/>
      <c r="H2" s="16" t="s">
        <v>9</v>
      </c>
      <c r="I2" s="47" t="s">
        <v>14</v>
      </c>
      <c r="J2" s="48"/>
      <c r="K2" s="48"/>
      <c r="L2" s="48"/>
      <c r="M2" s="49"/>
      <c r="O2" s="8" t="s">
        <v>13</v>
      </c>
      <c r="P2" s="54" t="s">
        <v>12</v>
      </c>
      <c r="Q2" s="54"/>
      <c r="R2" s="54"/>
      <c r="S2" s="54"/>
      <c r="T2" s="54"/>
      <c r="U2" s="54"/>
    </row>
    <row r="3" spans="1:21" ht="17.25" customHeight="1" thickBot="1" x14ac:dyDescent="0.3">
      <c r="B3" s="20" t="s">
        <v>8</v>
      </c>
      <c r="C3" s="25">
        <v>5</v>
      </c>
      <c r="D3" s="26">
        <v>25</v>
      </c>
      <c r="E3" s="26">
        <v>50</v>
      </c>
      <c r="F3" s="26">
        <v>75</v>
      </c>
      <c r="G3" s="27">
        <v>100</v>
      </c>
      <c r="H3" s="17"/>
      <c r="I3" s="31">
        <v>1E-4</v>
      </c>
      <c r="J3" s="13">
        <v>1E-3</v>
      </c>
      <c r="K3" s="13">
        <v>0.28000000000000003</v>
      </c>
      <c r="L3" s="31">
        <v>0.35</v>
      </c>
      <c r="M3" s="13">
        <v>0.47</v>
      </c>
      <c r="O3" s="6" t="s">
        <v>7</v>
      </c>
      <c r="P3" s="6">
        <v>400</v>
      </c>
      <c r="Q3" s="6">
        <v>200</v>
      </c>
      <c r="R3" s="6">
        <v>100</v>
      </c>
      <c r="S3" s="6">
        <v>50</v>
      </c>
      <c r="T3" s="6">
        <v>25</v>
      </c>
      <c r="U3" s="6">
        <v>12.5</v>
      </c>
    </row>
    <row r="4" spans="1:21" ht="17.25" customHeight="1" x14ac:dyDescent="0.25">
      <c r="A4" s="55" t="s">
        <v>6</v>
      </c>
      <c r="B4" s="22" t="s">
        <v>5</v>
      </c>
      <c r="C4" s="4">
        <v>109.78106293613783</v>
      </c>
      <c r="D4" s="4">
        <v>122.76846247974336</v>
      </c>
      <c r="E4" s="4">
        <v>124.95121870555941</v>
      </c>
      <c r="F4" s="4">
        <v>117.13794357905876</v>
      </c>
      <c r="G4" s="4">
        <v>97.552667261963805</v>
      </c>
      <c r="H4" s="29"/>
      <c r="I4" s="32">
        <v>84.843073056189439</v>
      </c>
      <c r="J4" s="30">
        <v>66.691470714687313</v>
      </c>
      <c r="K4" s="30">
        <v>56.293613784436289</v>
      </c>
      <c r="L4" s="30">
        <v>67.510004299368305</v>
      </c>
      <c r="M4" s="30">
        <v>37.303634619836622</v>
      </c>
      <c r="O4" s="4">
        <v>95.077223269504259</v>
      </c>
      <c r="P4" s="4">
        <v>8.8269338889440085</v>
      </c>
      <c r="Q4" s="4">
        <v>9.2122234348645673</v>
      </c>
      <c r="R4" s="4">
        <v>9.144425703608162</v>
      </c>
      <c r="S4" s="4">
        <v>8.6483447431954232</v>
      </c>
      <c r="T4" s="4">
        <v>9.2419882924893351</v>
      </c>
      <c r="U4" s="4">
        <v>5.9761219697721346</v>
      </c>
    </row>
    <row r="5" spans="1:21" x14ac:dyDescent="0.25">
      <c r="A5" s="56"/>
      <c r="B5" s="23" t="s">
        <v>4</v>
      </c>
      <c r="C5" s="4">
        <v>84.566880297705183</v>
      </c>
      <c r="D5" s="4">
        <v>133.87430225346287</v>
      </c>
      <c r="E5" s="4">
        <v>109.12755840396939</v>
      </c>
      <c r="F5" s="4">
        <v>138.40190200537521</v>
      </c>
      <c r="G5" s="4">
        <v>142.12321686996069</v>
      </c>
      <c r="H5" s="29"/>
      <c r="I5" s="33">
        <v>90.117841637378547</v>
      </c>
      <c r="J5" s="4">
        <v>103.85569567913994</v>
      </c>
      <c r="K5" s="4">
        <v>66.549514161670444</v>
      </c>
      <c r="L5" s="4">
        <v>95.45172627661772</v>
      </c>
      <c r="M5" s="4">
        <v>75.015505478602435</v>
      </c>
      <c r="O5" s="4">
        <v>94.076907173868079</v>
      </c>
      <c r="P5" s="4">
        <v>14.223692371304528</v>
      </c>
      <c r="Q5" s="4">
        <v>15.081662187306181</v>
      </c>
      <c r="R5" s="4">
        <v>12.549100682241058</v>
      </c>
      <c r="S5" s="4">
        <v>8.8587967748604548</v>
      </c>
      <c r="T5" s="4">
        <v>15.577837502584252</v>
      </c>
      <c r="U5" s="4">
        <v>10.088898077320652</v>
      </c>
    </row>
    <row r="6" spans="1:21" x14ac:dyDescent="0.25">
      <c r="A6" s="56"/>
      <c r="B6" s="23" t="s">
        <v>3</v>
      </c>
      <c r="C6" s="4">
        <v>99.460935410772848</v>
      </c>
      <c r="D6" s="4">
        <v>100.77411363988233</v>
      </c>
      <c r="E6" s="4">
        <v>100.34342496023869</v>
      </c>
      <c r="F6" s="4">
        <v>68.34578952553872</v>
      </c>
      <c r="G6" s="4">
        <v>78.099621388056136</v>
      </c>
      <c r="H6" s="29"/>
      <c r="I6" s="33">
        <v>84.758406170389449</v>
      </c>
      <c r="J6" s="4">
        <v>89.077960280932871</v>
      </c>
      <c r="K6" s="4">
        <v>82.583850581992706</v>
      </c>
      <c r="L6" s="4">
        <v>84.103928274852564</v>
      </c>
      <c r="M6" s="4">
        <v>33.227772382440293</v>
      </c>
      <c r="O6" s="4">
        <v>87.302425086911853</v>
      </c>
      <c r="P6" s="4">
        <v>13.763740517107911</v>
      </c>
      <c r="Q6" s="4">
        <v>13.428760432940646</v>
      </c>
      <c r="R6" s="4">
        <v>15.214851722050977</v>
      </c>
      <c r="S6" s="4">
        <v>12.44070993258174</v>
      </c>
      <c r="T6" s="4">
        <v>12.803839603653817</v>
      </c>
      <c r="U6" s="4">
        <v>13.235935762642685</v>
      </c>
    </row>
    <row r="7" spans="1:21" ht="15.75" thickBot="1" x14ac:dyDescent="0.3">
      <c r="A7" s="57"/>
      <c r="B7" s="24"/>
      <c r="C7" s="9"/>
      <c r="D7" s="5"/>
      <c r="E7" s="5"/>
      <c r="F7" s="5"/>
      <c r="G7" s="5"/>
      <c r="H7" s="29"/>
      <c r="I7" s="34"/>
      <c r="J7" s="5"/>
      <c r="K7" s="5"/>
      <c r="L7" s="5"/>
      <c r="M7" s="5"/>
      <c r="O7" s="4"/>
      <c r="P7" s="4"/>
      <c r="Q7" s="4"/>
      <c r="R7" s="4"/>
      <c r="S7" s="4"/>
      <c r="T7" s="4"/>
      <c r="U7" s="4"/>
    </row>
    <row r="8" spans="1:21" ht="19.5" thickTop="1" x14ac:dyDescent="0.3">
      <c r="A8" s="18" t="s">
        <v>2</v>
      </c>
      <c r="B8" s="21" t="s">
        <v>16</v>
      </c>
      <c r="C8" s="19">
        <f>AVERAGE(C4:C7)</f>
        <v>97.93629288153862</v>
      </c>
      <c r="D8" s="19">
        <f>AVERAGE(D4:D7)</f>
        <v>119.1389594576962</v>
      </c>
      <c r="E8" s="19">
        <f>AVERAGE(E4:E7)</f>
        <v>111.47406735658916</v>
      </c>
      <c r="F8" s="3">
        <f>AVERAGE(F4:F7)</f>
        <v>107.96187836999088</v>
      </c>
      <c r="G8" s="19">
        <f t="shared" ref="G8:H8" si="0">AVERAGE(G4:G7)</f>
        <v>105.9251685066602</v>
      </c>
      <c r="H8" s="10" t="e">
        <f t="shared" si="0"/>
        <v>#DIV/0!</v>
      </c>
      <c r="I8" s="14">
        <f>AVERAGE(I4:I7)</f>
        <v>86.573106954652474</v>
      </c>
      <c r="J8" s="14">
        <f t="shared" ref="J8:M8" si="1">AVERAGE(J4:J7)</f>
        <v>86.541708891586708</v>
      </c>
      <c r="K8" s="14">
        <f t="shared" si="1"/>
        <v>68.47565950936648</v>
      </c>
      <c r="L8" s="14">
        <f t="shared" si="1"/>
        <v>82.355219616946201</v>
      </c>
      <c r="M8" s="14">
        <f t="shared" si="1"/>
        <v>48.51563749362645</v>
      </c>
      <c r="O8" s="3">
        <f t="shared" ref="O8:T8" si="2">AVERAGE(O4:O7)</f>
        <v>92.152185176761392</v>
      </c>
      <c r="P8" s="3">
        <f t="shared" si="2"/>
        <v>12.271455592452149</v>
      </c>
      <c r="Q8" s="3">
        <f t="shared" si="2"/>
        <v>12.574215351703799</v>
      </c>
      <c r="R8" s="3">
        <f t="shared" si="2"/>
        <v>12.302792702633397</v>
      </c>
      <c r="S8" s="3">
        <f t="shared" si="2"/>
        <v>9.9826171502125387</v>
      </c>
      <c r="T8" s="3">
        <f t="shared" si="2"/>
        <v>12.541221799575801</v>
      </c>
      <c r="U8" s="3">
        <f>AVERAGE(U4:U7)</f>
        <v>9.7669852699118227</v>
      </c>
    </row>
    <row r="9" spans="1:21" ht="15.75" thickBot="1" x14ac:dyDescent="0.3">
      <c r="A9" s="18" t="s">
        <v>1</v>
      </c>
      <c r="B9" s="2" t="s">
        <v>1</v>
      </c>
      <c r="C9" s="11">
        <f>STDEVA(C4:C7)</f>
        <v>12.676046412920886</v>
      </c>
      <c r="D9" s="11">
        <f>STDEVA(D4:D7)</f>
        <v>16.845936919742325</v>
      </c>
      <c r="E9" s="11">
        <f>STDEVA(E4:E7)</f>
        <v>12.470583645186979</v>
      </c>
      <c r="F9" s="28">
        <f>STDEVA(F4:F7)</f>
        <v>35.918168849311819</v>
      </c>
      <c r="G9" s="11">
        <f t="shared" ref="G9:H9" si="3">STDEVA(G4:G7)</f>
        <v>32.822694548543325</v>
      </c>
      <c r="H9" s="12" t="e">
        <f t="shared" si="3"/>
        <v>#DIV/0!</v>
      </c>
      <c r="I9" s="15">
        <f>STDEVA(I4:I7)</f>
        <v>3.0701221634616718</v>
      </c>
      <c r="J9" s="15">
        <f t="shared" ref="J9:M9" si="4">STDEVA(J4:J7)</f>
        <v>18.711475960879831</v>
      </c>
      <c r="K9" s="15">
        <f t="shared" si="4"/>
        <v>13.250534504058226</v>
      </c>
      <c r="L9" s="15">
        <f t="shared" si="4"/>
        <v>14.052702346564965</v>
      </c>
      <c r="M9" s="15">
        <f t="shared" si="4"/>
        <v>23.039865790850975</v>
      </c>
      <c r="O9" s="1">
        <f t="shared" ref="O9:T9" si="5">STDEVA(O4:O7)</f>
        <v>4.2296912144529291</v>
      </c>
      <c r="P9" s="1">
        <f t="shared" si="5"/>
        <v>2.9918950936653306</v>
      </c>
      <c r="Q9" s="1">
        <f t="shared" si="5"/>
        <v>3.0265926863496797</v>
      </c>
      <c r="R9" s="1">
        <f t="shared" si="5"/>
        <v>3.0426992501659984</v>
      </c>
      <c r="S9" s="1">
        <f t="shared" si="5"/>
        <v>2.1313698903427496</v>
      </c>
      <c r="T9" s="1">
        <f t="shared" si="5"/>
        <v>3.1760781455324989</v>
      </c>
      <c r="U9" s="1">
        <f>STDEVA(U4:U7)</f>
        <v>3.6405967874057095</v>
      </c>
    </row>
    <row r="10" spans="1:21" ht="15.75" thickTop="1" x14ac:dyDescent="0.25">
      <c r="B10" s="18" t="s">
        <v>45</v>
      </c>
      <c r="C10">
        <f>TTEST(C4:C7,O4:O7,1,1)</f>
        <v>0.26502967685128698</v>
      </c>
      <c r="D10">
        <f>TTEST(D4:D7,O4:O7,1,1)</f>
        <v>3.554981237153837E-2</v>
      </c>
      <c r="E10">
        <f>TTEST(E4:E7,O4:O7,1,1)</f>
        <v>3.3935571656346752E-2</v>
      </c>
      <c r="F10">
        <f>TTEST(F4:F7,O4:O7,1,1)</f>
        <v>0.24174772537629652</v>
      </c>
      <c r="G10">
        <f>TTEST(G4:G7,O4:O7,1,1)</f>
        <v>0.2564885781255275</v>
      </c>
      <c r="O10" t="s">
        <v>39</v>
      </c>
      <c r="P10" s="40">
        <f>TTEST(P4:P7,O4:O7,1,2)</f>
        <v>5.8436285052234776E-6</v>
      </c>
      <c r="Q10" s="41">
        <f>TTEST(Q4:Q7,O4:O7,1,2)</f>
        <v>6.0248779250484071E-6</v>
      </c>
      <c r="R10" s="41">
        <f>TTEST(R4:R7,O4:O7,1,2)</f>
        <v>5.9865907792309004E-6</v>
      </c>
      <c r="S10" s="40">
        <f>TTEST(S4:S7,O4:O7,1,2)</f>
        <v>3.6526719111576888E-6</v>
      </c>
      <c r="T10" s="41">
        <f>TTEST(T4:T7,O4:O7,1,2)</f>
        <v>6.4322778245761207E-6</v>
      </c>
      <c r="U10" s="41">
        <f>TTEST(U4:U7,O4:O7,1,2)</f>
        <v>6.9473904313886309E-6</v>
      </c>
    </row>
    <row r="30" spans="15:21" ht="15.75" thickBot="1" x14ac:dyDescent="0.3">
      <c r="R30" t="s">
        <v>0</v>
      </c>
    </row>
    <row r="31" spans="15:21" ht="16.5" thickBot="1" x14ac:dyDescent="0.3">
      <c r="O31" s="44" t="s">
        <v>25</v>
      </c>
      <c r="P31" s="45"/>
      <c r="Q31" s="45"/>
      <c r="R31" s="45"/>
      <c r="S31" s="46"/>
      <c r="U31" s="8" t="s">
        <v>13</v>
      </c>
    </row>
    <row r="32" spans="15:21" ht="15.75" thickBot="1" x14ac:dyDescent="0.3">
      <c r="O32" s="25">
        <v>5</v>
      </c>
      <c r="P32" s="26">
        <v>25</v>
      </c>
      <c r="Q32" s="26">
        <v>50</v>
      </c>
      <c r="R32" s="26">
        <v>75</v>
      </c>
      <c r="S32" s="27">
        <v>100</v>
      </c>
      <c r="U32" s="6" t="s">
        <v>7</v>
      </c>
    </row>
    <row r="33" spans="12:21" x14ac:dyDescent="0.25">
      <c r="O33" s="4">
        <f t="shared" ref="O33:S38" si="6">C4</f>
        <v>109.78106293613783</v>
      </c>
      <c r="P33" s="4">
        <f t="shared" si="6"/>
        <v>122.76846247974336</v>
      </c>
      <c r="Q33" s="4">
        <f t="shared" si="6"/>
        <v>124.95121870555941</v>
      </c>
      <c r="R33" s="4">
        <f t="shared" si="6"/>
        <v>117.13794357905876</v>
      </c>
      <c r="S33" s="4">
        <f t="shared" si="6"/>
        <v>97.552667261963805</v>
      </c>
      <c r="U33" s="4">
        <v>95.077223269504259</v>
      </c>
    </row>
    <row r="34" spans="12:21" x14ac:dyDescent="0.25">
      <c r="O34" s="4">
        <f t="shared" si="6"/>
        <v>84.566880297705183</v>
      </c>
      <c r="P34" s="4">
        <f t="shared" si="6"/>
        <v>133.87430225346287</v>
      </c>
      <c r="Q34" s="4">
        <f t="shared" si="6"/>
        <v>109.12755840396939</v>
      </c>
      <c r="R34" s="4">
        <f t="shared" si="6"/>
        <v>138.40190200537521</v>
      </c>
      <c r="S34" s="4">
        <f t="shared" si="6"/>
        <v>142.12321686996069</v>
      </c>
      <c r="U34" s="4">
        <v>94.076907173868079</v>
      </c>
    </row>
    <row r="35" spans="12:21" x14ac:dyDescent="0.25">
      <c r="O35" s="4">
        <f t="shared" si="6"/>
        <v>99.460935410772848</v>
      </c>
      <c r="P35" s="4">
        <f t="shared" si="6"/>
        <v>100.77411363988233</v>
      </c>
      <c r="Q35" s="4">
        <f t="shared" si="6"/>
        <v>100.34342496023869</v>
      </c>
      <c r="R35" s="4">
        <f t="shared" si="6"/>
        <v>68.34578952553872</v>
      </c>
      <c r="S35" s="4">
        <f t="shared" si="6"/>
        <v>78.099621388056136</v>
      </c>
      <c r="U35" s="4">
        <v>87.302425086911853</v>
      </c>
    </row>
    <row r="36" spans="12:21" ht="15.75" thickBot="1" x14ac:dyDescent="0.3"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  <c r="S36" s="5">
        <f t="shared" si="6"/>
        <v>0</v>
      </c>
      <c r="U36" s="4"/>
    </row>
    <row r="37" spans="12:21" ht="15.75" thickTop="1" x14ac:dyDescent="0.25">
      <c r="O37" s="19">
        <f t="shared" si="6"/>
        <v>97.93629288153862</v>
      </c>
      <c r="P37" s="19">
        <f t="shared" si="6"/>
        <v>119.1389594576962</v>
      </c>
      <c r="Q37" s="19">
        <f t="shared" si="6"/>
        <v>111.47406735658916</v>
      </c>
      <c r="R37" s="3">
        <f t="shared" si="6"/>
        <v>107.96187836999088</v>
      </c>
      <c r="S37" s="19">
        <f t="shared" si="6"/>
        <v>105.9251685066602</v>
      </c>
      <c r="U37" s="3">
        <f t="shared" ref="U37" si="7">AVERAGE(U33:U36)</f>
        <v>92.152185176761392</v>
      </c>
    </row>
    <row r="38" spans="12:21" ht="15.75" thickBot="1" x14ac:dyDescent="0.3">
      <c r="O38" s="11">
        <f t="shared" si="6"/>
        <v>12.676046412920886</v>
      </c>
      <c r="P38" s="11">
        <f t="shared" si="6"/>
        <v>16.845936919742325</v>
      </c>
      <c r="Q38" s="11">
        <f t="shared" si="6"/>
        <v>12.470583645186979</v>
      </c>
      <c r="R38" s="28">
        <f t="shared" si="6"/>
        <v>35.918168849311819</v>
      </c>
      <c r="S38" s="11">
        <f t="shared" si="6"/>
        <v>32.822694548543325</v>
      </c>
      <c r="U38" s="1">
        <f t="shared" ref="U38" si="8">STDEVA(U33:U36)</f>
        <v>4.2296912144529291</v>
      </c>
    </row>
    <row r="39" spans="12:21" x14ac:dyDescent="0.25">
      <c r="N39" s="35" t="s">
        <v>22</v>
      </c>
      <c r="O39">
        <f>_xlfn.T.TEST(O33:O35,O43:O45,2,1)</f>
        <v>0.33230116178744162</v>
      </c>
      <c r="P39">
        <f t="shared" ref="P39:S39" si="9">_xlfn.T.TEST(P33:P35,P43:P45,2,1)</f>
        <v>0.12698591990282837</v>
      </c>
      <c r="Q39">
        <f t="shared" si="9"/>
        <v>9.9639529395576409E-2</v>
      </c>
      <c r="R39">
        <f t="shared" si="9"/>
        <v>0.34291255928188757</v>
      </c>
      <c r="S39">
        <f t="shared" si="9"/>
        <v>1.2860570901319623E-2</v>
      </c>
    </row>
    <row r="40" spans="12:21" ht="15.75" thickBot="1" x14ac:dyDescent="0.3">
      <c r="L40" t="s">
        <v>23</v>
      </c>
      <c r="M40">
        <v>0.05</v>
      </c>
      <c r="N40" t="s">
        <v>38</v>
      </c>
      <c r="O40">
        <f>_xlfn.T.TEST(O33:O35,U33:U35,1,1)</f>
        <v>0.26502967685128698</v>
      </c>
      <c r="P40">
        <f>_xlfn.T.TEST(P33:P35,U33:U35,1,1)</f>
        <v>3.554981237153837E-2</v>
      </c>
      <c r="Q40">
        <f>_xlfn.T.TEST(Q33:Q35,U33:U35,1,1)</f>
        <v>3.3935571656346752E-2</v>
      </c>
      <c r="R40">
        <f>_xlfn.T.TEST(R33:R35,U33:U35,1,1)</f>
        <v>0.24174772537629652</v>
      </c>
      <c r="S40">
        <f>_xlfn.T.TEST(S33:S35,U33:U35,1,1)</f>
        <v>0.2564885781255275</v>
      </c>
    </row>
    <row r="41" spans="12:21" ht="16.5" thickBot="1" x14ac:dyDescent="0.3">
      <c r="O41" s="47" t="s">
        <v>14</v>
      </c>
      <c r="P41" s="48"/>
      <c r="Q41" s="48"/>
      <c r="R41" s="48"/>
      <c r="S41" s="49"/>
    </row>
    <row r="42" spans="12:21" ht="15.75" thickBot="1" x14ac:dyDescent="0.3">
      <c r="O42" s="31">
        <v>1E-4</v>
      </c>
      <c r="P42" s="13">
        <v>1E-3</v>
      </c>
      <c r="Q42" s="13">
        <v>0.28000000000000003</v>
      </c>
      <c r="R42" s="31">
        <v>0.35</v>
      </c>
      <c r="S42" s="13">
        <v>0.47</v>
      </c>
    </row>
    <row r="43" spans="12:21" x14ac:dyDescent="0.25">
      <c r="O43" s="30">
        <f t="shared" ref="O43:S48" si="10">I4</f>
        <v>84.843073056189439</v>
      </c>
      <c r="P43" s="30">
        <f t="shared" si="10"/>
        <v>66.691470714687313</v>
      </c>
      <c r="Q43" s="30">
        <f t="shared" si="10"/>
        <v>56.293613784436289</v>
      </c>
      <c r="R43" s="30">
        <f t="shared" si="10"/>
        <v>67.510004299368305</v>
      </c>
      <c r="S43" s="30">
        <f t="shared" si="10"/>
        <v>37.303634619836622</v>
      </c>
    </row>
    <row r="44" spans="12:21" x14ac:dyDescent="0.25">
      <c r="O44" s="4">
        <f t="shared" si="10"/>
        <v>90.117841637378547</v>
      </c>
      <c r="P44" s="4">
        <f t="shared" si="10"/>
        <v>103.85569567913994</v>
      </c>
      <c r="Q44" s="4">
        <f t="shared" si="10"/>
        <v>66.549514161670444</v>
      </c>
      <c r="R44" s="4">
        <f t="shared" si="10"/>
        <v>95.45172627661772</v>
      </c>
      <c r="S44" s="4">
        <f t="shared" si="10"/>
        <v>75.015505478602435</v>
      </c>
    </row>
    <row r="45" spans="12:21" x14ac:dyDescent="0.25">
      <c r="O45" s="4">
        <f t="shared" si="10"/>
        <v>84.758406170389449</v>
      </c>
      <c r="P45" s="4">
        <f t="shared" si="10"/>
        <v>89.077960280932871</v>
      </c>
      <c r="Q45" s="4">
        <f t="shared" si="10"/>
        <v>82.583850581992706</v>
      </c>
      <c r="R45" s="4">
        <f t="shared" si="10"/>
        <v>84.103928274852564</v>
      </c>
      <c r="S45" s="4">
        <f t="shared" si="10"/>
        <v>33.227772382440293</v>
      </c>
    </row>
    <row r="46" spans="12:21" ht="15.75" thickBot="1" x14ac:dyDescent="0.3">
      <c r="O46" s="5">
        <f t="shared" si="10"/>
        <v>0</v>
      </c>
      <c r="P46" s="5">
        <f t="shared" si="10"/>
        <v>0</v>
      </c>
      <c r="Q46" s="5">
        <f t="shared" si="10"/>
        <v>0</v>
      </c>
      <c r="R46" s="5">
        <f t="shared" si="10"/>
        <v>0</v>
      </c>
      <c r="S46" s="5">
        <f t="shared" si="10"/>
        <v>0</v>
      </c>
    </row>
    <row r="47" spans="12:21" ht="19.5" thickTop="1" x14ac:dyDescent="0.3">
      <c r="O47" s="14">
        <f t="shared" si="10"/>
        <v>86.573106954652474</v>
      </c>
      <c r="P47" s="14">
        <f t="shared" si="10"/>
        <v>86.541708891586708</v>
      </c>
      <c r="Q47" s="14">
        <f t="shared" si="10"/>
        <v>68.47565950936648</v>
      </c>
      <c r="R47" s="14">
        <f t="shared" si="10"/>
        <v>82.355219616946201</v>
      </c>
      <c r="S47" s="14">
        <f t="shared" si="10"/>
        <v>48.51563749362645</v>
      </c>
    </row>
    <row r="48" spans="12:21" ht="15.75" thickBot="1" x14ac:dyDescent="0.3">
      <c r="O48" s="15">
        <f t="shared" si="10"/>
        <v>3.0701221634616718</v>
      </c>
      <c r="P48" s="15">
        <f t="shared" si="10"/>
        <v>18.711475960879831</v>
      </c>
      <c r="Q48" s="15">
        <f t="shared" si="10"/>
        <v>13.250534504058226</v>
      </c>
      <c r="R48" s="15">
        <f t="shared" si="10"/>
        <v>14.052702346564965</v>
      </c>
      <c r="S48" s="15">
        <f t="shared" si="10"/>
        <v>23.039865790850975</v>
      </c>
    </row>
  </sheetData>
  <mergeCells count="8">
    <mergeCell ref="O31:S31"/>
    <mergeCell ref="O41:S41"/>
    <mergeCell ref="A1:M1"/>
    <mergeCell ref="N1:T1"/>
    <mergeCell ref="C2:G2"/>
    <mergeCell ref="I2:M2"/>
    <mergeCell ref="P2:U2"/>
    <mergeCell ref="A4:A7"/>
  </mergeCells>
  <conditionalFormatting sqref="O39:S39">
    <cfRule type="cellIs" dxfId="7" priority="1" operator="lessThan">
      <formula>$M$40</formula>
    </cfRule>
  </conditionalFormatting>
  <pageMargins left="0.7" right="0.7" top="0.75" bottom="0.75" header="0.3" footer="0.3"/>
  <pageSetup orientation="landscape" verticalDpi="30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DBA22-6522-496B-8413-8345B93F263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3F4E1-A9E5-4584-9426-0B83CC7EA33B}">
  <dimension ref="A1:U48"/>
  <sheetViews>
    <sheetView tabSelected="1" zoomScale="85" zoomScaleNormal="85" zoomScaleSheetLayoutView="70" workbookViewId="0">
      <selection activeCell="K5" sqref="K5"/>
    </sheetView>
  </sheetViews>
  <sheetFormatPr defaultRowHeight="15" x14ac:dyDescent="0.25"/>
  <cols>
    <col min="8" max="8" width="11.7109375" customWidth="1"/>
    <col min="9" max="13" width="9.140625" customWidth="1"/>
    <col min="14" max="14" width="6" customWidth="1"/>
    <col min="15" max="15" width="15.7109375" customWidth="1"/>
    <col min="16" max="16" width="15.42578125" customWidth="1"/>
    <col min="17" max="17" width="16.28515625" customWidth="1"/>
    <col min="18" max="18" width="8" customWidth="1"/>
    <col min="19" max="19" width="10.7109375" bestFit="1" customWidth="1"/>
    <col min="21" max="21" width="10.42578125" customWidth="1"/>
  </cols>
  <sheetData>
    <row r="1" spans="1:21" ht="18.75" thickBot="1" x14ac:dyDescent="0.3">
      <c r="A1" s="50" t="s">
        <v>26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 t="s">
        <v>11</v>
      </c>
      <c r="O1" s="53"/>
      <c r="P1" s="53"/>
      <c r="Q1" s="53"/>
      <c r="R1" s="53"/>
      <c r="S1" s="53"/>
      <c r="T1" s="53"/>
    </row>
    <row r="2" spans="1:21" ht="16.5" customHeight="1" thickBot="1" x14ac:dyDescent="0.3">
      <c r="B2" s="7"/>
      <c r="C2" s="44" t="s">
        <v>10</v>
      </c>
      <c r="D2" s="45"/>
      <c r="E2" s="45"/>
      <c r="F2" s="45"/>
      <c r="G2" s="46"/>
      <c r="H2" s="16" t="s">
        <v>9</v>
      </c>
      <c r="I2" s="47" t="s">
        <v>14</v>
      </c>
      <c r="J2" s="48"/>
      <c r="K2" s="48"/>
      <c r="L2" s="48"/>
      <c r="M2" s="49"/>
      <c r="O2" s="8" t="s">
        <v>13</v>
      </c>
      <c r="P2" s="54" t="s">
        <v>12</v>
      </c>
      <c r="Q2" s="54"/>
      <c r="R2" s="54"/>
      <c r="S2" s="54"/>
      <c r="T2" s="54"/>
      <c r="U2" s="54"/>
    </row>
    <row r="3" spans="1:21" ht="17.25" customHeight="1" thickBot="1" x14ac:dyDescent="0.3">
      <c r="B3" s="20" t="s">
        <v>8</v>
      </c>
      <c r="C3" s="25">
        <v>5</v>
      </c>
      <c r="D3" s="26">
        <v>25</v>
      </c>
      <c r="E3" s="26">
        <v>50</v>
      </c>
      <c r="F3" s="26">
        <v>75</v>
      </c>
      <c r="G3" s="27">
        <v>100</v>
      </c>
      <c r="H3" s="17"/>
      <c r="I3" s="31">
        <v>1E-4</v>
      </c>
      <c r="J3" s="13">
        <v>1E-3</v>
      </c>
      <c r="K3" s="13">
        <v>0.28000000000000003</v>
      </c>
      <c r="L3" s="31">
        <v>0.35</v>
      </c>
      <c r="M3" s="13">
        <v>0.47</v>
      </c>
      <c r="O3" s="6" t="s">
        <v>7</v>
      </c>
      <c r="P3" s="6">
        <v>400</v>
      </c>
      <c r="Q3" s="6">
        <v>200</v>
      </c>
      <c r="R3" s="6">
        <v>100</v>
      </c>
      <c r="S3" s="6">
        <v>50</v>
      </c>
      <c r="T3" s="6">
        <v>25</v>
      </c>
      <c r="U3" s="6">
        <v>12.5</v>
      </c>
    </row>
    <row r="4" spans="1:21" ht="17.25" customHeight="1" x14ac:dyDescent="0.25">
      <c r="A4" s="55" t="s">
        <v>6</v>
      </c>
      <c r="B4" s="22" t="s">
        <v>5</v>
      </c>
      <c r="C4" s="4">
        <v>107.29073651486587</v>
      </c>
      <c r="D4" s="4">
        <v>92.681152230710723</v>
      </c>
      <c r="E4" s="4">
        <v>97.309587591361577</v>
      </c>
      <c r="F4" s="4">
        <v>97.250057876112024</v>
      </c>
      <c r="G4" s="4">
        <v>66.8899030988524</v>
      </c>
      <c r="H4" s="29"/>
      <c r="I4" s="32">
        <v>37.303634619836622</v>
      </c>
      <c r="J4" s="30">
        <v>67.510004299368305</v>
      </c>
      <c r="K4" s="30">
        <v>56.293613784436289</v>
      </c>
      <c r="L4" s="30">
        <v>66.691470714687313</v>
      </c>
      <c r="M4" s="30">
        <v>84.843073056189439</v>
      </c>
      <c r="O4" s="4">
        <v>95.077223269504259</v>
      </c>
      <c r="P4" s="4">
        <v>8.8269338889440085</v>
      </c>
      <c r="Q4" s="4">
        <v>9.2122234348645673</v>
      </c>
      <c r="R4" s="4">
        <v>9.144425703608162</v>
      </c>
      <c r="S4" s="4">
        <v>8.6483447431954232</v>
      </c>
      <c r="T4" s="4">
        <v>9.2419882924893351</v>
      </c>
      <c r="U4" s="4">
        <v>5.9761219697721346</v>
      </c>
    </row>
    <row r="5" spans="1:21" x14ac:dyDescent="0.25">
      <c r="A5" s="56"/>
      <c r="B5" s="23" t="s">
        <v>4</v>
      </c>
      <c r="C5" s="4">
        <v>77.527393012197649</v>
      </c>
      <c r="D5" s="4">
        <v>65.029977258631376</v>
      </c>
      <c r="E5" s="4">
        <v>88.784370477568743</v>
      </c>
      <c r="F5" s="4">
        <v>100.47550134380813</v>
      </c>
      <c r="G5" s="4">
        <v>75.139549307421944</v>
      </c>
      <c r="H5" s="29"/>
      <c r="I5" s="33">
        <v>75.015505478602435</v>
      </c>
      <c r="J5" s="4">
        <v>95.45172627661772</v>
      </c>
      <c r="K5" s="4">
        <v>66.549514161670444</v>
      </c>
      <c r="L5" s="4">
        <v>103.85569567913994</v>
      </c>
      <c r="M5" s="4">
        <v>90.117841637378547</v>
      </c>
      <c r="O5" s="4">
        <v>94.076907173868079</v>
      </c>
      <c r="P5" s="4">
        <v>14.223692371304528</v>
      </c>
      <c r="Q5" s="4">
        <v>15.081662187306181</v>
      </c>
      <c r="R5" s="4">
        <v>12.549100682241058</v>
      </c>
      <c r="S5" s="4">
        <v>8.8587967748604548</v>
      </c>
      <c r="T5" s="4">
        <v>15.577837502584252</v>
      </c>
      <c r="U5" s="4">
        <v>10.088898077320652</v>
      </c>
    </row>
    <row r="6" spans="1:21" x14ac:dyDescent="0.25">
      <c r="A6" s="56"/>
      <c r="B6" s="23" t="s">
        <v>3</v>
      </c>
      <c r="C6" s="4">
        <v>49.923292375684383</v>
      </c>
      <c r="D6" s="4">
        <v>97.531281228447966</v>
      </c>
      <c r="E6" s="4">
        <v>93.752199186476943</v>
      </c>
      <c r="F6" s="4">
        <v>86.595166715928443</v>
      </c>
      <c r="G6" s="4">
        <v>82.039156075384597</v>
      </c>
      <c r="H6" s="29"/>
      <c r="I6" s="33">
        <v>33.227772382440293</v>
      </c>
      <c r="J6" s="4">
        <v>84.103928274852564</v>
      </c>
      <c r="K6" s="4">
        <v>82.583850581992706</v>
      </c>
      <c r="L6" s="4">
        <v>89.077960280932871</v>
      </c>
      <c r="M6" s="4">
        <v>84.758406170389449</v>
      </c>
      <c r="O6" s="4">
        <v>87.302425086911853</v>
      </c>
      <c r="P6" s="4">
        <v>13.763740517107911</v>
      </c>
      <c r="Q6" s="4">
        <v>13.428760432940646</v>
      </c>
      <c r="R6" s="4">
        <v>15.214851722050977</v>
      </c>
      <c r="S6" s="4">
        <v>12.44070993258174</v>
      </c>
      <c r="T6" s="4">
        <v>12.803839603653817</v>
      </c>
      <c r="U6" s="4">
        <v>13.235935762642685</v>
      </c>
    </row>
    <row r="7" spans="1:21" ht="15.75" thickBot="1" x14ac:dyDescent="0.3">
      <c r="A7" s="57"/>
      <c r="B7" s="24"/>
      <c r="C7" s="9"/>
      <c r="D7" s="5"/>
      <c r="E7" s="5"/>
      <c r="F7" s="5"/>
      <c r="G7" s="5"/>
      <c r="H7" s="29"/>
      <c r="I7" s="34"/>
      <c r="J7" s="5"/>
      <c r="K7" s="5"/>
      <c r="L7" s="5"/>
      <c r="M7" s="5"/>
      <c r="O7" s="4"/>
      <c r="P7" s="4"/>
      <c r="Q7" s="4"/>
      <c r="R7" s="4"/>
      <c r="S7" s="4"/>
      <c r="T7" s="4"/>
      <c r="U7" s="4"/>
    </row>
    <row r="8" spans="1:21" ht="19.5" thickTop="1" x14ac:dyDescent="0.3">
      <c r="A8" s="18" t="s">
        <v>2</v>
      </c>
      <c r="B8" s="21" t="s">
        <v>18</v>
      </c>
      <c r="C8" s="19">
        <f>AVERAGE(C4:C7)</f>
        <v>78.247140634249305</v>
      </c>
      <c r="D8" s="19">
        <f>AVERAGE(D4:D7)</f>
        <v>85.080803572596693</v>
      </c>
      <c r="E8" s="19">
        <f>AVERAGE(E4:E7)</f>
        <v>93.282052418469092</v>
      </c>
      <c r="F8" s="3">
        <f>AVERAGE(F4:F7)</f>
        <v>94.773575311949529</v>
      </c>
      <c r="G8" s="19">
        <f t="shared" ref="G8:H8" si="0">AVERAGE(G4:G7)</f>
        <v>74.689536160552976</v>
      </c>
      <c r="H8" s="10" t="e">
        <f t="shared" si="0"/>
        <v>#DIV/0!</v>
      </c>
      <c r="I8" s="14">
        <f>AVERAGE(I4:I7)</f>
        <v>48.51563749362645</v>
      </c>
      <c r="J8" s="14">
        <f t="shared" ref="J8:M8" si="1">AVERAGE(J4:J7)</f>
        <v>82.355219616946201</v>
      </c>
      <c r="K8" s="14">
        <f t="shared" si="1"/>
        <v>68.47565950936648</v>
      </c>
      <c r="L8" s="14">
        <f t="shared" si="1"/>
        <v>86.541708891586708</v>
      </c>
      <c r="M8" s="14">
        <f t="shared" si="1"/>
        <v>86.573106954652474</v>
      </c>
      <c r="O8" s="3">
        <f t="shared" ref="O8:U8" si="2">AVERAGE(O4:O7)</f>
        <v>92.152185176761392</v>
      </c>
      <c r="P8" s="3">
        <f t="shared" si="2"/>
        <v>12.271455592452149</v>
      </c>
      <c r="Q8" s="3">
        <f t="shared" si="2"/>
        <v>12.574215351703799</v>
      </c>
      <c r="R8" s="3">
        <f t="shared" si="2"/>
        <v>12.302792702633397</v>
      </c>
      <c r="S8" s="3">
        <f t="shared" si="2"/>
        <v>9.9826171502125387</v>
      </c>
      <c r="T8" s="3">
        <f t="shared" si="2"/>
        <v>12.541221799575801</v>
      </c>
      <c r="U8" s="3">
        <f t="shared" si="2"/>
        <v>9.7669852699118227</v>
      </c>
    </row>
    <row r="9" spans="1:21" ht="15.75" thickBot="1" x14ac:dyDescent="0.3">
      <c r="A9" s="18" t="s">
        <v>1</v>
      </c>
      <c r="B9" s="2" t="s">
        <v>1</v>
      </c>
      <c r="C9" s="11">
        <f>STDEVA(C4:C7)</f>
        <v>28.690493882906857</v>
      </c>
      <c r="D9" s="11">
        <f>STDEVA(D4:D7)</f>
        <v>17.533044936013667</v>
      </c>
      <c r="E9" s="11">
        <f>STDEVA(E4:E7)</f>
        <v>4.282010065019433</v>
      </c>
      <c r="F9" s="28">
        <f>STDEVA(F4:F7)</f>
        <v>7.2639966109180989</v>
      </c>
      <c r="G9" s="11">
        <f t="shared" ref="G9:H9" si="3">STDEVA(G4:G7)</f>
        <v>7.5846456944941458</v>
      </c>
      <c r="H9" s="12" t="e">
        <f t="shared" si="3"/>
        <v>#DIV/0!</v>
      </c>
      <c r="I9" s="15">
        <f>STDEVA(I4:I7)</f>
        <v>23.039865790850975</v>
      </c>
      <c r="J9" s="15">
        <f t="shared" ref="J9:M9" si="4">STDEVA(J4:J7)</f>
        <v>14.052702346564965</v>
      </c>
      <c r="K9" s="15">
        <f t="shared" si="4"/>
        <v>13.250534504058226</v>
      </c>
      <c r="L9" s="15">
        <f t="shared" si="4"/>
        <v>18.711475960879831</v>
      </c>
      <c r="M9" s="15">
        <f t="shared" si="4"/>
        <v>3.0701221634616718</v>
      </c>
      <c r="O9" s="1">
        <f t="shared" ref="O9:U9" si="5">STDEVA(O4:O7)</f>
        <v>4.2296912144529291</v>
      </c>
      <c r="P9" s="1">
        <f t="shared" si="5"/>
        <v>2.9918950936653306</v>
      </c>
      <c r="Q9" s="1">
        <f t="shared" si="5"/>
        <v>3.0265926863496797</v>
      </c>
      <c r="R9" s="1">
        <f t="shared" si="5"/>
        <v>3.0426992501659984</v>
      </c>
      <c r="S9" s="1">
        <f t="shared" si="5"/>
        <v>2.1313698903427496</v>
      </c>
      <c r="T9" s="1">
        <f t="shared" si="5"/>
        <v>3.1760781455324989</v>
      </c>
      <c r="U9" s="1">
        <f t="shared" si="5"/>
        <v>3.6405967874057095</v>
      </c>
    </row>
    <row r="10" spans="1:21" ht="15.75" thickTop="1" x14ac:dyDescent="0.25">
      <c r="C10">
        <f>TTEST(C4:C7,O4:O7,1,1)</f>
        <v>0.2177481520961741</v>
      </c>
      <c r="D10">
        <f>TTEST(D4:D7,O4:O7,1,1)</f>
        <v>0.30173815492944167</v>
      </c>
      <c r="E10">
        <f>TTEST(E4:E7,O4:O7,1,1)</f>
        <v>0.38670619681682494</v>
      </c>
      <c r="F10">
        <f>TTEST(F4:F7,O4:O7,1,1)</f>
        <v>0.16587170994309325</v>
      </c>
      <c r="G10">
        <f>TTEST(G4:G7,O4:O7,1,1)</f>
        <v>5.990818626602129E-2</v>
      </c>
      <c r="O10" t="s">
        <v>39</v>
      </c>
      <c r="P10" s="40">
        <f>TTEST(P4:P7,O4:O7,1,2)</f>
        <v>5.8436285052234776E-6</v>
      </c>
      <c r="Q10" s="41">
        <f>TTEST(Q4:Q7,O4:O7,1,2)</f>
        <v>6.0248779250484071E-6</v>
      </c>
      <c r="R10" s="41">
        <f>TTEST(R4:R7,O4:O7,1,2)</f>
        <v>5.9865907792309004E-6</v>
      </c>
      <c r="S10" s="40">
        <f>TTEST(S4:S7,O4:O7,1,2)</f>
        <v>3.6526719111576888E-6</v>
      </c>
      <c r="T10" s="41">
        <f>TTEST(T4:T7,O4:O7,1,2)</f>
        <v>6.4322778245761207E-6</v>
      </c>
      <c r="U10" s="41">
        <f>TTEST(U4:U7,O4:O7,1,2)</f>
        <v>6.9473904313886309E-6</v>
      </c>
    </row>
    <row r="30" spans="15:21" ht="15.75" thickBot="1" x14ac:dyDescent="0.3">
      <c r="R30" t="s">
        <v>0</v>
      </c>
    </row>
    <row r="31" spans="15:21" ht="16.5" thickBot="1" x14ac:dyDescent="0.3">
      <c r="O31" s="44" t="s">
        <v>27</v>
      </c>
      <c r="P31" s="45"/>
      <c r="Q31" s="45"/>
      <c r="R31" s="45"/>
      <c r="S31" s="46"/>
      <c r="U31" s="8" t="s">
        <v>13</v>
      </c>
    </row>
    <row r="32" spans="15:21" ht="15.75" thickBot="1" x14ac:dyDescent="0.3">
      <c r="O32" s="25">
        <v>5</v>
      </c>
      <c r="P32" s="26">
        <v>25</v>
      </c>
      <c r="Q32" s="26">
        <v>50</v>
      </c>
      <c r="R32" s="26">
        <v>75</v>
      </c>
      <c r="S32" s="27">
        <v>100</v>
      </c>
      <c r="U32" s="6" t="s">
        <v>7</v>
      </c>
    </row>
    <row r="33" spans="12:21" x14ac:dyDescent="0.25">
      <c r="O33" s="4">
        <f t="shared" ref="O33:S38" si="6">C4</f>
        <v>107.29073651486587</v>
      </c>
      <c r="P33" s="4">
        <f t="shared" si="6"/>
        <v>92.681152230710723</v>
      </c>
      <c r="Q33" s="4">
        <f t="shared" si="6"/>
        <v>97.309587591361577</v>
      </c>
      <c r="R33" s="4">
        <f t="shared" si="6"/>
        <v>97.250057876112024</v>
      </c>
      <c r="S33" s="4">
        <f t="shared" si="6"/>
        <v>66.8899030988524</v>
      </c>
      <c r="U33" s="4">
        <v>95.077223269504259</v>
      </c>
    </row>
    <row r="34" spans="12:21" x14ac:dyDescent="0.25">
      <c r="O34" s="4">
        <f t="shared" si="6"/>
        <v>77.527393012197649</v>
      </c>
      <c r="P34" s="4">
        <f t="shared" si="6"/>
        <v>65.029977258631376</v>
      </c>
      <c r="Q34" s="4">
        <f t="shared" si="6"/>
        <v>88.784370477568743</v>
      </c>
      <c r="R34" s="4">
        <f t="shared" si="6"/>
        <v>100.47550134380813</v>
      </c>
      <c r="S34" s="4">
        <f t="shared" si="6"/>
        <v>75.139549307421944</v>
      </c>
      <c r="U34" s="4">
        <v>94.076907173868079</v>
      </c>
    </row>
    <row r="35" spans="12:21" x14ac:dyDescent="0.25">
      <c r="O35" s="4">
        <f t="shared" si="6"/>
        <v>49.923292375684383</v>
      </c>
      <c r="P35" s="4">
        <f t="shared" si="6"/>
        <v>97.531281228447966</v>
      </c>
      <c r="Q35" s="4">
        <f t="shared" si="6"/>
        <v>93.752199186476943</v>
      </c>
      <c r="R35" s="4">
        <f t="shared" si="6"/>
        <v>86.595166715928443</v>
      </c>
      <c r="S35" s="4">
        <f t="shared" si="6"/>
        <v>82.039156075384597</v>
      </c>
      <c r="U35" s="4">
        <v>87.302425086911853</v>
      </c>
    </row>
    <row r="36" spans="12:21" ht="15.75" thickBot="1" x14ac:dyDescent="0.3"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  <c r="S36" s="5">
        <f t="shared" si="6"/>
        <v>0</v>
      </c>
      <c r="U36" s="4"/>
    </row>
    <row r="37" spans="12:21" ht="15.75" thickTop="1" x14ac:dyDescent="0.25">
      <c r="O37" s="19">
        <f t="shared" si="6"/>
        <v>78.247140634249305</v>
      </c>
      <c r="P37" s="19">
        <f t="shared" si="6"/>
        <v>85.080803572596693</v>
      </c>
      <c r="Q37" s="19">
        <f t="shared" si="6"/>
        <v>93.282052418469092</v>
      </c>
      <c r="R37" s="3">
        <f t="shared" si="6"/>
        <v>94.773575311949529</v>
      </c>
      <c r="S37" s="19">
        <f t="shared" si="6"/>
        <v>74.689536160552976</v>
      </c>
      <c r="U37" s="3">
        <f t="shared" ref="U37" si="7">AVERAGE(U33:U36)</f>
        <v>92.152185176761392</v>
      </c>
    </row>
    <row r="38" spans="12:21" ht="15.75" thickBot="1" x14ac:dyDescent="0.3">
      <c r="O38" s="11">
        <f t="shared" si="6"/>
        <v>28.690493882906857</v>
      </c>
      <c r="P38" s="11">
        <f t="shared" si="6"/>
        <v>17.533044936013667</v>
      </c>
      <c r="Q38" s="11">
        <f t="shared" si="6"/>
        <v>4.282010065019433</v>
      </c>
      <c r="R38" s="28">
        <f t="shared" si="6"/>
        <v>7.2639966109180989</v>
      </c>
      <c r="S38" s="11">
        <f t="shared" si="6"/>
        <v>7.5846456944941458</v>
      </c>
      <c r="U38" s="1">
        <f t="shared" ref="U38" si="8">STDEVA(U33:U36)</f>
        <v>4.2296912144529291</v>
      </c>
    </row>
    <row r="39" spans="12:21" ht="15.75" thickBot="1" x14ac:dyDescent="0.3">
      <c r="N39" s="35" t="s">
        <v>22</v>
      </c>
      <c r="O39">
        <f>_xlfn.T.TEST(O33:O35,O43:O45,2,1)</f>
        <v>0.28471906378827405</v>
      </c>
      <c r="P39">
        <f t="shared" ref="P39:S39" si="9">_xlfn.T.TEST(P33:P35,P43:P45,2,1)</f>
        <v>0.88680557462717235</v>
      </c>
      <c r="Q39">
        <f t="shared" si="9"/>
        <v>0.10437693253232094</v>
      </c>
      <c r="R39">
        <f t="shared" si="9"/>
        <v>0.53775370760384189</v>
      </c>
      <c r="S39">
        <f t="shared" si="9"/>
        <v>0.12556157013742208</v>
      </c>
    </row>
    <row r="40" spans="12:21" ht="15.75" thickBot="1" x14ac:dyDescent="0.3">
      <c r="L40" t="s">
        <v>23</v>
      </c>
      <c r="M40">
        <v>0.05</v>
      </c>
      <c r="N40" s="38" t="s">
        <v>38</v>
      </c>
      <c r="O40" s="36">
        <f>TTEST(O33:O36,U33:U36,1,1)</f>
        <v>0.2177481520961741</v>
      </c>
      <c r="P40" s="36">
        <f>_xlfn.T.TEST(P33:P36,U33:U36,1,1)</f>
        <v>0.30173815492944167</v>
      </c>
      <c r="Q40" s="36">
        <f>_xlfn.T.TEST(Q33:Q36,U33:U36,1,1)</f>
        <v>0.38670619681682494</v>
      </c>
      <c r="R40" s="36">
        <f>_xlfn.T.TEST(R33:R36,U33:U36,1,1)</f>
        <v>0.16587170994309325</v>
      </c>
      <c r="S40" s="37">
        <f>_xlfn.T.TEST(S33:S36,U33:U36,1,1)</f>
        <v>5.990818626602129E-2</v>
      </c>
    </row>
    <row r="41" spans="12:21" ht="16.5" thickBot="1" x14ac:dyDescent="0.3">
      <c r="O41" s="47" t="s">
        <v>14</v>
      </c>
      <c r="P41" s="48"/>
      <c r="Q41" s="48"/>
      <c r="R41" s="48"/>
      <c r="S41" s="49"/>
    </row>
    <row r="42" spans="12:21" ht="15.75" thickBot="1" x14ac:dyDescent="0.3">
      <c r="O42" s="31">
        <v>1E-4</v>
      </c>
      <c r="P42" s="13">
        <v>1E-3</v>
      </c>
      <c r="Q42" s="13">
        <v>0.28000000000000003</v>
      </c>
      <c r="R42" s="31">
        <v>0.35</v>
      </c>
      <c r="S42" s="13">
        <v>0.47</v>
      </c>
    </row>
    <row r="43" spans="12:21" x14ac:dyDescent="0.25">
      <c r="O43" s="30">
        <f t="shared" ref="O43:S48" si="10">I4</f>
        <v>37.303634619836622</v>
      </c>
      <c r="P43" s="30">
        <f t="shared" si="10"/>
        <v>67.510004299368305</v>
      </c>
      <c r="Q43" s="30">
        <f t="shared" si="10"/>
        <v>56.293613784436289</v>
      </c>
      <c r="R43" s="30">
        <f t="shared" si="10"/>
        <v>66.691470714687313</v>
      </c>
      <c r="S43" s="30">
        <f t="shared" si="10"/>
        <v>84.843073056189439</v>
      </c>
    </row>
    <row r="44" spans="12:21" x14ac:dyDescent="0.25">
      <c r="O44" s="4">
        <f t="shared" si="10"/>
        <v>75.015505478602435</v>
      </c>
      <c r="P44" s="4">
        <f t="shared" si="10"/>
        <v>95.45172627661772</v>
      </c>
      <c r="Q44" s="4">
        <f t="shared" si="10"/>
        <v>66.549514161670444</v>
      </c>
      <c r="R44" s="4">
        <f t="shared" si="10"/>
        <v>103.85569567913994</v>
      </c>
      <c r="S44" s="4">
        <f t="shared" si="10"/>
        <v>90.117841637378547</v>
      </c>
    </row>
    <row r="45" spans="12:21" x14ac:dyDescent="0.25">
      <c r="O45" s="4">
        <f t="shared" si="10"/>
        <v>33.227772382440293</v>
      </c>
      <c r="P45" s="4">
        <f t="shared" si="10"/>
        <v>84.103928274852564</v>
      </c>
      <c r="Q45" s="4">
        <f t="shared" si="10"/>
        <v>82.583850581992706</v>
      </c>
      <c r="R45" s="4">
        <f t="shared" si="10"/>
        <v>89.077960280932871</v>
      </c>
      <c r="S45" s="4">
        <f t="shared" si="10"/>
        <v>84.758406170389449</v>
      </c>
    </row>
    <row r="46" spans="12:21" ht="15.75" thickBot="1" x14ac:dyDescent="0.3">
      <c r="O46" s="5">
        <f t="shared" si="10"/>
        <v>0</v>
      </c>
      <c r="P46" s="5">
        <f t="shared" si="10"/>
        <v>0</v>
      </c>
      <c r="Q46" s="5">
        <f t="shared" si="10"/>
        <v>0</v>
      </c>
      <c r="R46" s="5">
        <f t="shared" si="10"/>
        <v>0</v>
      </c>
      <c r="S46" s="5">
        <f t="shared" si="10"/>
        <v>0</v>
      </c>
    </row>
    <row r="47" spans="12:21" ht="19.5" thickTop="1" x14ac:dyDescent="0.3">
      <c r="O47" s="14">
        <f t="shared" si="10"/>
        <v>48.51563749362645</v>
      </c>
      <c r="P47" s="14">
        <f t="shared" si="10"/>
        <v>82.355219616946201</v>
      </c>
      <c r="Q47" s="14">
        <f t="shared" si="10"/>
        <v>68.47565950936648</v>
      </c>
      <c r="R47" s="14">
        <f t="shared" si="10"/>
        <v>86.541708891586708</v>
      </c>
      <c r="S47" s="14">
        <f t="shared" si="10"/>
        <v>86.573106954652474</v>
      </c>
    </row>
    <row r="48" spans="12:21" ht="15.75" thickBot="1" x14ac:dyDescent="0.3">
      <c r="O48" s="15">
        <f t="shared" si="10"/>
        <v>23.039865790850975</v>
      </c>
      <c r="P48" s="15">
        <f t="shared" si="10"/>
        <v>14.052702346564965</v>
      </c>
      <c r="Q48" s="15">
        <f t="shared" si="10"/>
        <v>13.250534504058226</v>
      </c>
      <c r="R48" s="15">
        <f t="shared" si="10"/>
        <v>18.711475960879831</v>
      </c>
      <c r="S48" s="15">
        <f t="shared" si="10"/>
        <v>3.0701221634616718</v>
      </c>
    </row>
  </sheetData>
  <mergeCells count="8">
    <mergeCell ref="O31:S31"/>
    <mergeCell ref="O41:S41"/>
    <mergeCell ref="A1:M1"/>
    <mergeCell ref="N1:T1"/>
    <mergeCell ref="C2:G2"/>
    <mergeCell ref="I2:M2"/>
    <mergeCell ref="P2:U2"/>
    <mergeCell ref="A4:A7"/>
  </mergeCells>
  <conditionalFormatting sqref="O39:S39">
    <cfRule type="cellIs" dxfId="6" priority="1" operator="lessThan">
      <formula>$M$40</formula>
    </cfRule>
  </conditionalFormatting>
  <pageMargins left="0.7" right="0.7" top="0.75" bottom="0.75" header="0.3" footer="0.3"/>
  <pageSetup orientation="landscape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7811-6F0A-4AA1-AF82-E3809DCFF036}">
  <dimension ref="A1:U48"/>
  <sheetViews>
    <sheetView zoomScale="115" zoomScaleNormal="115" zoomScaleSheetLayoutView="70" workbookViewId="0">
      <selection activeCell="N7" sqref="N7"/>
    </sheetView>
  </sheetViews>
  <sheetFormatPr defaultRowHeight="15" x14ac:dyDescent="0.25"/>
  <cols>
    <col min="8" max="8" width="11.7109375" customWidth="1"/>
    <col min="9" max="13" width="9.140625" customWidth="1"/>
    <col min="14" max="14" width="6" customWidth="1"/>
    <col min="15" max="15" width="15.7109375" customWidth="1"/>
    <col min="16" max="16" width="15.42578125" customWidth="1"/>
    <col min="17" max="17" width="16.28515625" customWidth="1"/>
    <col min="18" max="18" width="8" customWidth="1"/>
    <col min="21" max="21" width="10.42578125" customWidth="1"/>
  </cols>
  <sheetData>
    <row r="1" spans="1:21" ht="18.75" thickBot="1" x14ac:dyDescent="0.3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 t="s">
        <v>11</v>
      </c>
      <c r="O1" s="53"/>
      <c r="P1" s="53"/>
      <c r="Q1" s="53"/>
      <c r="R1" s="53"/>
      <c r="S1" s="53"/>
      <c r="T1" s="53"/>
    </row>
    <row r="2" spans="1:21" ht="16.5" customHeight="1" thickBot="1" x14ac:dyDescent="0.3">
      <c r="B2" s="7"/>
      <c r="C2" s="44" t="s">
        <v>10</v>
      </c>
      <c r="D2" s="45"/>
      <c r="E2" s="45"/>
      <c r="F2" s="45"/>
      <c r="G2" s="46"/>
      <c r="H2" s="16" t="s">
        <v>9</v>
      </c>
      <c r="I2" s="47" t="s">
        <v>14</v>
      </c>
      <c r="J2" s="48"/>
      <c r="K2" s="48"/>
      <c r="L2" s="48"/>
      <c r="M2" s="49"/>
      <c r="O2" s="8" t="s">
        <v>13</v>
      </c>
      <c r="P2" s="54" t="s">
        <v>12</v>
      </c>
      <c r="Q2" s="54"/>
      <c r="R2" s="54"/>
      <c r="S2" s="54"/>
      <c r="T2" s="54"/>
      <c r="U2" s="54"/>
    </row>
    <row r="3" spans="1:21" ht="17.25" customHeight="1" thickBot="1" x14ac:dyDescent="0.3">
      <c r="B3" s="20" t="s">
        <v>8</v>
      </c>
      <c r="C3" s="25">
        <v>5</v>
      </c>
      <c r="D3" s="26">
        <v>25</v>
      </c>
      <c r="E3" s="26">
        <v>50</v>
      </c>
      <c r="F3" s="26">
        <v>75</v>
      </c>
      <c r="G3" s="27">
        <v>100</v>
      </c>
      <c r="H3" s="17"/>
      <c r="I3" s="31">
        <v>1E-4</v>
      </c>
      <c r="J3" s="13">
        <v>1E-3</v>
      </c>
      <c r="K3" s="13">
        <v>0.28000000000000003</v>
      </c>
      <c r="L3" s="31">
        <v>0.35</v>
      </c>
      <c r="M3" s="13">
        <v>0.47</v>
      </c>
      <c r="O3" s="6" t="s">
        <v>7</v>
      </c>
      <c r="P3" s="6">
        <v>400</v>
      </c>
      <c r="Q3" s="6">
        <v>200</v>
      </c>
      <c r="R3" s="6">
        <v>100</v>
      </c>
      <c r="S3" s="6">
        <v>50</v>
      </c>
      <c r="T3" s="6">
        <v>25</v>
      </c>
      <c r="U3" s="6">
        <v>12.5</v>
      </c>
    </row>
    <row r="4" spans="1:21" ht="17.25" customHeight="1" x14ac:dyDescent="0.25">
      <c r="A4" s="55" t="s">
        <v>6</v>
      </c>
      <c r="B4" s="22" t="s">
        <v>5</v>
      </c>
      <c r="C4" s="4">
        <v>120.8188643053213</v>
      </c>
      <c r="D4" s="4">
        <v>126.727188543837</v>
      </c>
      <c r="E4" s="4">
        <v>112.93613784436288</v>
      </c>
      <c r="F4" s="4">
        <v>101.7891986638886</v>
      </c>
      <c r="G4" s="4">
        <v>91.808049740384305</v>
      </c>
      <c r="H4" s="29"/>
      <c r="I4" s="32">
        <v>84.843073056189439</v>
      </c>
      <c r="J4" s="30">
        <v>66.691470714687313</v>
      </c>
      <c r="K4" s="30">
        <v>56.293613784436289</v>
      </c>
      <c r="L4" s="30">
        <v>67.510004299368305</v>
      </c>
      <c r="M4" s="30">
        <v>37.303634619836622</v>
      </c>
      <c r="O4" s="4">
        <v>95.077223269504259</v>
      </c>
      <c r="P4" s="4">
        <v>8.8269338889440085</v>
      </c>
      <c r="Q4" s="4">
        <v>9.2122234348645673</v>
      </c>
      <c r="R4" s="4">
        <v>9.144425703608162</v>
      </c>
      <c r="S4" s="4">
        <v>8.6483447431954232</v>
      </c>
      <c r="T4" s="4">
        <v>9.2419882924893351</v>
      </c>
      <c r="U4" s="4">
        <v>5.9761219697721346</v>
      </c>
    </row>
    <row r="5" spans="1:21" x14ac:dyDescent="0.25">
      <c r="A5" s="56"/>
      <c r="B5" s="23" t="s">
        <v>4</v>
      </c>
      <c r="C5" s="4">
        <v>86.89270208807109</v>
      </c>
      <c r="D5" s="4">
        <v>110.83316105023775</v>
      </c>
      <c r="E5" s="4">
        <v>104.75501343808145</v>
      </c>
      <c r="F5" s="4">
        <v>107.54599958652055</v>
      </c>
      <c r="G5" s="4">
        <v>118.21376886499894</v>
      </c>
      <c r="H5" s="29"/>
      <c r="I5" s="33">
        <v>90.117841637378547</v>
      </c>
      <c r="J5" s="4">
        <v>103.85569567913994</v>
      </c>
      <c r="K5" s="4">
        <v>66.549514161670444</v>
      </c>
      <c r="L5" s="4">
        <v>95.45172627661772</v>
      </c>
      <c r="M5" s="4">
        <v>75.015505478602435</v>
      </c>
      <c r="O5" s="4">
        <v>94.076907173868079</v>
      </c>
      <c r="P5" s="4">
        <v>14.223692371304528</v>
      </c>
      <c r="Q5" s="4">
        <v>15.081662187306181</v>
      </c>
      <c r="R5" s="4">
        <v>12.549100682241058</v>
      </c>
      <c r="S5" s="4">
        <v>8.8587967748604548</v>
      </c>
      <c r="T5" s="4">
        <v>15.577837502584252</v>
      </c>
      <c r="U5" s="4">
        <v>10.088898077320652</v>
      </c>
    </row>
    <row r="6" spans="1:21" x14ac:dyDescent="0.25">
      <c r="A6" s="56"/>
      <c r="B6" s="23" t="s">
        <v>3</v>
      </c>
      <c r="C6" s="4">
        <v>100.74877901166799</v>
      </c>
      <c r="D6" s="4">
        <v>86.645835972357105</v>
      </c>
      <c r="E6" s="4">
        <v>103.69181832256609</v>
      </c>
      <c r="F6" s="4">
        <v>105.63413981899814</v>
      </c>
      <c r="G6" s="4">
        <v>84.213711663781339</v>
      </c>
      <c r="H6" s="29"/>
      <c r="I6" s="33">
        <v>84.758406170389449</v>
      </c>
      <c r="J6" s="4">
        <v>89.077960280932871</v>
      </c>
      <c r="K6" s="4">
        <v>82.583850581992706</v>
      </c>
      <c r="L6" s="4">
        <v>84.103928274852564</v>
      </c>
      <c r="M6" s="4">
        <v>33.227772382440293</v>
      </c>
      <c r="O6" s="4">
        <v>87.302425086911853</v>
      </c>
      <c r="P6" s="4">
        <v>13.763740517107911</v>
      </c>
      <c r="Q6" s="4">
        <v>13.428760432940646</v>
      </c>
      <c r="R6" s="4">
        <v>15.214851722050977</v>
      </c>
      <c r="S6" s="4">
        <v>12.44070993258174</v>
      </c>
      <c r="T6" s="4">
        <v>12.803839603653817</v>
      </c>
      <c r="U6" s="4">
        <v>13.235935762642685</v>
      </c>
    </row>
    <row r="7" spans="1:21" ht="15.75" thickBot="1" x14ac:dyDescent="0.3">
      <c r="A7" s="57"/>
      <c r="B7" s="24"/>
      <c r="C7" s="9"/>
      <c r="D7" s="5"/>
      <c r="E7" s="5"/>
      <c r="F7" s="5"/>
      <c r="G7" s="5"/>
      <c r="H7" s="29"/>
      <c r="I7" s="34"/>
      <c r="J7" s="5"/>
      <c r="K7" s="5"/>
      <c r="L7" s="5"/>
      <c r="M7" s="5"/>
      <c r="O7" s="4"/>
      <c r="P7" s="4"/>
      <c r="Q7" s="4"/>
      <c r="R7" s="4"/>
      <c r="S7" s="4"/>
      <c r="T7" s="4"/>
      <c r="U7" s="4"/>
    </row>
    <row r="8" spans="1:21" ht="19.5" thickTop="1" x14ac:dyDescent="0.3">
      <c r="A8" s="18" t="s">
        <v>2</v>
      </c>
      <c r="B8" s="21" t="s">
        <v>19</v>
      </c>
      <c r="C8" s="19">
        <f>AVERAGE(C4:C7)</f>
        <v>102.82011513502012</v>
      </c>
      <c r="D8" s="19">
        <f>AVERAGE(D4:D7)</f>
        <v>108.06872852214394</v>
      </c>
      <c r="E8" s="19">
        <f>AVERAGE(E4:E7)</f>
        <v>107.12765653500348</v>
      </c>
      <c r="F8" s="3">
        <f>AVERAGE(F4:F7)</f>
        <v>104.9897793564691</v>
      </c>
      <c r="G8" s="19">
        <f t="shared" ref="G8:H8" si="0">AVERAGE(G4:G7)</f>
        <v>98.078510089721533</v>
      </c>
      <c r="H8" s="10" t="e">
        <f t="shared" si="0"/>
        <v>#DIV/0!</v>
      </c>
      <c r="I8" s="14">
        <f>AVERAGE(I4:I7)</f>
        <v>86.573106954652474</v>
      </c>
      <c r="J8" s="14">
        <f t="shared" ref="J8:M8" si="1">AVERAGE(J4:J7)</f>
        <v>86.541708891586708</v>
      </c>
      <c r="K8" s="14">
        <f t="shared" si="1"/>
        <v>68.47565950936648</v>
      </c>
      <c r="L8" s="14">
        <f t="shared" si="1"/>
        <v>82.355219616946201</v>
      </c>
      <c r="M8" s="14">
        <f t="shared" si="1"/>
        <v>48.51563749362645</v>
      </c>
      <c r="O8" s="3">
        <f t="shared" ref="O8:U8" si="2">AVERAGE(O4:O7)</f>
        <v>92.152185176761392</v>
      </c>
      <c r="P8" s="3">
        <f t="shared" si="2"/>
        <v>12.271455592452149</v>
      </c>
      <c r="Q8" s="3">
        <f t="shared" si="2"/>
        <v>12.574215351703799</v>
      </c>
      <c r="R8" s="3">
        <f t="shared" si="2"/>
        <v>12.302792702633397</v>
      </c>
      <c r="S8" s="3">
        <f t="shared" si="2"/>
        <v>9.9826171502125387</v>
      </c>
      <c r="T8" s="3">
        <f t="shared" si="2"/>
        <v>12.541221799575801</v>
      </c>
      <c r="U8" s="3">
        <f t="shared" si="2"/>
        <v>9.7669852699118227</v>
      </c>
    </row>
    <row r="9" spans="1:21" ht="15.75" thickBot="1" x14ac:dyDescent="0.3">
      <c r="A9" s="18" t="s">
        <v>1</v>
      </c>
      <c r="B9" s="2" t="s">
        <v>1</v>
      </c>
      <c r="C9" s="11">
        <f>STDEVA(C4:C7)</f>
        <v>17.057665306240562</v>
      </c>
      <c r="D9" s="11">
        <f>STDEVA(D4:D7)</f>
        <v>20.183168021686171</v>
      </c>
      <c r="E9" s="11">
        <f>STDEVA(E4:E7)</f>
        <v>5.0583037971534557</v>
      </c>
      <c r="F9" s="28">
        <f>STDEVA(F4:F7)</f>
        <v>2.9319941200413422</v>
      </c>
      <c r="G9" s="11">
        <f t="shared" ref="G9:H9" si="3">STDEVA(G4:G7)</f>
        <v>17.846287489726723</v>
      </c>
      <c r="H9" s="12" t="e">
        <f t="shared" si="3"/>
        <v>#DIV/0!</v>
      </c>
      <c r="I9" s="15">
        <f>STDEVA(I4:I7)</f>
        <v>3.0701221634616718</v>
      </c>
      <c r="J9" s="15">
        <f t="shared" ref="J9:M9" si="4">STDEVA(J4:J7)</f>
        <v>18.711475960879831</v>
      </c>
      <c r="K9" s="15">
        <f t="shared" si="4"/>
        <v>13.250534504058226</v>
      </c>
      <c r="L9" s="15">
        <f t="shared" si="4"/>
        <v>14.052702346564965</v>
      </c>
      <c r="M9" s="15">
        <f t="shared" si="4"/>
        <v>23.039865790850975</v>
      </c>
      <c r="O9" s="1">
        <f t="shared" ref="O9:U9" si="5">STDEVA(O4:O7)</f>
        <v>4.2296912144529291</v>
      </c>
      <c r="P9" s="1">
        <f t="shared" si="5"/>
        <v>2.9918950936653306</v>
      </c>
      <c r="Q9" s="1">
        <f t="shared" si="5"/>
        <v>3.0265926863496797</v>
      </c>
      <c r="R9" s="1">
        <f t="shared" si="5"/>
        <v>3.0426992501659984</v>
      </c>
      <c r="S9" s="1">
        <f t="shared" si="5"/>
        <v>2.1313698903427496</v>
      </c>
      <c r="T9" s="1">
        <f t="shared" si="5"/>
        <v>3.1760781455324989</v>
      </c>
      <c r="U9" s="1">
        <f t="shared" si="5"/>
        <v>3.6405967874057095</v>
      </c>
    </row>
    <row r="10" spans="1:21" ht="15.75" thickTop="1" x14ac:dyDescent="0.25">
      <c r="C10">
        <f>TTEST(C4:C7,O4:O7,1,1)</f>
        <v>0.19119288085160135</v>
      </c>
      <c r="D10">
        <f>TTEST(D4:D7,O4:O7,1,1)</f>
        <v>0.11516105500823987</v>
      </c>
      <c r="E10">
        <f>TTEST(E4:E7,O4:O7,1,1)</f>
        <v>1.0363165015597885E-2</v>
      </c>
      <c r="F10">
        <f>TTEST(F4:F7,O4:O7,1,1)</f>
        <v>3.1245184399241233E-2</v>
      </c>
      <c r="G10">
        <f>TTEST(G4:G7,O4:O7,1,1)</f>
        <v>0.29096269453082346</v>
      </c>
      <c r="O10" t="s">
        <v>39</v>
      </c>
      <c r="P10" s="41">
        <f>TTEST(P4:P7,O4:O7,1,2)</f>
        <v>5.8436285052234776E-6</v>
      </c>
      <c r="Q10" s="41">
        <f>TTEST(Q4:Q7,O4:O7,1,2)</f>
        <v>6.0248779250484071E-6</v>
      </c>
      <c r="R10" s="41">
        <f>TTEST(R4:R7,O4:O7,1,2)</f>
        <v>5.9865907792309004E-6</v>
      </c>
      <c r="S10" s="41">
        <f>TTEST(S4:S7,O4:O7,1,2)</f>
        <v>3.6526719111576888E-6</v>
      </c>
      <c r="T10" s="41">
        <f>TTEST(T4:T7,O4:O7,1,2)</f>
        <v>6.4322778245761207E-6</v>
      </c>
      <c r="U10" s="41">
        <f>TTEST(U4:U7,O4:O7,1,2)</f>
        <v>6.9473904313886309E-6</v>
      </c>
    </row>
    <row r="30" spans="15:21" ht="15.75" thickBot="1" x14ac:dyDescent="0.3">
      <c r="R30" t="s">
        <v>0</v>
      </c>
    </row>
    <row r="31" spans="15:21" ht="16.5" thickBot="1" x14ac:dyDescent="0.3">
      <c r="O31" s="44" t="s">
        <v>29</v>
      </c>
      <c r="P31" s="45"/>
      <c r="Q31" s="45"/>
      <c r="R31" s="45"/>
      <c r="S31" s="46"/>
      <c r="U31" s="8" t="s">
        <v>13</v>
      </c>
    </row>
    <row r="32" spans="15:21" ht="15.75" thickBot="1" x14ac:dyDescent="0.3">
      <c r="O32" s="25">
        <v>5</v>
      </c>
      <c r="P32" s="26">
        <v>25</v>
      </c>
      <c r="Q32" s="26">
        <v>50</v>
      </c>
      <c r="R32" s="26">
        <v>75</v>
      </c>
      <c r="S32" s="27">
        <v>100</v>
      </c>
      <c r="U32" s="6" t="s">
        <v>7</v>
      </c>
    </row>
    <row r="33" spans="12:21" x14ac:dyDescent="0.25">
      <c r="O33" s="4">
        <f t="shared" ref="O33:S38" si="6">C4</f>
        <v>120.8188643053213</v>
      </c>
      <c r="P33" s="4">
        <f t="shared" si="6"/>
        <v>126.727188543837</v>
      </c>
      <c r="Q33" s="4">
        <f t="shared" si="6"/>
        <v>112.93613784436288</v>
      </c>
      <c r="R33" s="4">
        <f t="shared" si="6"/>
        <v>101.7891986638886</v>
      </c>
      <c r="S33" s="4">
        <f t="shared" si="6"/>
        <v>91.808049740384305</v>
      </c>
      <c r="U33" s="4">
        <v>95.077223269504259</v>
      </c>
    </row>
    <row r="34" spans="12:21" x14ac:dyDescent="0.25">
      <c r="O34" s="4">
        <f t="shared" si="6"/>
        <v>86.89270208807109</v>
      </c>
      <c r="P34" s="4">
        <f t="shared" si="6"/>
        <v>110.83316105023775</v>
      </c>
      <c r="Q34" s="4">
        <f t="shared" si="6"/>
        <v>104.75501343808145</v>
      </c>
      <c r="R34" s="4">
        <f t="shared" si="6"/>
        <v>107.54599958652055</v>
      </c>
      <c r="S34" s="4">
        <f t="shared" si="6"/>
        <v>118.21376886499894</v>
      </c>
      <c r="U34" s="4">
        <v>94.076907173868079</v>
      </c>
    </row>
    <row r="35" spans="12:21" x14ac:dyDescent="0.25">
      <c r="O35" s="4">
        <f t="shared" si="6"/>
        <v>100.74877901166799</v>
      </c>
      <c r="P35" s="4">
        <f t="shared" si="6"/>
        <v>86.645835972357105</v>
      </c>
      <c r="Q35" s="4">
        <f t="shared" si="6"/>
        <v>103.69181832256609</v>
      </c>
      <c r="R35" s="4">
        <f t="shared" si="6"/>
        <v>105.63413981899814</v>
      </c>
      <c r="S35" s="4">
        <f t="shared" si="6"/>
        <v>84.213711663781339</v>
      </c>
      <c r="U35" s="4">
        <v>87.302425086911853</v>
      </c>
    </row>
    <row r="36" spans="12:21" ht="15.75" thickBot="1" x14ac:dyDescent="0.3"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  <c r="S36" s="5">
        <f t="shared" si="6"/>
        <v>0</v>
      </c>
      <c r="U36" s="4"/>
    </row>
    <row r="37" spans="12:21" ht="15.75" thickTop="1" x14ac:dyDescent="0.25">
      <c r="O37" s="19">
        <f t="shared" si="6"/>
        <v>102.82011513502012</v>
      </c>
      <c r="P37" s="19">
        <f t="shared" si="6"/>
        <v>108.06872852214394</v>
      </c>
      <c r="Q37" s="19">
        <f t="shared" si="6"/>
        <v>107.12765653500348</v>
      </c>
      <c r="R37" s="3">
        <f t="shared" si="6"/>
        <v>104.9897793564691</v>
      </c>
      <c r="S37" s="19">
        <f t="shared" si="6"/>
        <v>98.078510089721533</v>
      </c>
      <c r="U37" s="3">
        <f t="shared" ref="U37" si="7">AVERAGE(U33:U36)</f>
        <v>92.152185176761392</v>
      </c>
    </row>
    <row r="38" spans="12:21" ht="15.75" thickBot="1" x14ac:dyDescent="0.3">
      <c r="O38" s="11">
        <f t="shared" si="6"/>
        <v>17.057665306240562</v>
      </c>
      <c r="P38" s="11">
        <f t="shared" si="6"/>
        <v>20.183168021686171</v>
      </c>
      <c r="Q38" s="11">
        <f t="shared" si="6"/>
        <v>5.0583037971534557</v>
      </c>
      <c r="R38" s="28">
        <f t="shared" si="6"/>
        <v>2.9319941200413422</v>
      </c>
      <c r="S38" s="11">
        <f t="shared" si="6"/>
        <v>17.846287489726723</v>
      </c>
      <c r="U38" s="1">
        <f t="shared" ref="U38" si="8">STDEVA(U33:U36)</f>
        <v>4.2296912144529291</v>
      </c>
    </row>
    <row r="39" spans="12:21" x14ac:dyDescent="0.25">
      <c r="N39" s="35" t="s">
        <v>22</v>
      </c>
      <c r="O39">
        <f>_xlfn.T.TEST(O33:O35,O43:O45,2,1)</f>
        <v>0.28760172348912127</v>
      </c>
      <c r="P39">
        <f t="shared" ref="P39:S39" si="9">_xlfn.T.TEST(P33:P35,P43:P45,2,1)</f>
        <v>0.38358954517831445</v>
      </c>
      <c r="Q39">
        <f t="shared" si="9"/>
        <v>6.379716452032258E-2</v>
      </c>
      <c r="R39">
        <f t="shared" si="9"/>
        <v>7.2043528288021741E-2</v>
      </c>
      <c r="S39">
        <f t="shared" si="9"/>
        <v>4.5118408966021741E-3</v>
      </c>
    </row>
    <row r="40" spans="12:21" ht="15.75" thickBot="1" x14ac:dyDescent="0.3">
      <c r="L40" t="s">
        <v>23</v>
      </c>
      <c r="M40">
        <v>0.05</v>
      </c>
      <c r="N40" t="s">
        <v>38</v>
      </c>
      <c r="O40">
        <f>_xlfn.T.TEST(O33:O35,U33:U35,2,1)</f>
        <v>0.38238576170320271</v>
      </c>
      <c r="P40">
        <f>_xlfn.T.TEST(P33:P35,U33:U35,2,1)</f>
        <v>0.23032211001647973</v>
      </c>
      <c r="Q40" s="39">
        <f>_xlfn.T.TEST(Q33:Q35,U33:U35,2,1)</f>
        <v>2.0726330031195769E-2</v>
      </c>
      <c r="R40">
        <f>_xlfn.T.TEST(R33:R35,U33:U35,2,1)</f>
        <v>6.2490368798482465E-2</v>
      </c>
      <c r="S40">
        <f>_xlfn.T.TEST(S33:S35,U33:U35,2,1)</f>
        <v>0.58192538906164692</v>
      </c>
    </row>
    <row r="41" spans="12:21" ht="16.5" thickBot="1" x14ac:dyDescent="0.3">
      <c r="O41" s="47" t="s">
        <v>14</v>
      </c>
      <c r="P41" s="48"/>
      <c r="Q41" s="48"/>
      <c r="R41" s="48"/>
      <c r="S41" s="49"/>
    </row>
    <row r="42" spans="12:21" ht="15.75" thickBot="1" x14ac:dyDescent="0.3">
      <c r="O42" s="31">
        <v>1E-4</v>
      </c>
      <c r="P42" s="13">
        <v>1E-3</v>
      </c>
      <c r="Q42" s="13">
        <v>0.28000000000000003</v>
      </c>
      <c r="R42" s="31">
        <v>0.35</v>
      </c>
      <c r="S42" s="13">
        <v>0.47</v>
      </c>
    </row>
    <row r="43" spans="12:21" x14ac:dyDescent="0.25">
      <c r="O43" s="30">
        <f t="shared" ref="O43:S48" si="10">I4</f>
        <v>84.843073056189439</v>
      </c>
      <c r="P43" s="30">
        <f t="shared" si="10"/>
        <v>66.691470714687313</v>
      </c>
      <c r="Q43" s="30">
        <f t="shared" si="10"/>
        <v>56.293613784436289</v>
      </c>
      <c r="R43" s="30">
        <f t="shared" si="10"/>
        <v>67.510004299368305</v>
      </c>
      <c r="S43" s="30">
        <f t="shared" si="10"/>
        <v>37.303634619836622</v>
      </c>
    </row>
    <row r="44" spans="12:21" x14ac:dyDescent="0.25">
      <c r="O44" s="4">
        <f t="shared" si="10"/>
        <v>90.117841637378547</v>
      </c>
      <c r="P44" s="4">
        <f t="shared" si="10"/>
        <v>103.85569567913994</v>
      </c>
      <c r="Q44" s="4">
        <f t="shared" si="10"/>
        <v>66.549514161670444</v>
      </c>
      <c r="R44" s="4">
        <f t="shared" si="10"/>
        <v>95.45172627661772</v>
      </c>
      <c r="S44" s="4">
        <f t="shared" si="10"/>
        <v>75.015505478602435</v>
      </c>
    </row>
    <row r="45" spans="12:21" x14ac:dyDescent="0.25">
      <c r="O45" s="4">
        <f t="shared" si="10"/>
        <v>84.758406170389449</v>
      </c>
      <c r="P45" s="4">
        <f t="shared" si="10"/>
        <v>89.077960280932871</v>
      </c>
      <c r="Q45" s="4">
        <f t="shared" si="10"/>
        <v>82.583850581992706</v>
      </c>
      <c r="R45" s="4">
        <f t="shared" si="10"/>
        <v>84.103928274852564</v>
      </c>
      <c r="S45" s="4">
        <f t="shared" si="10"/>
        <v>33.227772382440293</v>
      </c>
    </row>
    <row r="46" spans="12:21" ht="15.75" thickBot="1" x14ac:dyDescent="0.3">
      <c r="O46" s="5">
        <f t="shared" si="10"/>
        <v>0</v>
      </c>
      <c r="P46" s="5">
        <f t="shared" si="10"/>
        <v>0</v>
      </c>
      <c r="Q46" s="5">
        <f t="shared" si="10"/>
        <v>0</v>
      </c>
      <c r="R46" s="5">
        <f t="shared" si="10"/>
        <v>0</v>
      </c>
      <c r="S46" s="5">
        <f t="shared" si="10"/>
        <v>0</v>
      </c>
    </row>
    <row r="47" spans="12:21" ht="19.5" thickTop="1" x14ac:dyDescent="0.3">
      <c r="O47" s="14">
        <f t="shared" si="10"/>
        <v>86.573106954652474</v>
      </c>
      <c r="P47" s="14">
        <f t="shared" si="10"/>
        <v>86.541708891586708</v>
      </c>
      <c r="Q47" s="14">
        <f t="shared" si="10"/>
        <v>68.47565950936648</v>
      </c>
      <c r="R47" s="14">
        <f t="shared" si="10"/>
        <v>82.355219616946201</v>
      </c>
      <c r="S47" s="14">
        <f t="shared" si="10"/>
        <v>48.51563749362645</v>
      </c>
    </row>
    <row r="48" spans="12:21" ht="15.75" thickBot="1" x14ac:dyDescent="0.3">
      <c r="O48" s="15">
        <f t="shared" si="10"/>
        <v>3.0701221634616718</v>
      </c>
      <c r="P48" s="15">
        <f t="shared" si="10"/>
        <v>18.711475960879831</v>
      </c>
      <c r="Q48" s="15">
        <f t="shared" si="10"/>
        <v>13.250534504058226</v>
      </c>
      <c r="R48" s="15">
        <f t="shared" si="10"/>
        <v>14.052702346564965</v>
      </c>
      <c r="S48" s="15">
        <f t="shared" si="10"/>
        <v>23.039865790850975</v>
      </c>
    </row>
  </sheetData>
  <mergeCells count="8">
    <mergeCell ref="O31:S31"/>
    <mergeCell ref="O41:S41"/>
    <mergeCell ref="A1:M1"/>
    <mergeCell ref="N1:T1"/>
    <mergeCell ref="C2:G2"/>
    <mergeCell ref="I2:M2"/>
    <mergeCell ref="P2:U2"/>
    <mergeCell ref="A4:A7"/>
  </mergeCells>
  <conditionalFormatting sqref="O39:S39">
    <cfRule type="cellIs" dxfId="5" priority="1" operator="lessThan">
      <formula>$M$40</formula>
    </cfRule>
  </conditionalFormatting>
  <pageMargins left="0.7" right="0.7" top="0.75" bottom="0.75" header="0.3" footer="0.3"/>
  <pageSetup orientation="landscape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32999-073B-4B1C-9A7A-0FA66CEA74F7}">
  <dimension ref="A1:U48"/>
  <sheetViews>
    <sheetView topLeftCell="B1" zoomScale="130" zoomScaleNormal="130" zoomScaleSheetLayoutView="70" workbookViewId="0">
      <selection activeCell="G5" sqref="G5"/>
    </sheetView>
  </sheetViews>
  <sheetFormatPr defaultRowHeight="15" x14ac:dyDescent="0.25"/>
  <cols>
    <col min="8" max="8" width="11.7109375" customWidth="1"/>
    <col min="9" max="13" width="9.140625" customWidth="1"/>
    <col min="14" max="14" width="6" customWidth="1"/>
    <col min="15" max="15" width="15.7109375" customWidth="1"/>
    <col min="16" max="16" width="15.42578125" customWidth="1"/>
    <col min="17" max="17" width="16.28515625" customWidth="1"/>
    <col min="18" max="18" width="8" customWidth="1"/>
    <col min="21" max="21" width="10.42578125" customWidth="1"/>
  </cols>
  <sheetData>
    <row r="1" spans="1:21" ht="18.75" thickBot="1" x14ac:dyDescent="0.3">
      <c r="A1" s="50" t="s">
        <v>30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 t="s">
        <v>11</v>
      </c>
      <c r="O1" s="53"/>
      <c r="P1" s="53"/>
      <c r="Q1" s="53"/>
      <c r="R1" s="53"/>
      <c r="S1" s="53"/>
      <c r="T1" s="53"/>
    </row>
    <row r="2" spans="1:21" ht="16.5" customHeight="1" thickBot="1" x14ac:dyDescent="0.3">
      <c r="B2" s="7"/>
      <c r="C2" s="44" t="s">
        <v>10</v>
      </c>
      <c r="D2" s="45"/>
      <c r="E2" s="45"/>
      <c r="F2" s="45"/>
      <c r="G2" s="46"/>
      <c r="H2" s="16" t="s">
        <v>9</v>
      </c>
      <c r="I2" s="47" t="s">
        <v>14</v>
      </c>
      <c r="J2" s="48"/>
      <c r="K2" s="48"/>
      <c r="L2" s="48"/>
      <c r="M2" s="49"/>
      <c r="O2" s="8" t="s">
        <v>13</v>
      </c>
      <c r="P2" s="54" t="s">
        <v>12</v>
      </c>
      <c r="Q2" s="54"/>
      <c r="R2" s="54"/>
      <c r="S2" s="54"/>
      <c r="T2" s="54"/>
      <c r="U2" s="54"/>
    </row>
    <row r="3" spans="1:21" ht="17.25" customHeight="1" thickBot="1" x14ac:dyDescent="0.3">
      <c r="B3" s="20" t="s">
        <v>8</v>
      </c>
      <c r="C3" s="25">
        <v>5</v>
      </c>
      <c r="D3" s="26">
        <v>25</v>
      </c>
      <c r="E3" s="26">
        <v>50</v>
      </c>
      <c r="F3" s="26">
        <v>75</v>
      </c>
      <c r="G3" s="27">
        <v>100</v>
      </c>
      <c r="H3" s="17"/>
      <c r="I3" s="31">
        <v>1E-4</v>
      </c>
      <c r="J3" s="13">
        <v>1E-3</v>
      </c>
      <c r="K3" s="13">
        <v>0.28000000000000003</v>
      </c>
      <c r="L3" s="31">
        <v>0.35</v>
      </c>
      <c r="M3" s="13">
        <v>0.47</v>
      </c>
      <c r="O3" s="6" t="s">
        <v>7</v>
      </c>
      <c r="P3" s="6">
        <v>400</v>
      </c>
      <c r="Q3" s="6">
        <v>200</v>
      </c>
      <c r="R3" s="6">
        <v>100</v>
      </c>
      <c r="S3" s="6">
        <v>50</v>
      </c>
      <c r="T3" s="6">
        <v>25</v>
      </c>
      <c r="U3" s="6">
        <v>12.5</v>
      </c>
    </row>
    <row r="4" spans="1:21" ht="17.25" customHeight="1" x14ac:dyDescent="0.25">
      <c r="A4" s="55" t="s">
        <v>6</v>
      </c>
      <c r="B4" s="22" t="s">
        <v>5</v>
      </c>
      <c r="C4" s="4">
        <v>117.17266924628764</v>
      </c>
      <c r="D4" s="4">
        <v>69.662995667559599</v>
      </c>
      <c r="E4" s="4">
        <v>70.263253629659033</v>
      </c>
      <c r="F4" s="4">
        <v>62.519429837616173</v>
      </c>
      <c r="G4" s="4">
        <v>90.399179812812108</v>
      </c>
      <c r="H4" s="29"/>
      <c r="I4" s="32">
        <v>84.843073056189439</v>
      </c>
      <c r="J4" s="30">
        <v>66.691470714687313</v>
      </c>
      <c r="K4" s="30">
        <v>56.293613784436289</v>
      </c>
      <c r="L4" s="30">
        <v>67.510004299368305</v>
      </c>
      <c r="M4" s="30">
        <v>37.303634619836622</v>
      </c>
      <c r="O4" s="4">
        <v>95.077223269504259</v>
      </c>
      <c r="P4" s="4">
        <v>8.8269338889440085</v>
      </c>
      <c r="Q4" s="4">
        <v>9.2122234348645673</v>
      </c>
      <c r="R4" s="4">
        <v>9.144425703608162</v>
      </c>
      <c r="S4" s="4">
        <v>8.6483447431954232</v>
      </c>
      <c r="T4" s="4">
        <v>9.2419882924893351</v>
      </c>
      <c r="U4" s="4">
        <v>5.9761219697721346</v>
      </c>
    </row>
    <row r="5" spans="1:21" x14ac:dyDescent="0.25">
      <c r="A5" s="56"/>
      <c r="B5" s="23" t="s">
        <v>4</v>
      </c>
      <c r="C5" s="4">
        <v>131.48645854868718</v>
      </c>
      <c r="D5" s="4">
        <v>88.567293777134594</v>
      </c>
      <c r="E5" s="4">
        <v>74.984494521397551</v>
      </c>
      <c r="F5" s="4">
        <v>84.628902212114937</v>
      </c>
      <c r="G5" s="4">
        <v>104.78602439528632</v>
      </c>
      <c r="H5" s="29"/>
      <c r="I5" s="33">
        <v>90.117841637378547</v>
      </c>
      <c r="J5" s="4">
        <v>103.85569567913994</v>
      </c>
      <c r="K5" s="4">
        <v>66.549514161670444</v>
      </c>
      <c r="L5" s="4">
        <v>95.45172627661772</v>
      </c>
      <c r="M5" s="4">
        <v>75.015505478602435</v>
      </c>
      <c r="O5" s="4">
        <v>94.076907173868079</v>
      </c>
      <c r="P5" s="4">
        <v>14.223692371304528</v>
      </c>
      <c r="Q5" s="4">
        <v>15.081662187306181</v>
      </c>
      <c r="R5" s="4">
        <v>12.549100682241058</v>
      </c>
      <c r="S5" s="4">
        <v>8.8587967748604548</v>
      </c>
      <c r="T5" s="4">
        <v>15.577837502584252</v>
      </c>
      <c r="U5" s="4">
        <v>10.088898077320652</v>
      </c>
    </row>
    <row r="6" spans="1:21" x14ac:dyDescent="0.25">
      <c r="A6" s="56"/>
      <c r="B6" s="23" t="s">
        <v>3</v>
      </c>
      <c r="C6" s="4">
        <v>101.64393587524103</v>
      </c>
      <c r="D6" s="4">
        <v>106.3984011034638</v>
      </c>
      <c r="E6" s="4">
        <v>92.624808230939195</v>
      </c>
      <c r="F6" s="4">
        <v>98.72623119255725</v>
      </c>
      <c r="G6" s="4">
        <v>109.42588917507634</v>
      </c>
      <c r="H6" s="29"/>
      <c r="I6" s="33">
        <v>84.758406170389449</v>
      </c>
      <c r="J6" s="4">
        <v>89.077960280932871</v>
      </c>
      <c r="K6" s="4">
        <v>82.583850581992706</v>
      </c>
      <c r="L6" s="4">
        <v>84.103928274852564</v>
      </c>
      <c r="M6" s="4">
        <v>33.227772382440293</v>
      </c>
      <c r="O6" s="4">
        <v>87.302425086911853</v>
      </c>
      <c r="P6" s="4">
        <v>13.763740517107911</v>
      </c>
      <c r="Q6" s="4">
        <v>13.428760432940646</v>
      </c>
      <c r="R6" s="4">
        <v>15.214851722050977</v>
      </c>
      <c r="S6" s="4">
        <v>12.44070993258174</v>
      </c>
      <c r="T6" s="4">
        <v>12.803839603653817</v>
      </c>
      <c r="U6" s="4">
        <v>13.235935762642685</v>
      </c>
    </row>
    <row r="7" spans="1:21" ht="15.75" thickBot="1" x14ac:dyDescent="0.3">
      <c r="A7" s="57"/>
      <c r="B7" s="24"/>
      <c r="C7" s="9"/>
      <c r="D7" s="5"/>
      <c r="E7" s="5"/>
      <c r="F7" s="5"/>
      <c r="G7" s="5"/>
      <c r="H7" s="29"/>
      <c r="I7" s="34"/>
      <c r="J7" s="5"/>
      <c r="K7" s="5"/>
      <c r="L7" s="5"/>
      <c r="M7" s="5"/>
      <c r="O7" s="4"/>
      <c r="P7" s="4"/>
      <c r="Q7" s="4"/>
      <c r="R7" s="4"/>
      <c r="S7" s="4"/>
      <c r="T7" s="4"/>
      <c r="U7" s="4"/>
    </row>
    <row r="8" spans="1:21" ht="19.5" thickTop="1" x14ac:dyDescent="0.3">
      <c r="A8" s="18" t="s">
        <v>2</v>
      </c>
      <c r="B8" s="21" t="s">
        <v>20</v>
      </c>
      <c r="C8" s="19">
        <f>AVERAGE(C4:C7)</f>
        <v>116.76768789007195</v>
      </c>
      <c r="D8" s="19">
        <f>AVERAGE(D4:D7)</f>
        <v>88.209563516052654</v>
      </c>
      <c r="E8" s="19">
        <f>AVERAGE(E4:E7)</f>
        <v>79.290852127331917</v>
      </c>
      <c r="F8" s="3">
        <f>AVERAGE(F4:F7)</f>
        <v>81.958187747429449</v>
      </c>
      <c r="G8" s="19">
        <f t="shared" ref="G8:H8" si="0">AVERAGE(G4:G7)</f>
        <v>101.53703112772492</v>
      </c>
      <c r="H8" s="10" t="e">
        <f t="shared" si="0"/>
        <v>#DIV/0!</v>
      </c>
      <c r="I8" s="14">
        <f>AVERAGE(I4:I7)</f>
        <v>86.573106954652474</v>
      </c>
      <c r="J8" s="14">
        <f t="shared" ref="J8:M8" si="1">AVERAGE(J4:J7)</f>
        <v>86.541708891586708</v>
      </c>
      <c r="K8" s="14">
        <f t="shared" si="1"/>
        <v>68.47565950936648</v>
      </c>
      <c r="L8" s="14">
        <f t="shared" si="1"/>
        <v>82.355219616946201</v>
      </c>
      <c r="M8" s="14">
        <f t="shared" si="1"/>
        <v>48.51563749362645</v>
      </c>
      <c r="O8" s="3">
        <f t="shared" ref="O8:U8" si="2">AVERAGE(O4:O7)</f>
        <v>92.152185176761392</v>
      </c>
      <c r="P8" s="3">
        <f t="shared" si="2"/>
        <v>12.271455592452149</v>
      </c>
      <c r="Q8" s="3">
        <f t="shared" si="2"/>
        <v>12.574215351703799</v>
      </c>
      <c r="R8" s="3">
        <f t="shared" si="2"/>
        <v>12.302792702633397</v>
      </c>
      <c r="S8" s="3">
        <f t="shared" si="2"/>
        <v>9.9826171502125387</v>
      </c>
      <c r="T8" s="3">
        <f t="shared" si="2"/>
        <v>12.541221799575801</v>
      </c>
      <c r="U8" s="3">
        <f t="shared" si="2"/>
        <v>9.7669852699118227</v>
      </c>
    </row>
    <row r="9" spans="1:21" ht="15.75" thickBot="1" x14ac:dyDescent="0.3">
      <c r="A9" s="18" t="s">
        <v>1</v>
      </c>
      <c r="B9" s="2" t="s">
        <v>1</v>
      </c>
      <c r="C9" s="11">
        <f>STDEVA(C4:C7)</f>
        <v>14.925382651809855</v>
      </c>
      <c r="D9" s="11">
        <f>STDEVA(D4:D7)</f>
        <v>18.370315221569722</v>
      </c>
      <c r="E9" s="11">
        <f>STDEVA(E4:E7)</f>
        <v>11.786361521655078</v>
      </c>
      <c r="F9" s="28">
        <f>STDEVA(F4:F7)</f>
        <v>18.250552125975656</v>
      </c>
      <c r="G9" s="11">
        <f t="shared" ref="G9:H9" si="3">STDEVA(G4:G7)</f>
        <v>9.9207300753781613</v>
      </c>
      <c r="H9" s="12" t="e">
        <f t="shared" si="3"/>
        <v>#DIV/0!</v>
      </c>
      <c r="I9" s="15">
        <f>STDEVA(I4:I7)</f>
        <v>3.0701221634616718</v>
      </c>
      <c r="J9" s="15">
        <f t="shared" ref="J9:M9" si="4">STDEVA(J4:J7)</f>
        <v>18.711475960879831</v>
      </c>
      <c r="K9" s="15">
        <f t="shared" si="4"/>
        <v>13.250534504058226</v>
      </c>
      <c r="L9" s="15">
        <f t="shared" si="4"/>
        <v>14.052702346564965</v>
      </c>
      <c r="M9" s="15">
        <f t="shared" si="4"/>
        <v>23.039865790850975</v>
      </c>
      <c r="O9" s="1">
        <f t="shared" ref="O9:U9" si="5">STDEVA(O4:O7)</f>
        <v>4.2296912144529291</v>
      </c>
      <c r="P9" s="1">
        <f t="shared" si="5"/>
        <v>2.9918950936653306</v>
      </c>
      <c r="Q9" s="1">
        <f t="shared" si="5"/>
        <v>3.0265926863496797</v>
      </c>
      <c r="R9" s="1">
        <f t="shared" si="5"/>
        <v>3.0426992501659984</v>
      </c>
      <c r="S9" s="1">
        <f t="shared" si="5"/>
        <v>2.1313698903427496</v>
      </c>
      <c r="T9" s="1">
        <f t="shared" si="5"/>
        <v>3.1760781455324989</v>
      </c>
      <c r="U9" s="1">
        <f t="shared" si="5"/>
        <v>3.6405967874057095</v>
      </c>
    </row>
    <row r="10" spans="1:21" ht="15.75" thickTop="1" x14ac:dyDescent="0.25">
      <c r="C10">
        <f>TTEST(C4:C7,O4:O7,1,1)</f>
        <v>3.4073778388623965E-2</v>
      </c>
      <c r="D10">
        <f>TTEST(D4:D7,O4:O7,1,1)</f>
        <v>0.39416915778451672</v>
      </c>
      <c r="E10">
        <f>TTEST(E4:E7,O4:O7,1,1)</f>
        <v>0.14927945330499176</v>
      </c>
      <c r="F10">
        <f>TTEST(F4:F7,O4:O7,1,1)</f>
        <v>0.25322121498569439</v>
      </c>
      <c r="G10">
        <f>TTEST(G4:G7,O4:O7,1,1)</f>
        <v>0.17516356518327092</v>
      </c>
      <c r="O10" t="s">
        <v>39</v>
      </c>
      <c r="P10" s="41">
        <f>TTEST(P4:P7,O4:O7,1,2)</f>
        <v>5.8436285052234776E-6</v>
      </c>
      <c r="Q10" s="41">
        <f>TTEST(Q4:Q7,O4:O7,1,2)</f>
        <v>6.0248779250484071E-6</v>
      </c>
      <c r="R10" s="41">
        <f>TTEST(R4:R7,O4:O7,1,2)</f>
        <v>5.9865907792309004E-6</v>
      </c>
      <c r="S10" s="41">
        <f>TTEST(S4:S7,O4:O7,1,2)</f>
        <v>3.6526719111576888E-6</v>
      </c>
      <c r="T10" s="41">
        <f>TTEST(T4:T7,O4:O7,1,2)</f>
        <v>6.4322778245761207E-6</v>
      </c>
      <c r="U10" s="41">
        <f>TTEST(U4:U7,O4:O7,1,2)</f>
        <v>6.9473904313886309E-6</v>
      </c>
    </row>
    <row r="30" spans="15:21" ht="15.75" thickBot="1" x14ac:dyDescent="0.3">
      <c r="R30" t="s">
        <v>0</v>
      </c>
    </row>
    <row r="31" spans="15:21" ht="16.5" thickBot="1" x14ac:dyDescent="0.3">
      <c r="O31" s="44" t="s">
        <v>31</v>
      </c>
      <c r="P31" s="45"/>
      <c r="Q31" s="45"/>
      <c r="R31" s="45"/>
      <c r="S31" s="46"/>
      <c r="U31" s="8" t="s">
        <v>13</v>
      </c>
    </row>
    <row r="32" spans="15:21" ht="15.75" thickBot="1" x14ac:dyDescent="0.3">
      <c r="O32" s="25">
        <v>5</v>
      </c>
      <c r="P32" s="26">
        <v>25</v>
      </c>
      <c r="Q32" s="26">
        <v>50</v>
      </c>
      <c r="R32" s="26">
        <v>75</v>
      </c>
      <c r="S32" s="27">
        <v>100</v>
      </c>
      <c r="U32" s="6" t="s">
        <v>7</v>
      </c>
    </row>
    <row r="33" spans="12:21" x14ac:dyDescent="0.25">
      <c r="O33" s="4">
        <f t="shared" ref="O33:S38" si="6">C4</f>
        <v>117.17266924628764</v>
      </c>
      <c r="P33" s="4">
        <f t="shared" si="6"/>
        <v>69.662995667559599</v>
      </c>
      <c r="Q33" s="4">
        <f t="shared" si="6"/>
        <v>70.263253629659033</v>
      </c>
      <c r="R33" s="4">
        <f t="shared" si="6"/>
        <v>62.519429837616173</v>
      </c>
      <c r="S33" s="4">
        <f t="shared" si="6"/>
        <v>90.399179812812108</v>
      </c>
      <c r="U33" s="4">
        <v>95.077223269504259</v>
      </c>
    </row>
    <row r="34" spans="12:21" x14ac:dyDescent="0.25">
      <c r="O34" s="4">
        <f t="shared" si="6"/>
        <v>131.48645854868718</v>
      </c>
      <c r="P34" s="4">
        <f t="shared" si="6"/>
        <v>88.567293777134594</v>
      </c>
      <c r="Q34" s="4">
        <f t="shared" si="6"/>
        <v>74.984494521397551</v>
      </c>
      <c r="R34" s="4">
        <f t="shared" si="6"/>
        <v>84.628902212114937</v>
      </c>
      <c r="S34" s="4">
        <f t="shared" si="6"/>
        <v>104.78602439528632</v>
      </c>
      <c r="U34" s="4">
        <v>94.076907173868079</v>
      </c>
    </row>
    <row r="35" spans="12:21" x14ac:dyDescent="0.25">
      <c r="O35" s="4">
        <f t="shared" si="6"/>
        <v>101.64393587524103</v>
      </c>
      <c r="P35" s="4">
        <f t="shared" si="6"/>
        <v>106.3984011034638</v>
      </c>
      <c r="Q35" s="4">
        <f t="shared" si="6"/>
        <v>92.624808230939195</v>
      </c>
      <c r="R35" s="4">
        <f t="shared" si="6"/>
        <v>98.72623119255725</v>
      </c>
      <c r="S35" s="4">
        <f t="shared" si="6"/>
        <v>109.42588917507634</v>
      </c>
      <c r="U35" s="4">
        <v>87.302425086911853</v>
      </c>
    </row>
    <row r="36" spans="12:21" ht="15.75" thickBot="1" x14ac:dyDescent="0.3"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  <c r="S36" s="5">
        <f t="shared" si="6"/>
        <v>0</v>
      </c>
      <c r="U36" s="4"/>
    </row>
    <row r="37" spans="12:21" ht="15.75" thickTop="1" x14ac:dyDescent="0.25">
      <c r="O37" s="19">
        <f t="shared" si="6"/>
        <v>116.76768789007195</v>
      </c>
      <c r="P37" s="19">
        <f t="shared" si="6"/>
        <v>88.209563516052654</v>
      </c>
      <c r="Q37" s="19">
        <f t="shared" si="6"/>
        <v>79.290852127331917</v>
      </c>
      <c r="R37" s="3">
        <f t="shared" si="6"/>
        <v>81.958187747429449</v>
      </c>
      <c r="S37" s="19">
        <f t="shared" si="6"/>
        <v>101.53703112772492</v>
      </c>
      <c r="U37" s="3">
        <f t="shared" ref="U37" si="7">AVERAGE(U33:U36)</f>
        <v>92.152185176761392</v>
      </c>
    </row>
    <row r="38" spans="12:21" ht="15.75" thickBot="1" x14ac:dyDescent="0.3">
      <c r="O38" s="11">
        <f t="shared" si="6"/>
        <v>14.925382651809855</v>
      </c>
      <c r="P38" s="11">
        <f t="shared" si="6"/>
        <v>18.370315221569722</v>
      </c>
      <c r="Q38" s="11">
        <f t="shared" si="6"/>
        <v>11.786361521655078</v>
      </c>
      <c r="R38" s="28">
        <f t="shared" si="6"/>
        <v>18.250552125975656</v>
      </c>
      <c r="S38" s="11">
        <f t="shared" si="6"/>
        <v>9.9207300753781613</v>
      </c>
      <c r="U38" s="1">
        <f t="shared" ref="U38" si="8">STDEVA(U33:U36)</f>
        <v>4.2296912144529291</v>
      </c>
    </row>
    <row r="39" spans="12:21" x14ac:dyDescent="0.25">
      <c r="N39" s="35" t="s">
        <v>22</v>
      </c>
      <c r="O39">
        <f>_xlfn.T.TEST(O33:O35,O43:O45,2,1)</f>
        <v>5.1729111450326326E-2</v>
      </c>
      <c r="P39">
        <f t="shared" ref="P39:S39" si="9">_xlfn.T.TEST(P33:P35,P43:P45,2,1)</f>
        <v>0.87597941129665324</v>
      </c>
      <c r="Q39">
        <f t="shared" si="9"/>
        <v>2.2333956475694642E-2</v>
      </c>
      <c r="R39">
        <f t="shared" si="9"/>
        <v>0.96354544159775857</v>
      </c>
      <c r="S39">
        <f t="shared" si="9"/>
        <v>5.8358529306630547E-2</v>
      </c>
    </row>
    <row r="40" spans="12:21" ht="15.75" thickBot="1" x14ac:dyDescent="0.3">
      <c r="L40" t="s">
        <v>23</v>
      </c>
      <c r="M40">
        <v>0.05</v>
      </c>
      <c r="N40" t="s">
        <v>38</v>
      </c>
      <c r="O40">
        <f>_xlfn.T.TEST(O33:O35,U33:U35,2,1)</f>
        <v>6.8147556777247931E-2</v>
      </c>
      <c r="P40">
        <f>_xlfn.T.TEST(P33:P35,U33:U35,2,1)</f>
        <v>0.78833831556903344</v>
      </c>
      <c r="Q40">
        <f>_xlfn.T.TEST(Q33:Q35,U33:U35,2,1)</f>
        <v>0.29855890660998352</v>
      </c>
      <c r="R40">
        <f>_xlfn.T.TEST(R33:R35,U33:U35,2,1)</f>
        <v>0.50644242997138877</v>
      </c>
      <c r="S40">
        <f>_xlfn.T.TEST(S33:S35,U33:U35,2,1)</f>
        <v>0.35032713036654184</v>
      </c>
    </row>
    <row r="41" spans="12:21" ht="16.5" thickBot="1" x14ac:dyDescent="0.3">
      <c r="O41" s="47" t="s">
        <v>14</v>
      </c>
      <c r="P41" s="48"/>
      <c r="Q41" s="48"/>
      <c r="R41" s="48"/>
      <c r="S41" s="49"/>
    </row>
    <row r="42" spans="12:21" ht="15.75" thickBot="1" x14ac:dyDescent="0.3">
      <c r="O42" s="31">
        <v>1E-4</v>
      </c>
      <c r="P42" s="13">
        <v>1E-3</v>
      </c>
      <c r="Q42" s="13">
        <v>0.28000000000000003</v>
      </c>
      <c r="R42" s="31">
        <v>0.35</v>
      </c>
      <c r="S42" s="13">
        <v>0.47</v>
      </c>
    </row>
    <row r="43" spans="12:21" x14ac:dyDescent="0.25">
      <c r="O43" s="30">
        <f t="shared" ref="O43:S48" si="10">I4</f>
        <v>84.843073056189439</v>
      </c>
      <c r="P43" s="30">
        <f t="shared" si="10"/>
        <v>66.691470714687313</v>
      </c>
      <c r="Q43" s="30">
        <f t="shared" si="10"/>
        <v>56.293613784436289</v>
      </c>
      <c r="R43" s="30">
        <f t="shared" si="10"/>
        <v>67.510004299368305</v>
      </c>
      <c r="S43" s="30">
        <f t="shared" si="10"/>
        <v>37.303634619836622</v>
      </c>
    </row>
    <row r="44" spans="12:21" x14ac:dyDescent="0.25">
      <c r="O44" s="4">
        <f t="shared" si="10"/>
        <v>90.117841637378547</v>
      </c>
      <c r="P44" s="4">
        <f t="shared" si="10"/>
        <v>103.85569567913994</v>
      </c>
      <c r="Q44" s="4">
        <f t="shared" si="10"/>
        <v>66.549514161670444</v>
      </c>
      <c r="R44" s="4">
        <f t="shared" si="10"/>
        <v>95.45172627661772</v>
      </c>
      <c r="S44" s="4">
        <f t="shared" si="10"/>
        <v>75.015505478602435</v>
      </c>
    </row>
    <row r="45" spans="12:21" x14ac:dyDescent="0.25">
      <c r="O45" s="4">
        <f t="shared" si="10"/>
        <v>84.758406170389449</v>
      </c>
      <c r="P45" s="4">
        <f t="shared" si="10"/>
        <v>89.077960280932871</v>
      </c>
      <c r="Q45" s="4">
        <f t="shared" si="10"/>
        <v>82.583850581992706</v>
      </c>
      <c r="R45" s="4">
        <f t="shared" si="10"/>
        <v>84.103928274852564</v>
      </c>
      <c r="S45" s="4">
        <f t="shared" si="10"/>
        <v>33.227772382440293</v>
      </c>
    </row>
    <row r="46" spans="12:21" ht="15.75" thickBot="1" x14ac:dyDescent="0.3">
      <c r="O46" s="5">
        <f t="shared" si="10"/>
        <v>0</v>
      </c>
      <c r="P46" s="5">
        <f t="shared" si="10"/>
        <v>0</v>
      </c>
      <c r="Q46" s="5">
        <f t="shared" si="10"/>
        <v>0</v>
      </c>
      <c r="R46" s="5">
        <f t="shared" si="10"/>
        <v>0</v>
      </c>
      <c r="S46" s="5">
        <f t="shared" si="10"/>
        <v>0</v>
      </c>
    </row>
    <row r="47" spans="12:21" ht="19.5" thickTop="1" x14ac:dyDescent="0.3">
      <c r="O47" s="14">
        <f t="shared" si="10"/>
        <v>86.573106954652474</v>
      </c>
      <c r="P47" s="14">
        <f t="shared" si="10"/>
        <v>86.541708891586708</v>
      </c>
      <c r="Q47" s="14">
        <f t="shared" si="10"/>
        <v>68.47565950936648</v>
      </c>
      <c r="R47" s="14">
        <f t="shared" si="10"/>
        <v>82.355219616946201</v>
      </c>
      <c r="S47" s="14">
        <f t="shared" si="10"/>
        <v>48.51563749362645</v>
      </c>
    </row>
    <row r="48" spans="12:21" ht="15.75" thickBot="1" x14ac:dyDescent="0.3">
      <c r="O48" s="15">
        <f t="shared" si="10"/>
        <v>3.0701221634616718</v>
      </c>
      <c r="P48" s="15">
        <f t="shared" si="10"/>
        <v>18.711475960879831</v>
      </c>
      <c r="Q48" s="15">
        <f t="shared" si="10"/>
        <v>13.250534504058226</v>
      </c>
      <c r="R48" s="15">
        <f t="shared" si="10"/>
        <v>14.052702346564965</v>
      </c>
      <c r="S48" s="15">
        <f t="shared" si="10"/>
        <v>23.039865790850975</v>
      </c>
    </row>
  </sheetData>
  <mergeCells count="8">
    <mergeCell ref="O31:S31"/>
    <mergeCell ref="O41:S41"/>
    <mergeCell ref="A1:M1"/>
    <mergeCell ref="N1:T1"/>
    <mergeCell ref="C2:G2"/>
    <mergeCell ref="I2:M2"/>
    <mergeCell ref="P2:U2"/>
    <mergeCell ref="A4:A7"/>
  </mergeCells>
  <conditionalFormatting sqref="O39:S39">
    <cfRule type="cellIs" dxfId="4" priority="1" operator="lessThan">
      <formula>$M$40</formula>
    </cfRule>
  </conditionalFormatting>
  <pageMargins left="0.7" right="0.7" top="0.75" bottom="0.75" header="0.3" footer="0.3"/>
  <pageSetup orientation="landscape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74D4F-2924-4AED-87EC-7F6EBFEF1297}">
  <dimension ref="A1:U48"/>
  <sheetViews>
    <sheetView zoomScale="115" zoomScaleNormal="115" zoomScaleSheetLayoutView="70" workbookViewId="0">
      <selection activeCell="I10" sqref="I10"/>
    </sheetView>
  </sheetViews>
  <sheetFormatPr defaultRowHeight="15" x14ac:dyDescent="0.25"/>
  <cols>
    <col min="8" max="8" width="11.7109375" customWidth="1"/>
    <col min="9" max="13" width="9.140625" customWidth="1"/>
    <col min="14" max="14" width="6" customWidth="1"/>
    <col min="15" max="15" width="15.7109375" customWidth="1"/>
    <col min="16" max="16" width="15.42578125" customWidth="1"/>
    <col min="17" max="17" width="16.28515625" customWidth="1"/>
    <col min="18" max="18" width="8" customWidth="1"/>
    <col min="21" max="21" width="10.42578125" customWidth="1"/>
  </cols>
  <sheetData>
    <row r="1" spans="1:21" ht="18.75" thickBot="1" x14ac:dyDescent="0.3">
      <c r="A1" s="50" t="s">
        <v>32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 t="s">
        <v>11</v>
      </c>
      <c r="O1" s="53"/>
      <c r="P1" s="53"/>
      <c r="Q1" s="53"/>
      <c r="R1" s="53"/>
      <c r="S1" s="53"/>
      <c r="T1" s="53"/>
    </row>
    <row r="2" spans="1:21" ht="16.5" customHeight="1" thickBot="1" x14ac:dyDescent="0.3">
      <c r="B2" s="7"/>
      <c r="C2" s="44" t="s">
        <v>10</v>
      </c>
      <c r="D2" s="45"/>
      <c r="E2" s="45"/>
      <c r="F2" s="45"/>
      <c r="G2" s="46"/>
      <c r="H2" s="16" t="s">
        <v>9</v>
      </c>
      <c r="I2" s="47" t="s">
        <v>14</v>
      </c>
      <c r="J2" s="48"/>
      <c r="K2" s="48"/>
      <c r="L2" s="48"/>
      <c r="M2" s="49"/>
      <c r="O2" s="8" t="s">
        <v>13</v>
      </c>
      <c r="P2" s="54" t="s">
        <v>12</v>
      </c>
      <c r="Q2" s="54"/>
      <c r="R2" s="54"/>
      <c r="S2" s="54"/>
      <c r="T2" s="54"/>
      <c r="U2" s="54"/>
    </row>
    <row r="3" spans="1:21" ht="17.25" customHeight="1" thickBot="1" x14ac:dyDescent="0.3">
      <c r="B3" s="20" t="s">
        <v>8</v>
      </c>
      <c r="C3" s="25">
        <v>5</v>
      </c>
      <c r="D3" s="26">
        <v>25</v>
      </c>
      <c r="E3" s="26">
        <v>50</v>
      </c>
      <c r="F3" s="26">
        <v>75</v>
      </c>
      <c r="G3" s="27">
        <v>100</v>
      </c>
      <c r="H3" s="17"/>
      <c r="I3" s="31">
        <v>1E-4</v>
      </c>
      <c r="J3" s="13">
        <v>1E-3</v>
      </c>
      <c r="K3" s="13">
        <v>0.28000000000000003</v>
      </c>
      <c r="L3" s="31">
        <v>0.35</v>
      </c>
      <c r="M3" s="13">
        <v>0.47</v>
      </c>
      <c r="O3" s="6" t="s">
        <v>7</v>
      </c>
      <c r="P3" s="6">
        <v>400</v>
      </c>
      <c r="Q3" s="6">
        <v>200</v>
      </c>
      <c r="R3" s="6">
        <v>100</v>
      </c>
      <c r="S3" s="6">
        <v>50</v>
      </c>
      <c r="T3" s="6">
        <v>25</v>
      </c>
      <c r="U3" s="6">
        <v>12.5</v>
      </c>
    </row>
    <row r="4" spans="1:21" ht="17.25" customHeight="1" x14ac:dyDescent="0.25">
      <c r="A4" s="55" t="s">
        <v>6</v>
      </c>
      <c r="B4" s="22" t="s">
        <v>5</v>
      </c>
      <c r="C4" s="4">
        <v>117.88702582928201</v>
      </c>
      <c r="D4" s="4">
        <v>122.23765585210174</v>
      </c>
      <c r="E4" s="4">
        <v>110.10351556040612</v>
      </c>
      <c r="F4" s="4">
        <v>119.51913218903994</v>
      </c>
      <c r="G4" s="4">
        <v>92.011442934153536</v>
      </c>
      <c r="H4" s="29"/>
      <c r="I4" s="32">
        <v>84.843073056189439</v>
      </c>
      <c r="J4" s="30">
        <v>66.691470714687313</v>
      </c>
      <c r="K4" s="30">
        <v>56.293613784436289</v>
      </c>
      <c r="L4" s="30">
        <v>67.510004299368305</v>
      </c>
      <c r="M4" s="30">
        <v>37.303634619836622</v>
      </c>
      <c r="O4" s="4">
        <v>95.077223269504259</v>
      </c>
      <c r="P4" s="4">
        <v>8.8269338889440085</v>
      </c>
      <c r="Q4" s="4">
        <v>9.2122234348645673</v>
      </c>
      <c r="R4" s="4">
        <v>9.144425703608162</v>
      </c>
      <c r="S4" s="4">
        <v>8.6483447431954232</v>
      </c>
      <c r="T4" s="4">
        <v>9.2419882924893351</v>
      </c>
      <c r="U4" s="4">
        <v>5.9761219697721346</v>
      </c>
    </row>
    <row r="5" spans="1:21" x14ac:dyDescent="0.25">
      <c r="A5" s="56"/>
      <c r="B5" s="23" t="s">
        <v>4</v>
      </c>
      <c r="C5" s="4">
        <v>104.75501343808145</v>
      </c>
      <c r="D5" s="4">
        <v>96.568120735993375</v>
      </c>
      <c r="E5" s="4">
        <v>100.63055612983251</v>
      </c>
      <c r="F5" s="4">
        <v>127.51705602646265</v>
      </c>
      <c r="G5" s="4">
        <v>134.37047756874097</v>
      </c>
      <c r="H5" s="29"/>
      <c r="I5" s="33">
        <v>90.117841637378547</v>
      </c>
      <c r="J5" s="4">
        <v>103.85569567913994</v>
      </c>
      <c r="K5" s="4">
        <v>66.549514161670444</v>
      </c>
      <c r="L5" s="4">
        <v>95.45172627661772</v>
      </c>
      <c r="M5" s="4">
        <v>75.015505478602435</v>
      </c>
      <c r="O5" s="4">
        <v>94.076907173868079</v>
      </c>
      <c r="P5" s="4">
        <v>14.223692371304528</v>
      </c>
      <c r="Q5" s="4">
        <v>15.081662187306181</v>
      </c>
      <c r="R5" s="4">
        <v>12.549100682241058</v>
      </c>
      <c r="S5" s="4">
        <v>8.8587967748604548</v>
      </c>
      <c r="T5" s="4">
        <v>15.577837502584252</v>
      </c>
      <c r="U5" s="4">
        <v>10.088898077320652</v>
      </c>
    </row>
    <row r="6" spans="1:21" x14ac:dyDescent="0.25">
      <c r="A6" s="56"/>
      <c r="B6" s="23" t="s">
        <v>3</v>
      </c>
      <c r="C6" s="4">
        <v>96.437669777196007</v>
      </c>
      <c r="D6" s="4">
        <v>104.80231952596095</v>
      </c>
      <c r="E6" s="4">
        <v>85.501555264676483</v>
      </c>
      <c r="F6" s="4">
        <v>106.80375515489311</v>
      </c>
      <c r="G6" s="4">
        <v>84.986417824318423</v>
      </c>
      <c r="H6" s="29"/>
      <c r="I6" s="33">
        <v>84.758406170389449</v>
      </c>
      <c r="J6" s="4">
        <v>89.077960280932871</v>
      </c>
      <c r="K6" s="4">
        <v>82.583850581992706</v>
      </c>
      <c r="L6" s="4">
        <v>84.103928274852564</v>
      </c>
      <c r="M6" s="4">
        <v>33.227772382440293</v>
      </c>
      <c r="O6" s="4">
        <v>87.302425086911853</v>
      </c>
      <c r="P6" s="4">
        <v>13.763740517107911</v>
      </c>
      <c r="Q6" s="4">
        <v>13.428760432940646</v>
      </c>
      <c r="R6" s="4">
        <v>15.214851722050977</v>
      </c>
      <c r="S6" s="4">
        <v>12.44070993258174</v>
      </c>
      <c r="T6" s="4">
        <v>12.803839603653817</v>
      </c>
      <c r="U6" s="4">
        <v>13.235935762642685</v>
      </c>
    </row>
    <row r="7" spans="1:21" ht="15.75" thickBot="1" x14ac:dyDescent="0.3">
      <c r="A7" s="57"/>
      <c r="B7" s="24"/>
      <c r="C7" s="9"/>
      <c r="D7" s="5"/>
      <c r="E7" s="5"/>
      <c r="F7" s="5"/>
      <c r="G7" s="5"/>
      <c r="H7" s="29"/>
      <c r="I7" s="34"/>
      <c r="J7" s="5"/>
      <c r="K7" s="5"/>
      <c r="L7" s="5"/>
      <c r="M7" s="5"/>
      <c r="O7" s="4"/>
      <c r="P7" s="4"/>
      <c r="Q7" s="4"/>
      <c r="R7" s="4"/>
      <c r="S7" s="4"/>
      <c r="T7" s="4"/>
      <c r="U7" s="4"/>
    </row>
    <row r="8" spans="1:21" ht="19.5" thickTop="1" x14ac:dyDescent="0.3">
      <c r="A8" s="18" t="s">
        <v>2</v>
      </c>
      <c r="B8" s="21" t="s">
        <v>33</v>
      </c>
      <c r="C8" s="19">
        <f>AVERAGE(C4:C7)</f>
        <v>106.35990301485316</v>
      </c>
      <c r="D8" s="19">
        <f>AVERAGE(D4:D7)</f>
        <v>107.86936537135203</v>
      </c>
      <c r="E8" s="19">
        <f>AVERAGE(E4:E7)</f>
        <v>98.745208984971711</v>
      </c>
      <c r="F8" s="3">
        <f>AVERAGE(F4:F7)</f>
        <v>117.94664779013191</v>
      </c>
      <c r="G8" s="19">
        <f t="shared" ref="G8:H8" si="0">AVERAGE(G4:G7)</f>
        <v>103.78944610907098</v>
      </c>
      <c r="H8" s="10" t="e">
        <f t="shared" si="0"/>
        <v>#DIV/0!</v>
      </c>
      <c r="I8" s="14">
        <f>AVERAGE(I4:I7)</f>
        <v>86.573106954652474</v>
      </c>
      <c r="J8" s="14">
        <f t="shared" ref="J8:M8" si="1">AVERAGE(J4:J7)</f>
        <v>86.541708891586708</v>
      </c>
      <c r="K8" s="14">
        <f t="shared" si="1"/>
        <v>68.47565950936648</v>
      </c>
      <c r="L8" s="14">
        <f t="shared" si="1"/>
        <v>82.355219616946201</v>
      </c>
      <c r="M8" s="14">
        <f t="shared" si="1"/>
        <v>48.51563749362645</v>
      </c>
      <c r="O8" s="3">
        <f t="shared" ref="O8:U8" si="2">AVERAGE(O4:O7)</f>
        <v>92.152185176761392</v>
      </c>
      <c r="P8" s="3">
        <f t="shared" si="2"/>
        <v>12.271455592452149</v>
      </c>
      <c r="Q8" s="3">
        <f t="shared" si="2"/>
        <v>12.574215351703799</v>
      </c>
      <c r="R8" s="3">
        <f t="shared" si="2"/>
        <v>12.302792702633397</v>
      </c>
      <c r="S8" s="3">
        <f t="shared" si="2"/>
        <v>9.9826171502125387</v>
      </c>
      <c r="T8" s="3">
        <f t="shared" si="2"/>
        <v>12.541221799575801</v>
      </c>
      <c r="U8" s="3">
        <f t="shared" si="2"/>
        <v>9.7669852699118227</v>
      </c>
    </row>
    <row r="9" spans="1:21" ht="15.75" thickBot="1" x14ac:dyDescent="0.3">
      <c r="A9" s="18" t="s">
        <v>1</v>
      </c>
      <c r="B9" s="2" t="s">
        <v>1</v>
      </c>
      <c r="C9" s="11">
        <f>STDEVA(C4:C7)</f>
        <v>10.814364136532136</v>
      </c>
      <c r="D9" s="11">
        <f>STDEVA(D4:D7)</f>
        <v>13.106728651062326</v>
      </c>
      <c r="E9" s="11">
        <f>STDEVA(E4:E7)</f>
        <v>12.408868320303895</v>
      </c>
      <c r="F9" s="28">
        <f>STDEVA(F4:F7)</f>
        <v>10.445800047753536</v>
      </c>
      <c r="G9" s="11">
        <f t="shared" ref="G9:H9" si="3">STDEVA(G4:G7)</f>
        <v>26.715863420474488</v>
      </c>
      <c r="H9" s="12" t="e">
        <f t="shared" si="3"/>
        <v>#DIV/0!</v>
      </c>
      <c r="I9" s="15">
        <f>STDEVA(I4:I7)</f>
        <v>3.0701221634616718</v>
      </c>
      <c r="J9" s="15">
        <f t="shared" ref="J9:M9" si="4">STDEVA(J4:J7)</f>
        <v>18.711475960879831</v>
      </c>
      <c r="K9" s="15">
        <f t="shared" si="4"/>
        <v>13.250534504058226</v>
      </c>
      <c r="L9" s="15">
        <f t="shared" si="4"/>
        <v>14.052702346564965</v>
      </c>
      <c r="M9" s="15">
        <f t="shared" si="4"/>
        <v>23.039865790850975</v>
      </c>
      <c r="O9" s="1">
        <f t="shared" ref="O9:U9" si="5">STDEVA(O4:O7)</f>
        <v>4.2296912144529291</v>
      </c>
      <c r="P9" s="1">
        <f t="shared" si="5"/>
        <v>2.9918950936653306</v>
      </c>
      <c r="Q9" s="1">
        <f t="shared" si="5"/>
        <v>3.0265926863496797</v>
      </c>
      <c r="R9" s="1">
        <f t="shared" si="5"/>
        <v>3.0426992501659984</v>
      </c>
      <c r="S9" s="1">
        <f t="shared" si="5"/>
        <v>2.1313698903427496</v>
      </c>
      <c r="T9" s="1">
        <f t="shared" si="5"/>
        <v>3.1760781455324989</v>
      </c>
      <c r="U9" s="1">
        <f t="shared" si="5"/>
        <v>3.6405967874057095</v>
      </c>
    </row>
    <row r="10" spans="1:21" ht="15.75" thickTop="1" x14ac:dyDescent="0.25">
      <c r="C10">
        <f>TTEST(C4:C7,O4:O7,1,1)</f>
        <v>4.0733463785051716E-2</v>
      </c>
      <c r="D10">
        <f>TTEST(D4:D7,O4:O7,1,1)</f>
        <v>7.9969001011352125E-2</v>
      </c>
      <c r="E10">
        <f>TTEST(E4:E7,O4:O7,1,1)</f>
        <v>0.15378612385342755</v>
      </c>
      <c r="F10">
        <f>TTEST(F4:F7,O4:O7,1,1)</f>
        <v>1.2060008221751708E-2</v>
      </c>
      <c r="G10">
        <f>TTEST(G4:G7,O4:O7,1,1)</f>
        <v>0.25101104227522264</v>
      </c>
      <c r="O10" t="s">
        <v>39</v>
      </c>
      <c r="P10" s="41">
        <f>TTEST(P4:P7,O4:O7,1,2)</f>
        <v>5.8436285052234776E-6</v>
      </c>
      <c r="Q10" s="41">
        <f>TTEST(Q4:Q7,O4:O7,1,2)</f>
        <v>6.0248779250484071E-6</v>
      </c>
      <c r="R10" s="41">
        <f>TTEST(R4:R7,O4:O7,1,2)</f>
        <v>5.9865907792309004E-6</v>
      </c>
      <c r="S10" s="41">
        <f>TTEST(S4:S7,O4:O7,1,2)</f>
        <v>3.6526719111576888E-6</v>
      </c>
      <c r="T10" s="41">
        <f>TTEST(T4:T7,O4:O7,1,2)</f>
        <v>6.4322778245761207E-6</v>
      </c>
      <c r="U10" s="41">
        <f>TTEST(U4:U7,O4:O7,1,2)</f>
        <v>6.9473904313886309E-6</v>
      </c>
    </row>
    <row r="30" spans="15:21" ht="15.75" thickBot="1" x14ac:dyDescent="0.3">
      <c r="R30" t="s">
        <v>0</v>
      </c>
    </row>
    <row r="31" spans="15:21" ht="16.5" thickBot="1" x14ac:dyDescent="0.3">
      <c r="O31" s="44" t="s">
        <v>34</v>
      </c>
      <c r="P31" s="45"/>
      <c r="Q31" s="45"/>
      <c r="R31" s="45"/>
      <c r="S31" s="46"/>
      <c r="U31" s="8" t="s">
        <v>13</v>
      </c>
    </row>
    <row r="32" spans="15:21" ht="15.75" thickBot="1" x14ac:dyDescent="0.3">
      <c r="O32" s="25">
        <v>5</v>
      </c>
      <c r="P32" s="26">
        <v>25</v>
      </c>
      <c r="Q32" s="26">
        <v>50</v>
      </c>
      <c r="R32" s="26">
        <v>75</v>
      </c>
      <c r="S32" s="27">
        <v>100</v>
      </c>
      <c r="U32" s="6" t="s">
        <v>7</v>
      </c>
    </row>
    <row r="33" spans="12:21" x14ac:dyDescent="0.25">
      <c r="O33" s="4">
        <f t="shared" ref="O33:S38" si="6">C4</f>
        <v>117.88702582928201</v>
      </c>
      <c r="P33" s="4">
        <f t="shared" si="6"/>
        <v>122.23765585210174</v>
      </c>
      <c r="Q33" s="4">
        <f t="shared" si="6"/>
        <v>110.10351556040612</v>
      </c>
      <c r="R33" s="4">
        <f t="shared" si="6"/>
        <v>119.51913218903994</v>
      </c>
      <c r="S33" s="4">
        <f t="shared" si="6"/>
        <v>92.011442934153536</v>
      </c>
      <c r="U33" s="4">
        <v>95.077223269504259</v>
      </c>
    </row>
    <row r="34" spans="12:21" x14ac:dyDescent="0.25">
      <c r="O34" s="4">
        <f t="shared" si="6"/>
        <v>104.75501343808145</v>
      </c>
      <c r="P34" s="4">
        <f t="shared" si="6"/>
        <v>96.568120735993375</v>
      </c>
      <c r="Q34" s="4">
        <f t="shared" si="6"/>
        <v>100.63055612983251</v>
      </c>
      <c r="R34" s="4">
        <f t="shared" si="6"/>
        <v>127.51705602646265</v>
      </c>
      <c r="S34" s="4">
        <f t="shared" si="6"/>
        <v>134.37047756874097</v>
      </c>
      <c r="U34" s="4">
        <v>94.076907173868079</v>
      </c>
    </row>
    <row r="35" spans="12:21" x14ac:dyDescent="0.25">
      <c r="O35" s="4">
        <f t="shared" si="6"/>
        <v>96.437669777196007</v>
      </c>
      <c r="P35" s="4">
        <f t="shared" si="6"/>
        <v>104.80231952596095</v>
      </c>
      <c r="Q35" s="4">
        <f t="shared" si="6"/>
        <v>85.501555264676483</v>
      </c>
      <c r="R35" s="4">
        <f t="shared" si="6"/>
        <v>106.80375515489311</v>
      </c>
      <c r="S35" s="4">
        <f t="shared" si="6"/>
        <v>84.986417824318423</v>
      </c>
      <c r="U35" s="4">
        <v>87.302425086911853</v>
      </c>
    </row>
    <row r="36" spans="12:21" ht="15.75" thickBot="1" x14ac:dyDescent="0.3"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  <c r="S36" s="5">
        <f t="shared" si="6"/>
        <v>0</v>
      </c>
      <c r="U36" s="4"/>
    </row>
    <row r="37" spans="12:21" ht="15.75" thickTop="1" x14ac:dyDescent="0.25">
      <c r="O37" s="19">
        <f t="shared" si="6"/>
        <v>106.35990301485316</v>
      </c>
      <c r="P37" s="19">
        <f t="shared" si="6"/>
        <v>107.86936537135203</v>
      </c>
      <c r="Q37" s="19">
        <f t="shared" si="6"/>
        <v>98.745208984971711</v>
      </c>
      <c r="R37" s="3">
        <f t="shared" si="6"/>
        <v>117.94664779013191</v>
      </c>
      <c r="S37" s="19">
        <f t="shared" si="6"/>
        <v>103.78944610907098</v>
      </c>
      <c r="U37" s="3">
        <f t="shared" ref="U37" si="7">AVERAGE(U33:U36)</f>
        <v>92.152185176761392</v>
      </c>
    </row>
    <row r="38" spans="12:21" ht="15.75" thickBot="1" x14ac:dyDescent="0.3">
      <c r="O38" s="11">
        <f t="shared" si="6"/>
        <v>10.814364136532136</v>
      </c>
      <c r="P38" s="11">
        <f t="shared" si="6"/>
        <v>13.106728651062326</v>
      </c>
      <c r="Q38" s="11">
        <f t="shared" si="6"/>
        <v>12.408868320303895</v>
      </c>
      <c r="R38" s="28">
        <f t="shared" si="6"/>
        <v>10.445800047753536</v>
      </c>
      <c r="S38" s="11">
        <f t="shared" si="6"/>
        <v>26.715863420474488</v>
      </c>
      <c r="U38" s="1">
        <f t="shared" ref="U38" si="8">STDEVA(U33:U36)</f>
        <v>4.2296912144529291</v>
      </c>
    </row>
    <row r="39" spans="12:21" x14ac:dyDescent="0.25">
      <c r="N39" s="35" t="s">
        <v>22</v>
      </c>
      <c r="O39">
        <f>_xlfn.T.TEST(O33:O35,O43:O45,2,1)</f>
        <v>9.7660553949654783E-2</v>
      </c>
      <c r="P39">
        <f t="shared" ref="P39:S39" si="9">_xlfn.T.TEST(P33:P35,P43:P45,2,1)</f>
        <v>0.36514173801026062</v>
      </c>
      <c r="Q39">
        <f t="shared" si="9"/>
        <v>0.17774280666568543</v>
      </c>
      <c r="R39">
        <f t="shared" si="9"/>
        <v>5.4214875837944598E-2</v>
      </c>
      <c r="S39">
        <f t="shared" si="9"/>
        <v>1.5963201723036338E-3</v>
      </c>
    </row>
    <row r="40" spans="12:21" ht="15.75" thickBot="1" x14ac:dyDescent="0.3">
      <c r="L40" t="s">
        <v>23</v>
      </c>
      <c r="M40">
        <v>0.05</v>
      </c>
      <c r="N40" t="s">
        <v>38</v>
      </c>
      <c r="O40">
        <f>_xlfn.T.TEST(O33:O35,U33:U35,2,1)</f>
        <v>8.1466927570103431E-2</v>
      </c>
      <c r="P40">
        <f>_xlfn.T.TEST(P33:P35,U33:U35,2,1)</f>
        <v>0.15993800202270425</v>
      </c>
      <c r="Q40">
        <f>_xlfn.T.TEST(Q33:Q35,U33:U35,2,1)</f>
        <v>0.3075722477068551</v>
      </c>
      <c r="R40" s="39">
        <f>_xlfn.T.TEST(R33:R35,U33:U35,2,1)</f>
        <v>2.4120016443503416E-2</v>
      </c>
      <c r="S40">
        <f>_xlfn.T.TEST(S33:S35,U33:U35,2,1)</f>
        <v>0.50202208455044528</v>
      </c>
    </row>
    <row r="41" spans="12:21" ht="16.5" thickBot="1" x14ac:dyDescent="0.3">
      <c r="O41" s="47" t="s">
        <v>14</v>
      </c>
      <c r="P41" s="48"/>
      <c r="Q41" s="48"/>
      <c r="R41" s="48"/>
      <c r="S41" s="49"/>
    </row>
    <row r="42" spans="12:21" ht="15.75" thickBot="1" x14ac:dyDescent="0.3">
      <c r="O42" s="31">
        <v>1E-4</v>
      </c>
      <c r="P42" s="13">
        <v>1E-3</v>
      </c>
      <c r="Q42" s="13">
        <v>0.28000000000000003</v>
      </c>
      <c r="R42" s="31">
        <v>0.35</v>
      </c>
      <c r="S42" s="13">
        <v>0.47</v>
      </c>
    </row>
    <row r="43" spans="12:21" x14ac:dyDescent="0.25">
      <c r="O43" s="30">
        <f t="shared" ref="O43:S48" si="10">I4</f>
        <v>84.843073056189439</v>
      </c>
      <c r="P43" s="30">
        <f t="shared" si="10"/>
        <v>66.691470714687313</v>
      </c>
      <c r="Q43" s="30">
        <f t="shared" si="10"/>
        <v>56.293613784436289</v>
      </c>
      <c r="R43" s="30">
        <f t="shared" si="10"/>
        <v>67.510004299368305</v>
      </c>
      <c r="S43" s="30">
        <f t="shared" si="10"/>
        <v>37.303634619836622</v>
      </c>
    </row>
    <row r="44" spans="12:21" x14ac:dyDescent="0.25">
      <c r="O44" s="4">
        <f t="shared" si="10"/>
        <v>90.117841637378547</v>
      </c>
      <c r="P44" s="4">
        <f t="shared" si="10"/>
        <v>103.85569567913994</v>
      </c>
      <c r="Q44" s="4">
        <f t="shared" si="10"/>
        <v>66.549514161670444</v>
      </c>
      <c r="R44" s="4">
        <f t="shared" si="10"/>
        <v>95.45172627661772</v>
      </c>
      <c r="S44" s="4">
        <f t="shared" si="10"/>
        <v>75.015505478602435</v>
      </c>
    </row>
    <row r="45" spans="12:21" x14ac:dyDescent="0.25">
      <c r="O45" s="4">
        <f t="shared" si="10"/>
        <v>84.758406170389449</v>
      </c>
      <c r="P45" s="4">
        <f t="shared" si="10"/>
        <v>89.077960280932871</v>
      </c>
      <c r="Q45" s="4">
        <f t="shared" si="10"/>
        <v>82.583850581992706</v>
      </c>
      <c r="R45" s="4">
        <f t="shared" si="10"/>
        <v>84.103928274852564</v>
      </c>
      <c r="S45" s="4">
        <f t="shared" si="10"/>
        <v>33.227772382440293</v>
      </c>
    </row>
    <row r="46" spans="12:21" ht="15.75" thickBot="1" x14ac:dyDescent="0.3">
      <c r="O46" s="5">
        <f t="shared" si="10"/>
        <v>0</v>
      </c>
      <c r="P46" s="5">
        <f t="shared" si="10"/>
        <v>0</v>
      </c>
      <c r="Q46" s="5">
        <f t="shared" si="10"/>
        <v>0</v>
      </c>
      <c r="R46" s="5">
        <f t="shared" si="10"/>
        <v>0</v>
      </c>
      <c r="S46" s="5">
        <f t="shared" si="10"/>
        <v>0</v>
      </c>
    </row>
    <row r="47" spans="12:21" ht="19.5" thickTop="1" x14ac:dyDescent="0.3">
      <c r="O47" s="14">
        <f t="shared" si="10"/>
        <v>86.573106954652474</v>
      </c>
      <c r="P47" s="14">
        <f t="shared" si="10"/>
        <v>86.541708891586708</v>
      </c>
      <c r="Q47" s="14">
        <f t="shared" si="10"/>
        <v>68.47565950936648</v>
      </c>
      <c r="R47" s="14">
        <f t="shared" si="10"/>
        <v>82.355219616946201</v>
      </c>
      <c r="S47" s="14">
        <f t="shared" si="10"/>
        <v>48.51563749362645</v>
      </c>
    </row>
    <row r="48" spans="12:21" ht="15.75" thickBot="1" x14ac:dyDescent="0.3">
      <c r="O48" s="15">
        <f t="shared" si="10"/>
        <v>3.0701221634616718</v>
      </c>
      <c r="P48" s="15">
        <f t="shared" si="10"/>
        <v>18.711475960879831</v>
      </c>
      <c r="Q48" s="15">
        <f t="shared" si="10"/>
        <v>13.250534504058226</v>
      </c>
      <c r="R48" s="15">
        <f t="shared" si="10"/>
        <v>14.052702346564965</v>
      </c>
      <c r="S48" s="15">
        <f t="shared" si="10"/>
        <v>23.039865790850975</v>
      </c>
    </row>
  </sheetData>
  <mergeCells count="8">
    <mergeCell ref="O31:S31"/>
    <mergeCell ref="O41:S41"/>
    <mergeCell ref="A1:M1"/>
    <mergeCell ref="N1:T1"/>
    <mergeCell ref="C2:G2"/>
    <mergeCell ref="I2:M2"/>
    <mergeCell ref="P2:U2"/>
    <mergeCell ref="A4:A7"/>
  </mergeCells>
  <conditionalFormatting sqref="O39:S39">
    <cfRule type="cellIs" dxfId="3" priority="1" operator="lessThan">
      <formula>$M$40</formula>
    </cfRule>
  </conditionalFormatting>
  <pageMargins left="0.7" right="0.7" top="0.75" bottom="0.75" header="0.3" footer="0.3"/>
  <pageSetup orientation="landscape" verticalDpi="3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70221-2E1B-41ED-AFEB-27A9952980CA}">
  <dimension ref="A1:U48"/>
  <sheetViews>
    <sheetView zoomScale="115" zoomScaleNormal="115" zoomScaleSheetLayoutView="70" workbookViewId="0">
      <selection activeCell="G6" sqref="G6"/>
    </sheetView>
  </sheetViews>
  <sheetFormatPr defaultRowHeight="15" x14ac:dyDescent="0.25"/>
  <cols>
    <col min="8" max="8" width="11.7109375" customWidth="1"/>
    <col min="9" max="13" width="9.140625" customWidth="1"/>
    <col min="14" max="14" width="6" customWidth="1"/>
    <col min="15" max="15" width="15.7109375" customWidth="1"/>
    <col min="16" max="16" width="15.42578125" customWidth="1"/>
    <col min="17" max="17" width="16.28515625" customWidth="1"/>
    <col min="18" max="18" width="8" customWidth="1"/>
    <col min="21" max="21" width="10.42578125" customWidth="1"/>
  </cols>
  <sheetData>
    <row r="1" spans="1:21" ht="18.75" thickBot="1" x14ac:dyDescent="0.3">
      <c r="A1" s="50" t="s">
        <v>15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 t="s">
        <v>11</v>
      </c>
      <c r="O1" s="53"/>
      <c r="P1" s="53"/>
      <c r="Q1" s="53"/>
      <c r="R1" s="53"/>
      <c r="S1" s="53"/>
      <c r="T1" s="53"/>
    </row>
    <row r="2" spans="1:21" ht="16.5" customHeight="1" thickBot="1" x14ac:dyDescent="0.3">
      <c r="B2" s="7"/>
      <c r="C2" s="44" t="s">
        <v>10</v>
      </c>
      <c r="D2" s="45"/>
      <c r="E2" s="45"/>
      <c r="F2" s="45"/>
      <c r="G2" s="46"/>
      <c r="H2" s="16" t="s">
        <v>9</v>
      </c>
      <c r="I2" s="47" t="s">
        <v>14</v>
      </c>
      <c r="J2" s="48"/>
      <c r="K2" s="48"/>
      <c r="L2" s="48"/>
      <c r="M2" s="49"/>
      <c r="O2" s="8" t="s">
        <v>13</v>
      </c>
      <c r="P2" s="54" t="s">
        <v>12</v>
      </c>
      <c r="Q2" s="54"/>
      <c r="R2" s="54"/>
      <c r="S2" s="54"/>
      <c r="T2" s="54"/>
      <c r="U2" s="54"/>
    </row>
    <row r="3" spans="1:21" ht="17.25" customHeight="1" thickBot="1" x14ac:dyDescent="0.3">
      <c r="B3" s="20" t="s">
        <v>8</v>
      </c>
      <c r="C3" s="25">
        <v>5</v>
      </c>
      <c r="D3" s="26">
        <v>25</v>
      </c>
      <c r="E3" s="26">
        <v>50</v>
      </c>
      <c r="F3" s="26">
        <v>75</v>
      </c>
      <c r="G3" s="27">
        <v>100</v>
      </c>
      <c r="H3" s="17"/>
      <c r="I3" s="31">
        <v>1E-4</v>
      </c>
      <c r="J3" s="13">
        <v>1E-3</v>
      </c>
      <c r="K3" s="13">
        <v>0.28000000000000003</v>
      </c>
      <c r="L3" s="31">
        <v>0.35</v>
      </c>
      <c r="M3" s="13">
        <v>0.47</v>
      </c>
      <c r="O3" s="6" t="s">
        <v>7</v>
      </c>
      <c r="P3" s="6">
        <v>400</v>
      </c>
      <c r="Q3" s="6">
        <v>200</v>
      </c>
      <c r="R3" s="6">
        <v>100</v>
      </c>
      <c r="S3" s="6">
        <v>50</v>
      </c>
      <c r="T3" s="6">
        <v>25</v>
      </c>
      <c r="U3" s="6">
        <v>12.5</v>
      </c>
    </row>
    <row r="4" spans="1:21" ht="17.25" customHeight="1" x14ac:dyDescent="0.25">
      <c r="A4" s="55" t="s">
        <v>6</v>
      </c>
      <c r="B4" s="22" t="s">
        <v>5</v>
      </c>
      <c r="C4" s="4">
        <v>96.133875715183365</v>
      </c>
      <c r="D4" s="4">
        <v>126.87105202235671</v>
      </c>
      <c r="E4" s="4">
        <v>104.11085755862021</v>
      </c>
      <c r="F4" s="4">
        <v>66.80060852597812</v>
      </c>
      <c r="G4" s="4">
        <v>37.244104904587097</v>
      </c>
      <c r="H4" s="29"/>
      <c r="I4" s="32">
        <v>84.843073056189439</v>
      </c>
      <c r="J4" s="30">
        <v>66.691470714687313</v>
      </c>
      <c r="K4" s="30">
        <v>56.293613784436289</v>
      </c>
      <c r="L4" s="30">
        <v>67.510004299368305</v>
      </c>
      <c r="M4" s="30">
        <v>37.303634619836622</v>
      </c>
      <c r="O4" s="4">
        <v>95.077223269504259</v>
      </c>
      <c r="P4" s="4">
        <v>8.8269338889440085</v>
      </c>
      <c r="Q4" s="4">
        <v>9.2122234348645673</v>
      </c>
      <c r="R4" s="4">
        <v>9.144425703608162</v>
      </c>
      <c r="S4" s="4">
        <v>8.6483447431954232</v>
      </c>
      <c r="T4" s="4">
        <v>9.2419882924893351</v>
      </c>
      <c r="U4" s="4">
        <v>5.9761219697721346</v>
      </c>
    </row>
    <row r="5" spans="1:21" x14ac:dyDescent="0.25">
      <c r="A5" s="56"/>
      <c r="B5" s="23" t="s">
        <v>4</v>
      </c>
      <c r="C5" s="4">
        <v>122.02811660119907</v>
      </c>
      <c r="D5" s="4">
        <v>151.98470126111226</v>
      </c>
      <c r="E5" s="4">
        <v>119.29915236716975</v>
      </c>
      <c r="F5" s="4">
        <v>109.59272276204257</v>
      </c>
      <c r="G5" s="4">
        <v>37.213148645854872</v>
      </c>
      <c r="H5" s="29"/>
      <c r="I5" s="33">
        <v>90.117841637378547</v>
      </c>
      <c r="J5" s="4">
        <v>103.85569567913994</v>
      </c>
      <c r="K5" s="4">
        <v>66.549514161670444</v>
      </c>
      <c r="L5" s="4">
        <v>95.45172627661772</v>
      </c>
      <c r="M5" s="4">
        <v>75.015505478602435</v>
      </c>
      <c r="O5" s="4">
        <v>94.076907173868079</v>
      </c>
      <c r="P5" s="4">
        <v>14.223692371304528</v>
      </c>
      <c r="Q5" s="4">
        <v>15.081662187306181</v>
      </c>
      <c r="R5" s="4">
        <v>12.549100682241058</v>
      </c>
      <c r="S5" s="4">
        <v>8.8587967748604548</v>
      </c>
      <c r="T5" s="4">
        <v>15.577837502584252</v>
      </c>
      <c r="U5" s="4">
        <v>10.088898077320652</v>
      </c>
    </row>
    <row r="6" spans="1:21" x14ac:dyDescent="0.25">
      <c r="A6" s="56"/>
      <c r="B6" s="23" t="s">
        <v>3</v>
      </c>
      <c r="C6" s="4">
        <v>95.740967501301895</v>
      </c>
      <c r="D6" s="4">
        <v>111.16553364579376</v>
      </c>
      <c r="E6" s="4">
        <v>107.71157933257327</v>
      </c>
      <c r="F6" s="4">
        <v>99.330039831665474</v>
      </c>
      <c r="G6" s="4">
        <v>6.7953102788216588</v>
      </c>
      <c r="H6" s="29"/>
      <c r="I6" s="33">
        <v>84.758406170389449</v>
      </c>
      <c r="J6" s="4">
        <v>89.077960280932871</v>
      </c>
      <c r="K6" s="4">
        <v>82.583850581992706</v>
      </c>
      <c r="L6" s="4">
        <v>84.103928274852564</v>
      </c>
      <c r="M6" s="4">
        <v>33.227772382440293</v>
      </c>
      <c r="O6" s="4">
        <v>87.302425086911853</v>
      </c>
      <c r="P6" s="4">
        <v>13.763740517107911</v>
      </c>
      <c r="Q6" s="4">
        <v>13.428760432940646</v>
      </c>
      <c r="R6" s="4">
        <v>15.214851722050977</v>
      </c>
      <c r="S6" s="4">
        <v>12.44070993258174</v>
      </c>
      <c r="T6" s="4">
        <v>12.803839603653817</v>
      </c>
      <c r="U6" s="4">
        <v>13.235935762642685</v>
      </c>
    </row>
    <row r="7" spans="1:21" ht="15.75" thickBot="1" x14ac:dyDescent="0.3">
      <c r="A7" s="57"/>
      <c r="B7" s="24"/>
      <c r="C7" s="9"/>
      <c r="D7" s="5"/>
      <c r="E7" s="5"/>
      <c r="F7" s="5"/>
      <c r="G7" s="5"/>
      <c r="H7" s="29"/>
      <c r="I7" s="34"/>
      <c r="J7" s="5"/>
      <c r="K7" s="5"/>
      <c r="L7" s="5"/>
      <c r="M7" s="5"/>
      <c r="O7" s="4"/>
      <c r="P7" s="4"/>
      <c r="Q7" s="4"/>
      <c r="R7" s="4"/>
      <c r="S7" s="4"/>
      <c r="T7" s="4"/>
      <c r="U7" s="4"/>
    </row>
    <row r="8" spans="1:21" ht="19.5" thickTop="1" x14ac:dyDescent="0.3">
      <c r="A8" s="18" t="s">
        <v>2</v>
      </c>
      <c r="B8" s="21" t="s">
        <v>17</v>
      </c>
      <c r="C8" s="19">
        <f>AVERAGE(C4:C7)</f>
        <v>104.63431993922812</v>
      </c>
      <c r="D8" s="19">
        <f>AVERAGE(D4:D7)</f>
        <v>130.00709564308758</v>
      </c>
      <c r="E8" s="19">
        <f>AVERAGE(E4:E7)</f>
        <v>110.37386308612106</v>
      </c>
      <c r="F8" s="3">
        <f>AVERAGE(F4:F7)</f>
        <v>91.907790373228735</v>
      </c>
      <c r="G8" s="19">
        <f t="shared" ref="G8" si="0">AVERAGE(G4:G7)</f>
        <v>27.08418794308788</v>
      </c>
      <c r="H8" s="10">
        <v>91.5</v>
      </c>
      <c r="I8" s="14">
        <f>AVERAGE(I4:I7)</f>
        <v>86.573106954652474</v>
      </c>
      <c r="J8" s="14">
        <f t="shared" ref="J8:M8" si="1">AVERAGE(J4:J7)</f>
        <v>86.541708891586708</v>
      </c>
      <c r="K8" s="14">
        <f t="shared" si="1"/>
        <v>68.47565950936648</v>
      </c>
      <c r="L8" s="14">
        <f t="shared" si="1"/>
        <v>82.355219616946201</v>
      </c>
      <c r="M8" s="14">
        <f t="shared" si="1"/>
        <v>48.51563749362645</v>
      </c>
      <c r="O8" s="3">
        <f t="shared" ref="O8:U8" si="2">AVERAGE(O4:O7)</f>
        <v>92.152185176761392</v>
      </c>
      <c r="P8" s="3">
        <f t="shared" si="2"/>
        <v>12.271455592452149</v>
      </c>
      <c r="Q8" s="3">
        <f t="shared" si="2"/>
        <v>12.574215351703799</v>
      </c>
      <c r="R8" s="3">
        <f t="shared" si="2"/>
        <v>12.302792702633397</v>
      </c>
      <c r="S8" s="3">
        <f t="shared" si="2"/>
        <v>9.9826171502125387</v>
      </c>
      <c r="T8" s="3">
        <f t="shared" si="2"/>
        <v>12.541221799575801</v>
      </c>
      <c r="U8" s="3">
        <f t="shared" si="2"/>
        <v>9.7669852699118227</v>
      </c>
    </row>
    <row r="9" spans="1:21" ht="15.75" thickBot="1" x14ac:dyDescent="0.3">
      <c r="A9" s="18" t="s">
        <v>1</v>
      </c>
      <c r="B9" s="2" t="s">
        <v>1</v>
      </c>
      <c r="C9" s="11">
        <f>STDEVA(C4:C7)</f>
        <v>15.064750776385981</v>
      </c>
      <c r="D9" s="11">
        <f>STDEVA(D4:D7)</f>
        <v>20.589492184005252</v>
      </c>
      <c r="E9" s="11">
        <f>STDEVA(E4:E7)</f>
        <v>7.9364280936802238</v>
      </c>
      <c r="F9" s="28">
        <f>STDEVA(F4:F7)</f>
        <v>22.340738583707179</v>
      </c>
      <c r="G9" s="11">
        <f t="shared" ref="G9:H9" si="3">STDEVA(G4:G7)</f>
        <v>17.570690288920318</v>
      </c>
      <c r="H9" s="12" t="e">
        <f t="shared" si="3"/>
        <v>#DIV/0!</v>
      </c>
      <c r="I9" s="15">
        <f>STDEVA(I4:I7)</f>
        <v>3.0701221634616718</v>
      </c>
      <c r="J9" s="15">
        <f t="shared" ref="J9:M9" si="4">STDEVA(J4:J7)</f>
        <v>18.711475960879831</v>
      </c>
      <c r="K9" s="15">
        <f t="shared" si="4"/>
        <v>13.250534504058226</v>
      </c>
      <c r="L9" s="15">
        <f t="shared" si="4"/>
        <v>14.052702346564965</v>
      </c>
      <c r="M9" s="15">
        <f t="shared" si="4"/>
        <v>23.039865790850975</v>
      </c>
      <c r="O9" s="1">
        <f t="shared" ref="O9:U9" si="5">STDEVA(O4:O7)</f>
        <v>4.2296912144529291</v>
      </c>
      <c r="P9" s="1">
        <f t="shared" si="5"/>
        <v>2.9918950936653306</v>
      </c>
      <c r="Q9" s="1">
        <f t="shared" si="5"/>
        <v>3.0265926863496797</v>
      </c>
      <c r="R9" s="1">
        <f t="shared" si="5"/>
        <v>3.0426992501659984</v>
      </c>
      <c r="S9" s="1">
        <f t="shared" si="5"/>
        <v>2.1313698903427496</v>
      </c>
      <c r="T9" s="1">
        <f t="shared" si="5"/>
        <v>3.1760781455324989</v>
      </c>
      <c r="U9" s="1">
        <f t="shared" si="5"/>
        <v>3.6405967874057095</v>
      </c>
    </row>
    <row r="10" spans="1:21" ht="15.75" thickTop="1" x14ac:dyDescent="0.25">
      <c r="C10">
        <f>TTEST(C4:C7,O4:O7,1,1)</f>
        <v>0.13000708351049839</v>
      </c>
      <c r="D10">
        <f>TTEST(D4:D7,O4:O7,1,1)</f>
        <v>3.3264827168230759E-2</v>
      </c>
      <c r="E10">
        <f>TTEST(E4:E7,O4:O7,1,1)</f>
        <v>3.1451349966340469E-2</v>
      </c>
      <c r="F10">
        <f>TTEST(F4:F7,O4:O7,1,1)</f>
        <v>0.49385150619490348</v>
      </c>
      <c r="G10">
        <f>TTEST(G4:G7,O4:O7,1,1)</f>
        <v>6.9012185872860286E-3</v>
      </c>
      <c r="O10" t="s">
        <v>39</v>
      </c>
      <c r="P10" s="41">
        <f>TTEST(P4:P7,O4:O7,1,2)</f>
        <v>5.8436285052234776E-6</v>
      </c>
      <c r="Q10" s="41">
        <f>TTEST(Q4:Q7,O4:O7,1,2)</f>
        <v>6.0248779250484071E-6</v>
      </c>
      <c r="R10" s="41">
        <f>TTEST(R4:R7,O4:O7,1,2)</f>
        <v>5.9865907792309004E-6</v>
      </c>
      <c r="S10" s="41">
        <f>TTEST(S4:S7,O4:O7,1,2)</f>
        <v>3.6526719111576888E-6</v>
      </c>
      <c r="T10" s="41">
        <f>TTEST(T4:T7,O4:O7,1,2)</f>
        <v>6.4322778245761207E-6</v>
      </c>
      <c r="U10" s="41">
        <f>TTEST(U4:U7,O4:O7,1,2)</f>
        <v>6.9473904313886309E-6</v>
      </c>
    </row>
    <row r="30" spans="15:21" ht="15.75" thickBot="1" x14ac:dyDescent="0.3">
      <c r="R30" t="s">
        <v>0</v>
      </c>
    </row>
    <row r="31" spans="15:21" ht="16.5" thickBot="1" x14ac:dyDescent="0.3">
      <c r="O31" s="44" t="s">
        <v>21</v>
      </c>
      <c r="P31" s="45"/>
      <c r="Q31" s="45"/>
      <c r="R31" s="45"/>
      <c r="S31" s="46"/>
      <c r="U31" s="8" t="s">
        <v>13</v>
      </c>
    </row>
    <row r="32" spans="15:21" ht="15.75" thickBot="1" x14ac:dyDescent="0.3">
      <c r="O32" s="25">
        <v>5</v>
      </c>
      <c r="P32" s="26">
        <v>25</v>
      </c>
      <c r="Q32" s="26">
        <v>50</v>
      </c>
      <c r="R32" s="26">
        <v>75</v>
      </c>
      <c r="S32" s="27">
        <v>100</v>
      </c>
      <c r="U32" s="6" t="s">
        <v>7</v>
      </c>
    </row>
    <row r="33" spans="12:21" x14ac:dyDescent="0.25">
      <c r="O33" s="4">
        <f t="shared" ref="O33:S38" si="6">C4</f>
        <v>96.133875715183365</v>
      </c>
      <c r="P33" s="4">
        <f t="shared" si="6"/>
        <v>126.87105202235671</v>
      </c>
      <c r="Q33" s="4">
        <f t="shared" si="6"/>
        <v>104.11085755862021</v>
      </c>
      <c r="R33" s="4">
        <f t="shared" si="6"/>
        <v>66.80060852597812</v>
      </c>
      <c r="S33" s="4">
        <f t="shared" si="6"/>
        <v>37.244104904587097</v>
      </c>
      <c r="U33" s="4">
        <v>95.077223269504259</v>
      </c>
    </row>
    <row r="34" spans="12:21" x14ac:dyDescent="0.25">
      <c r="O34" s="4">
        <f t="shared" si="6"/>
        <v>122.02811660119907</v>
      </c>
      <c r="P34" s="4">
        <f t="shared" si="6"/>
        <v>151.98470126111226</v>
      </c>
      <c r="Q34" s="4">
        <f t="shared" si="6"/>
        <v>119.29915236716975</v>
      </c>
      <c r="R34" s="4">
        <f t="shared" si="6"/>
        <v>109.59272276204257</v>
      </c>
      <c r="S34" s="4">
        <f t="shared" si="6"/>
        <v>37.213148645854872</v>
      </c>
      <c r="U34" s="4">
        <v>94.076907173868079</v>
      </c>
    </row>
    <row r="35" spans="12:21" x14ac:dyDescent="0.25">
      <c r="O35" s="4">
        <f t="shared" si="6"/>
        <v>95.740967501301895</v>
      </c>
      <c r="P35" s="4">
        <f t="shared" si="6"/>
        <v>111.16553364579376</v>
      </c>
      <c r="Q35" s="4">
        <f t="shared" si="6"/>
        <v>107.71157933257327</v>
      </c>
      <c r="R35" s="4">
        <f t="shared" si="6"/>
        <v>99.330039831665474</v>
      </c>
      <c r="S35" s="4">
        <f t="shared" si="6"/>
        <v>6.7953102788216588</v>
      </c>
      <c r="U35" s="4">
        <v>87.302425086911853</v>
      </c>
    </row>
    <row r="36" spans="12:21" ht="15.75" thickBot="1" x14ac:dyDescent="0.3"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  <c r="S36" s="5">
        <f t="shared" si="6"/>
        <v>0</v>
      </c>
      <c r="U36" s="4"/>
    </row>
    <row r="37" spans="12:21" ht="15.75" thickTop="1" x14ac:dyDescent="0.25">
      <c r="O37" s="19">
        <f t="shared" si="6"/>
        <v>104.63431993922812</v>
      </c>
      <c r="P37" s="19">
        <f t="shared" si="6"/>
        <v>130.00709564308758</v>
      </c>
      <c r="Q37" s="19">
        <f t="shared" si="6"/>
        <v>110.37386308612106</v>
      </c>
      <c r="R37" s="3">
        <f t="shared" si="6"/>
        <v>91.907790373228735</v>
      </c>
      <c r="S37" s="19">
        <f t="shared" si="6"/>
        <v>27.08418794308788</v>
      </c>
      <c r="U37" s="3">
        <f t="shared" ref="U37" si="7">AVERAGE(U33:U36)</f>
        <v>92.152185176761392</v>
      </c>
    </row>
    <row r="38" spans="12:21" ht="15.75" thickBot="1" x14ac:dyDescent="0.3">
      <c r="O38" s="11">
        <f t="shared" si="6"/>
        <v>15.064750776385981</v>
      </c>
      <c r="P38" s="11">
        <f t="shared" si="6"/>
        <v>20.589492184005252</v>
      </c>
      <c r="Q38" s="11">
        <f t="shared" si="6"/>
        <v>7.9364280936802238</v>
      </c>
      <c r="R38" s="28">
        <f t="shared" si="6"/>
        <v>22.340738583707179</v>
      </c>
      <c r="S38" s="11">
        <f t="shared" si="6"/>
        <v>17.570690288920318</v>
      </c>
      <c r="U38" s="1">
        <f t="shared" ref="U38" si="8">STDEVA(U33:U36)</f>
        <v>4.2296912144529291</v>
      </c>
    </row>
    <row r="39" spans="12:21" x14ac:dyDescent="0.25">
      <c r="N39" s="35" t="s">
        <v>22</v>
      </c>
      <c r="O39">
        <f>_xlfn.T.TEST(O33:O35,O43:O45,2,1)</f>
        <v>0.12092045820657848</v>
      </c>
      <c r="P39">
        <f t="shared" ref="P39:S39" si="9">_xlfn.T.TEST(P33:P35,P43:P45,2,1)</f>
        <v>6.0841088290240486E-2</v>
      </c>
      <c r="Q39">
        <f t="shared" si="9"/>
        <v>3.8824352013462793E-2</v>
      </c>
      <c r="R39">
        <f t="shared" si="9"/>
        <v>0.20423375794765886</v>
      </c>
      <c r="S39">
        <f t="shared" si="9"/>
        <v>0.19525681865316091</v>
      </c>
    </row>
    <row r="40" spans="12:21" ht="15.75" thickBot="1" x14ac:dyDescent="0.3">
      <c r="L40" t="s">
        <v>23</v>
      </c>
      <c r="M40">
        <v>0.05</v>
      </c>
      <c r="N40" t="s">
        <v>38</v>
      </c>
      <c r="O40">
        <f>_xlfn.T.TEST(O33:O35,U33:U35,2,1)</f>
        <v>0.26001416702099678</v>
      </c>
      <c r="P40">
        <f>_xlfn.T.TEST(P33:P35,U33:U35,2,1)</f>
        <v>6.6529654336461519E-2</v>
      </c>
      <c r="Q40">
        <f>_xlfn.T.TEST(Q33:Q35,U33:U35,2,1)</f>
        <v>6.2902699932680939E-2</v>
      </c>
      <c r="R40">
        <f>_xlfn.T.TEST(R33:R35,U33:U35,2,1)</f>
        <v>0.98770301238980696</v>
      </c>
      <c r="S40" s="39">
        <f>_xlfn.T.TEST(S33:S35,U33:U35,2,1)</f>
        <v>1.3802437174572057E-2</v>
      </c>
    </row>
    <row r="41" spans="12:21" ht="16.5" thickBot="1" x14ac:dyDescent="0.3">
      <c r="O41" s="47" t="s">
        <v>14</v>
      </c>
      <c r="P41" s="48"/>
      <c r="Q41" s="48"/>
      <c r="R41" s="48"/>
      <c r="S41" s="49"/>
    </row>
    <row r="42" spans="12:21" ht="15.75" thickBot="1" x14ac:dyDescent="0.3">
      <c r="O42" s="31">
        <v>1E-4</v>
      </c>
      <c r="P42" s="13">
        <v>1E-3</v>
      </c>
      <c r="Q42" s="13">
        <v>0.28000000000000003</v>
      </c>
      <c r="R42" s="31">
        <v>0.35</v>
      </c>
      <c r="S42" s="13">
        <v>0.47</v>
      </c>
    </row>
    <row r="43" spans="12:21" x14ac:dyDescent="0.25">
      <c r="O43" s="30">
        <f t="shared" ref="O43:S48" si="10">I4</f>
        <v>84.843073056189439</v>
      </c>
      <c r="P43" s="30">
        <f t="shared" si="10"/>
        <v>66.691470714687313</v>
      </c>
      <c r="Q43" s="30">
        <f t="shared" si="10"/>
        <v>56.293613784436289</v>
      </c>
      <c r="R43" s="30">
        <f t="shared" si="10"/>
        <v>67.510004299368305</v>
      </c>
      <c r="S43" s="30">
        <f t="shared" si="10"/>
        <v>37.303634619836622</v>
      </c>
    </row>
    <row r="44" spans="12:21" x14ac:dyDescent="0.25">
      <c r="O44" s="4">
        <f t="shared" si="10"/>
        <v>90.117841637378547</v>
      </c>
      <c r="P44" s="4">
        <f t="shared" si="10"/>
        <v>103.85569567913994</v>
      </c>
      <c r="Q44" s="4">
        <f t="shared" si="10"/>
        <v>66.549514161670444</v>
      </c>
      <c r="R44" s="4">
        <f t="shared" si="10"/>
        <v>95.45172627661772</v>
      </c>
      <c r="S44" s="4">
        <f t="shared" si="10"/>
        <v>75.015505478602435</v>
      </c>
    </row>
    <row r="45" spans="12:21" x14ac:dyDescent="0.25">
      <c r="O45" s="4">
        <f t="shared" si="10"/>
        <v>84.758406170389449</v>
      </c>
      <c r="P45" s="4">
        <f t="shared" si="10"/>
        <v>89.077960280932871</v>
      </c>
      <c r="Q45" s="4">
        <f t="shared" si="10"/>
        <v>82.583850581992706</v>
      </c>
      <c r="R45" s="4">
        <f t="shared" si="10"/>
        <v>84.103928274852564</v>
      </c>
      <c r="S45" s="4">
        <f t="shared" si="10"/>
        <v>33.227772382440293</v>
      </c>
    </row>
    <row r="46" spans="12:21" ht="15.75" thickBot="1" x14ac:dyDescent="0.3">
      <c r="O46" s="5">
        <f t="shared" si="10"/>
        <v>0</v>
      </c>
      <c r="P46" s="5">
        <f t="shared" si="10"/>
        <v>0</v>
      </c>
      <c r="Q46" s="5">
        <f t="shared" si="10"/>
        <v>0</v>
      </c>
      <c r="R46" s="5">
        <f t="shared" si="10"/>
        <v>0</v>
      </c>
      <c r="S46" s="5">
        <f t="shared" si="10"/>
        <v>0</v>
      </c>
    </row>
    <row r="47" spans="12:21" ht="19.5" thickTop="1" x14ac:dyDescent="0.3">
      <c r="O47" s="14">
        <f t="shared" si="10"/>
        <v>86.573106954652474</v>
      </c>
      <c r="P47" s="14">
        <f t="shared" si="10"/>
        <v>86.541708891586708</v>
      </c>
      <c r="Q47" s="14">
        <f t="shared" si="10"/>
        <v>68.47565950936648</v>
      </c>
      <c r="R47" s="14">
        <f t="shared" si="10"/>
        <v>82.355219616946201</v>
      </c>
      <c r="S47" s="14">
        <f t="shared" si="10"/>
        <v>48.51563749362645</v>
      </c>
    </row>
    <row r="48" spans="12:21" ht="15.75" thickBot="1" x14ac:dyDescent="0.3">
      <c r="O48" s="15">
        <f t="shared" si="10"/>
        <v>3.0701221634616718</v>
      </c>
      <c r="P48" s="15">
        <f t="shared" si="10"/>
        <v>18.711475960879831</v>
      </c>
      <c r="Q48" s="15">
        <f t="shared" si="10"/>
        <v>13.250534504058226</v>
      </c>
      <c r="R48" s="15">
        <f t="shared" si="10"/>
        <v>14.052702346564965</v>
      </c>
      <c r="S48" s="15">
        <f t="shared" si="10"/>
        <v>23.039865790850975</v>
      </c>
    </row>
  </sheetData>
  <mergeCells count="8">
    <mergeCell ref="O31:S31"/>
    <mergeCell ref="O41:S41"/>
    <mergeCell ref="A4:A7"/>
    <mergeCell ref="N1:T1"/>
    <mergeCell ref="P2:U2"/>
    <mergeCell ref="I2:M2"/>
    <mergeCell ref="A1:M1"/>
    <mergeCell ref="C2:G2"/>
  </mergeCells>
  <conditionalFormatting sqref="O39:S39">
    <cfRule type="cellIs" dxfId="2" priority="1" operator="lessThan">
      <formula>$M$40</formula>
    </cfRule>
  </conditionalFormatting>
  <pageMargins left="0.7" right="0.7" top="0.75" bottom="0.75" header="0.3" footer="0.3"/>
  <pageSetup orientation="landscape" verticalDpi="3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56382-ECA1-4C85-B9FD-177D8622CE5E}">
  <dimension ref="A1:U48"/>
  <sheetViews>
    <sheetView zoomScale="115" zoomScaleNormal="115" zoomScaleSheetLayoutView="70" workbookViewId="0">
      <selection activeCell="G4" sqref="G4"/>
    </sheetView>
  </sheetViews>
  <sheetFormatPr defaultRowHeight="15" x14ac:dyDescent="0.25"/>
  <cols>
    <col min="8" max="8" width="11.7109375" customWidth="1"/>
    <col min="9" max="13" width="9.140625" customWidth="1"/>
    <col min="14" max="14" width="6" customWidth="1"/>
    <col min="15" max="15" width="15.7109375" customWidth="1"/>
    <col min="16" max="16" width="15.42578125" customWidth="1"/>
    <col min="17" max="17" width="16.28515625" customWidth="1"/>
    <col min="18" max="18" width="8" customWidth="1"/>
    <col min="21" max="21" width="10.42578125" customWidth="1"/>
  </cols>
  <sheetData>
    <row r="1" spans="1:21" ht="18.75" thickBot="1" x14ac:dyDescent="0.3">
      <c r="A1" s="50" t="s">
        <v>35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 t="s">
        <v>11</v>
      </c>
      <c r="O1" s="53"/>
      <c r="P1" s="53"/>
      <c r="Q1" s="53"/>
      <c r="R1" s="53"/>
      <c r="S1" s="53"/>
      <c r="T1" s="53"/>
    </row>
    <row r="2" spans="1:21" ht="16.5" customHeight="1" thickBot="1" x14ac:dyDescent="0.3">
      <c r="B2" s="7"/>
      <c r="C2" s="44" t="s">
        <v>10</v>
      </c>
      <c r="D2" s="45"/>
      <c r="E2" s="45"/>
      <c r="F2" s="45"/>
      <c r="G2" s="46"/>
      <c r="H2" s="16" t="s">
        <v>9</v>
      </c>
      <c r="I2" s="47" t="s">
        <v>14</v>
      </c>
      <c r="J2" s="48"/>
      <c r="K2" s="48"/>
      <c r="L2" s="48"/>
      <c r="M2" s="49"/>
      <c r="O2" s="8" t="s">
        <v>13</v>
      </c>
      <c r="P2" s="54" t="s">
        <v>12</v>
      </c>
      <c r="Q2" s="54"/>
      <c r="R2" s="54"/>
      <c r="S2" s="54"/>
      <c r="T2" s="54"/>
      <c r="U2" s="54"/>
    </row>
    <row r="3" spans="1:21" ht="17.25" customHeight="1" thickBot="1" x14ac:dyDescent="0.3">
      <c r="B3" s="20" t="s">
        <v>8</v>
      </c>
      <c r="C3" s="25">
        <v>5</v>
      </c>
      <c r="D3" s="26">
        <v>25</v>
      </c>
      <c r="E3" s="26">
        <v>50</v>
      </c>
      <c r="F3" s="26">
        <v>75</v>
      </c>
      <c r="G3" s="27">
        <v>100</v>
      </c>
      <c r="H3" s="17"/>
      <c r="I3" s="31">
        <v>1E-4</v>
      </c>
      <c r="J3" s="13">
        <v>1E-3</v>
      </c>
      <c r="K3" s="13">
        <v>0.28000000000000003</v>
      </c>
      <c r="L3" s="31">
        <v>0.35</v>
      </c>
      <c r="M3" s="13">
        <v>0.47</v>
      </c>
      <c r="O3" s="6" t="s">
        <v>7</v>
      </c>
      <c r="P3" s="6">
        <v>400</v>
      </c>
      <c r="Q3" s="6">
        <v>200</v>
      </c>
      <c r="R3" s="6">
        <v>100</v>
      </c>
      <c r="S3" s="6">
        <v>50</v>
      </c>
      <c r="T3" s="6">
        <v>25</v>
      </c>
      <c r="U3" s="6">
        <v>12.5</v>
      </c>
    </row>
    <row r="4" spans="1:21" ht="17.25" customHeight="1" x14ac:dyDescent="0.25">
      <c r="A4" s="55" t="s">
        <v>6</v>
      </c>
      <c r="B4" s="22" t="s">
        <v>5</v>
      </c>
      <c r="C4" s="4">
        <v>96.496014816284656</v>
      </c>
      <c r="D4" s="4">
        <v>110.85755862023348</v>
      </c>
      <c r="E4" s="4">
        <v>87.760029103416329</v>
      </c>
      <c r="F4" s="4">
        <v>100.62340840691866</v>
      </c>
      <c r="G4" s="4">
        <v>97.880080695836213</v>
      </c>
      <c r="H4" s="29"/>
      <c r="I4" s="32">
        <v>84.843073056189439</v>
      </c>
      <c r="J4" s="30">
        <v>66.691470714687313</v>
      </c>
      <c r="K4" s="30">
        <v>56.293613784436289</v>
      </c>
      <c r="L4" s="30">
        <v>67.510004299368305</v>
      </c>
      <c r="M4" s="30">
        <v>37.303634619836622</v>
      </c>
      <c r="O4" s="4">
        <v>95.077223269504259</v>
      </c>
      <c r="P4" s="4">
        <v>8.8269338889440085</v>
      </c>
      <c r="Q4" s="4">
        <v>9.2122234348645673</v>
      </c>
      <c r="R4" s="4">
        <v>9.144425703608162</v>
      </c>
      <c r="S4" s="4">
        <v>8.6483447431954232</v>
      </c>
      <c r="T4" s="4">
        <v>9.2419882924893351</v>
      </c>
      <c r="U4" s="4">
        <v>5.9761219697721346</v>
      </c>
    </row>
    <row r="5" spans="1:21" x14ac:dyDescent="0.25">
      <c r="A5" s="56"/>
      <c r="B5" s="23" t="s">
        <v>4</v>
      </c>
      <c r="C5" s="4">
        <v>81.310729791192884</v>
      </c>
      <c r="D5" s="4">
        <v>110.27496382054991</v>
      </c>
      <c r="E5" s="4">
        <v>117.59354972090135</v>
      </c>
      <c r="F5" s="4">
        <v>135.95203638618977</v>
      </c>
      <c r="G5" s="4">
        <v>121.87306181517468</v>
      </c>
      <c r="H5" s="29"/>
      <c r="I5" s="33">
        <v>90.117841637378547</v>
      </c>
      <c r="J5" s="4">
        <v>103.85569567913994</v>
      </c>
      <c r="K5" s="4">
        <v>66.549514161670444</v>
      </c>
      <c r="L5" s="4">
        <v>95.45172627661772</v>
      </c>
      <c r="M5" s="4">
        <v>75.015505478602435</v>
      </c>
      <c r="O5" s="4">
        <v>94.076907173868079</v>
      </c>
      <c r="P5" s="4">
        <v>14.223692371304528</v>
      </c>
      <c r="Q5" s="4">
        <v>15.081662187306181</v>
      </c>
      <c r="R5" s="4">
        <v>12.549100682241058</v>
      </c>
      <c r="S5" s="4">
        <v>8.8587967748604548</v>
      </c>
      <c r="T5" s="4">
        <v>15.577837502584252</v>
      </c>
      <c r="U5" s="4">
        <v>10.088898077320652</v>
      </c>
    </row>
    <row r="6" spans="1:21" x14ac:dyDescent="0.25">
      <c r="A6" s="56"/>
      <c r="B6" s="23" t="s">
        <v>3</v>
      </c>
      <c r="C6" s="4">
        <v>102.57287224309984</v>
      </c>
      <c r="D6" s="4">
        <v>104.91632535292543</v>
      </c>
      <c r="E6" s="4">
        <v>109.26965896775465</v>
      </c>
      <c r="F6" s="4">
        <v>107.69891201846613</v>
      </c>
      <c r="G6" s="4">
        <v>89.293304620754682</v>
      </c>
      <c r="H6" s="29"/>
      <c r="I6" s="33">
        <v>84.758406170389449</v>
      </c>
      <c r="J6" s="4">
        <v>89.077960280932871</v>
      </c>
      <c r="K6" s="4">
        <v>82.583850581992706</v>
      </c>
      <c r="L6" s="4">
        <v>84.103928274852564</v>
      </c>
      <c r="M6" s="4">
        <v>33.227772382440293</v>
      </c>
      <c r="O6" s="4">
        <v>87.302425086911853</v>
      </c>
      <c r="P6" s="4">
        <v>13.763740517107911</v>
      </c>
      <c r="Q6" s="4">
        <v>13.428760432940646</v>
      </c>
      <c r="R6" s="4">
        <v>15.214851722050977</v>
      </c>
      <c r="S6" s="4">
        <v>12.44070993258174</v>
      </c>
      <c r="T6" s="4">
        <v>12.803839603653817</v>
      </c>
      <c r="U6" s="4">
        <v>13.235935762642685</v>
      </c>
    </row>
    <row r="7" spans="1:21" ht="15.75" thickBot="1" x14ac:dyDescent="0.3">
      <c r="A7" s="57"/>
      <c r="B7" s="24"/>
      <c r="C7" s="9"/>
      <c r="D7" s="5"/>
      <c r="E7" s="5"/>
      <c r="F7" s="5"/>
      <c r="G7" s="5"/>
      <c r="H7" s="29"/>
      <c r="I7" s="34"/>
      <c r="J7" s="5"/>
      <c r="K7" s="5"/>
      <c r="L7" s="5"/>
      <c r="M7" s="5"/>
      <c r="O7" s="4"/>
      <c r="P7" s="4"/>
      <c r="Q7" s="4"/>
      <c r="R7" s="4"/>
      <c r="S7" s="4"/>
      <c r="T7" s="4"/>
      <c r="U7" s="4"/>
    </row>
    <row r="8" spans="1:21" ht="19.5" thickTop="1" x14ac:dyDescent="0.3">
      <c r="A8" s="18" t="s">
        <v>2</v>
      </c>
      <c r="B8" s="21" t="s">
        <v>36</v>
      </c>
      <c r="C8" s="19">
        <f>AVERAGE(C4:C7)</f>
        <v>93.459872283525783</v>
      </c>
      <c r="D8" s="19">
        <f>AVERAGE(D4:D7)</f>
        <v>108.68294926456961</v>
      </c>
      <c r="E8" s="19">
        <f>AVERAGE(E4:E7)</f>
        <v>104.87441259735745</v>
      </c>
      <c r="F8" s="3">
        <f>AVERAGE(F4:F7)</f>
        <v>114.75811893719151</v>
      </c>
      <c r="G8" s="19">
        <f t="shared" ref="G8:H8" si="0">AVERAGE(G4:G7)</f>
        <v>103.01548237725518</v>
      </c>
      <c r="H8" s="10" t="e">
        <f t="shared" si="0"/>
        <v>#DIV/0!</v>
      </c>
      <c r="I8" s="14">
        <f>AVERAGE(I4:I7)</f>
        <v>86.573106954652474</v>
      </c>
      <c r="J8" s="14">
        <f t="shared" ref="J8:M8" si="1">AVERAGE(J4:J7)</f>
        <v>86.541708891586708</v>
      </c>
      <c r="K8" s="14">
        <f t="shared" si="1"/>
        <v>68.47565950936648</v>
      </c>
      <c r="L8" s="14">
        <f t="shared" si="1"/>
        <v>82.355219616946201</v>
      </c>
      <c r="M8" s="14">
        <f t="shared" si="1"/>
        <v>48.51563749362645</v>
      </c>
      <c r="O8" s="3">
        <f t="shared" ref="O8:U8" si="2">AVERAGE(O4:O7)</f>
        <v>92.152185176761392</v>
      </c>
      <c r="P8" s="3">
        <f t="shared" si="2"/>
        <v>12.271455592452149</v>
      </c>
      <c r="Q8" s="3">
        <f t="shared" si="2"/>
        <v>12.574215351703799</v>
      </c>
      <c r="R8" s="3">
        <f t="shared" si="2"/>
        <v>12.302792702633397</v>
      </c>
      <c r="S8" s="3">
        <f t="shared" si="2"/>
        <v>9.9826171502125387</v>
      </c>
      <c r="T8" s="3">
        <f t="shared" si="2"/>
        <v>12.541221799575801</v>
      </c>
      <c r="U8" s="3">
        <f t="shared" si="2"/>
        <v>9.7669852699118227</v>
      </c>
    </row>
    <row r="9" spans="1:21" ht="15.75" thickBot="1" x14ac:dyDescent="0.3">
      <c r="A9" s="18" t="s">
        <v>1</v>
      </c>
      <c r="B9" s="2" t="s">
        <v>1</v>
      </c>
      <c r="C9" s="11">
        <f>STDEVA(C4:C7)</f>
        <v>10.951406143537756</v>
      </c>
      <c r="D9" s="11">
        <f>STDEVA(D4:D7)</f>
        <v>3.274972663089244</v>
      </c>
      <c r="E9" s="11">
        <f>STDEVA(E4:E7)</f>
        <v>15.394751738850561</v>
      </c>
      <c r="F9" s="28">
        <f>STDEVA(F4:F7)</f>
        <v>18.692305648728141</v>
      </c>
      <c r="G9" s="11">
        <f t="shared" ref="G9:H9" si="3">STDEVA(G4:G7)</f>
        <v>16.886071406161388</v>
      </c>
      <c r="H9" s="12" t="e">
        <f t="shared" si="3"/>
        <v>#DIV/0!</v>
      </c>
      <c r="I9" s="15">
        <f>STDEVA(I4:I7)</f>
        <v>3.0701221634616718</v>
      </c>
      <c r="J9" s="15">
        <f t="shared" ref="J9:M9" si="4">STDEVA(J4:J7)</f>
        <v>18.711475960879831</v>
      </c>
      <c r="K9" s="15">
        <f t="shared" si="4"/>
        <v>13.250534504058226</v>
      </c>
      <c r="L9" s="15">
        <f t="shared" si="4"/>
        <v>14.052702346564965</v>
      </c>
      <c r="M9" s="15">
        <f t="shared" si="4"/>
        <v>23.039865790850975</v>
      </c>
      <c r="O9" s="1">
        <f t="shared" ref="O9:U9" si="5">STDEVA(O4:O7)</f>
        <v>4.2296912144529291</v>
      </c>
      <c r="P9" s="1">
        <f t="shared" si="5"/>
        <v>2.9918950936653306</v>
      </c>
      <c r="Q9" s="1">
        <f t="shared" si="5"/>
        <v>3.0265926863496797</v>
      </c>
      <c r="R9" s="1">
        <f t="shared" si="5"/>
        <v>3.0426992501659984</v>
      </c>
      <c r="S9" s="1">
        <f t="shared" si="5"/>
        <v>2.1313698903427496</v>
      </c>
      <c r="T9" s="1">
        <f t="shared" si="5"/>
        <v>3.1760781455324989</v>
      </c>
      <c r="U9" s="1">
        <f t="shared" si="5"/>
        <v>3.6405967874057095</v>
      </c>
    </row>
    <row r="10" spans="1:21" ht="15.75" thickTop="1" x14ac:dyDescent="0.25">
      <c r="C10">
        <f>TTEST(C4:C7,O4:O7,1,1)</f>
        <v>0.44324585540437539</v>
      </c>
      <c r="D10">
        <f>TTEST(D4:D7,O4:O7,1,1)</f>
        <v>5.6230475074190421E-4</v>
      </c>
      <c r="E10">
        <f>TTEST(E4:E7,O4:O7,1,1)</f>
        <v>0.16614852937510038</v>
      </c>
      <c r="F10">
        <f>TTEST(F4:F7,O4:O7,1,1)</f>
        <v>8.2639054276577195E-2</v>
      </c>
      <c r="G10">
        <f>TTEST(G4:G7,O4:O7,1,1)</f>
        <v>0.16409937242215339</v>
      </c>
      <c r="O10" t="s">
        <v>39</v>
      </c>
      <c r="P10" s="43">
        <f>TTEST(P4:P7,O4:O7,1,2)</f>
        <v>5.8436285052234776E-6</v>
      </c>
      <c r="Q10" s="41">
        <f>TTEST(Q4:Q7,O4:O7,1,2)</f>
        <v>6.0248779250484071E-6</v>
      </c>
      <c r="R10" s="41">
        <f>TTEST(R4:R7,O4:O7,1,2)</f>
        <v>5.9865907792309004E-6</v>
      </c>
      <c r="S10" s="41">
        <f>TTEST(S4:S7,O4:O7,1,2)</f>
        <v>3.6526719111576888E-6</v>
      </c>
      <c r="T10" s="41">
        <f>TTEST(T4:T7,O4:O7,1,2)</f>
        <v>6.4322778245761207E-6</v>
      </c>
      <c r="U10" s="41">
        <f>TTEST(U4:U7,O4:O7,1,2)</f>
        <v>6.9473904313886309E-6</v>
      </c>
    </row>
    <row r="30" spans="15:21" ht="15.75" thickBot="1" x14ac:dyDescent="0.3">
      <c r="R30" t="s">
        <v>0</v>
      </c>
    </row>
    <row r="31" spans="15:21" ht="16.5" thickBot="1" x14ac:dyDescent="0.3">
      <c r="O31" s="44" t="s">
        <v>37</v>
      </c>
      <c r="P31" s="45"/>
      <c r="Q31" s="45"/>
      <c r="R31" s="45"/>
      <c r="S31" s="46"/>
      <c r="U31" s="8" t="s">
        <v>13</v>
      </c>
    </row>
    <row r="32" spans="15:21" ht="15.75" thickBot="1" x14ac:dyDescent="0.3">
      <c r="O32" s="25">
        <v>5</v>
      </c>
      <c r="P32" s="26">
        <v>25</v>
      </c>
      <c r="Q32" s="26">
        <v>50</v>
      </c>
      <c r="R32" s="26">
        <v>75</v>
      </c>
      <c r="S32" s="27">
        <v>100</v>
      </c>
      <c r="U32" s="6" t="s">
        <v>7</v>
      </c>
    </row>
    <row r="33" spans="12:21" x14ac:dyDescent="0.25">
      <c r="O33" s="4">
        <f t="shared" ref="O33:S38" si="6">C4</f>
        <v>96.496014816284656</v>
      </c>
      <c r="P33" s="4">
        <f t="shared" si="6"/>
        <v>110.85755862023348</v>
      </c>
      <c r="Q33" s="4">
        <f t="shared" si="6"/>
        <v>87.760029103416329</v>
      </c>
      <c r="R33" s="4">
        <f t="shared" si="6"/>
        <v>100.62340840691866</v>
      </c>
      <c r="S33" s="4">
        <f t="shared" si="6"/>
        <v>97.880080695836213</v>
      </c>
      <c r="U33" s="4">
        <v>95.077223269504259</v>
      </c>
    </row>
    <row r="34" spans="12:21" x14ac:dyDescent="0.25">
      <c r="O34" s="4">
        <f t="shared" si="6"/>
        <v>81.310729791192884</v>
      </c>
      <c r="P34" s="4">
        <f t="shared" si="6"/>
        <v>110.27496382054991</v>
      </c>
      <c r="Q34" s="4">
        <f t="shared" si="6"/>
        <v>117.59354972090135</v>
      </c>
      <c r="R34" s="4">
        <f t="shared" si="6"/>
        <v>135.95203638618977</v>
      </c>
      <c r="S34" s="4">
        <f t="shared" si="6"/>
        <v>121.87306181517468</v>
      </c>
      <c r="U34" s="4">
        <v>94.076907173868079</v>
      </c>
    </row>
    <row r="35" spans="12:21" x14ac:dyDescent="0.25">
      <c r="O35" s="4">
        <f t="shared" si="6"/>
        <v>102.57287224309984</v>
      </c>
      <c r="P35" s="4">
        <f t="shared" si="6"/>
        <v>104.91632535292543</v>
      </c>
      <c r="Q35" s="4">
        <f t="shared" si="6"/>
        <v>109.26965896775465</v>
      </c>
      <c r="R35" s="4">
        <f t="shared" si="6"/>
        <v>107.69891201846613</v>
      </c>
      <c r="S35" s="4">
        <f t="shared" si="6"/>
        <v>89.293304620754682</v>
      </c>
      <c r="U35" s="4">
        <v>87.302425086911853</v>
      </c>
    </row>
    <row r="36" spans="12:21" ht="15.75" thickBot="1" x14ac:dyDescent="0.3"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  <c r="S36" s="5">
        <f t="shared" si="6"/>
        <v>0</v>
      </c>
      <c r="U36" s="4"/>
    </row>
    <row r="37" spans="12:21" ht="15.75" thickTop="1" x14ac:dyDescent="0.25">
      <c r="O37" s="19">
        <f t="shared" si="6"/>
        <v>93.459872283525783</v>
      </c>
      <c r="P37" s="19">
        <f t="shared" si="6"/>
        <v>108.68294926456961</v>
      </c>
      <c r="Q37" s="19">
        <f t="shared" si="6"/>
        <v>104.87441259735745</v>
      </c>
      <c r="R37" s="3">
        <f t="shared" si="6"/>
        <v>114.75811893719151</v>
      </c>
      <c r="S37" s="19">
        <f t="shared" si="6"/>
        <v>103.01548237725518</v>
      </c>
      <c r="U37" s="3">
        <f t="shared" ref="U37" si="7">AVERAGE(U33:U36)</f>
        <v>92.152185176761392</v>
      </c>
    </row>
    <row r="38" spans="12:21" ht="15.75" thickBot="1" x14ac:dyDescent="0.3">
      <c r="O38" s="11">
        <f t="shared" si="6"/>
        <v>10.951406143537756</v>
      </c>
      <c r="P38" s="11">
        <f t="shared" si="6"/>
        <v>3.274972663089244</v>
      </c>
      <c r="Q38" s="11">
        <f t="shared" si="6"/>
        <v>15.394751738850561</v>
      </c>
      <c r="R38" s="28">
        <f t="shared" si="6"/>
        <v>18.692305648728141</v>
      </c>
      <c r="S38" s="11">
        <f t="shared" si="6"/>
        <v>16.886071406161388</v>
      </c>
      <c r="U38" s="1">
        <f t="shared" ref="U38" si="8">STDEVA(U33:U36)</f>
        <v>4.2296912144529291</v>
      </c>
    </row>
    <row r="39" spans="12:21" x14ac:dyDescent="0.25">
      <c r="N39" s="35" t="s">
        <v>22</v>
      </c>
      <c r="O39">
        <f>_xlfn.T.TEST(O33:O35,O43:O45,2,1)</f>
        <v>0.4822183276583093</v>
      </c>
      <c r="P39">
        <f t="shared" ref="P39:S39" si="9">_xlfn.T.TEST(P33:P35,P43:P45,2,1)</f>
        <v>0.19020221875694332</v>
      </c>
      <c r="Q39">
        <f t="shared" si="9"/>
        <v>3.9447023554119755E-2</v>
      </c>
      <c r="R39">
        <f t="shared" si="9"/>
        <v>2.2051613186274261E-2</v>
      </c>
      <c r="S39">
        <f t="shared" si="9"/>
        <v>5.4419733749180065E-3</v>
      </c>
    </row>
    <row r="40" spans="12:21" ht="15.75" thickBot="1" x14ac:dyDescent="0.3">
      <c r="L40" t="s">
        <v>23</v>
      </c>
      <c r="M40">
        <v>0.05</v>
      </c>
      <c r="N40" t="s">
        <v>38</v>
      </c>
      <c r="O40">
        <f>_xlfn.T.TEST(O33:O35,U33:U35,2,1)</f>
        <v>0.88649171080875078</v>
      </c>
      <c r="P40" s="39">
        <f>_xlfn.T.TEST(P33:P35,U33:U35,2,1)</f>
        <v>1.1246095014838084E-3</v>
      </c>
      <c r="Q40">
        <f>_xlfn.T.TEST(Q33:Q35,U33:U35,2,1)</f>
        <v>0.33229705875020077</v>
      </c>
      <c r="R40">
        <f>_xlfn.T.TEST(R33:R35,U33:U35,2,1)</f>
        <v>0.16527810855315439</v>
      </c>
      <c r="S40">
        <f>_xlfn.T.TEST(S33:S35,U33:U35,2,1)</f>
        <v>0.32819874484430678</v>
      </c>
    </row>
    <row r="41" spans="12:21" ht="16.5" thickBot="1" x14ac:dyDescent="0.3">
      <c r="O41" s="47" t="s">
        <v>14</v>
      </c>
      <c r="P41" s="48"/>
      <c r="Q41" s="48"/>
      <c r="R41" s="48"/>
      <c r="S41" s="49"/>
    </row>
    <row r="42" spans="12:21" ht="15.75" thickBot="1" x14ac:dyDescent="0.3">
      <c r="O42" s="31">
        <v>1E-4</v>
      </c>
      <c r="P42" s="13">
        <v>1E-3</v>
      </c>
      <c r="Q42" s="13">
        <v>0.28000000000000003</v>
      </c>
      <c r="R42" s="31">
        <v>0.35</v>
      </c>
      <c r="S42" s="13">
        <v>0.47</v>
      </c>
    </row>
    <row r="43" spans="12:21" x14ac:dyDescent="0.25">
      <c r="O43" s="30">
        <f t="shared" ref="O43:S48" si="10">I4</f>
        <v>84.843073056189439</v>
      </c>
      <c r="P43" s="30">
        <f t="shared" si="10"/>
        <v>66.691470714687313</v>
      </c>
      <c r="Q43" s="30">
        <f t="shared" si="10"/>
        <v>56.293613784436289</v>
      </c>
      <c r="R43" s="30">
        <f t="shared" si="10"/>
        <v>67.510004299368305</v>
      </c>
      <c r="S43" s="30">
        <f t="shared" si="10"/>
        <v>37.303634619836622</v>
      </c>
    </row>
    <row r="44" spans="12:21" x14ac:dyDescent="0.25">
      <c r="O44" s="4">
        <f t="shared" si="10"/>
        <v>90.117841637378547</v>
      </c>
      <c r="P44" s="4">
        <f t="shared" si="10"/>
        <v>103.85569567913994</v>
      </c>
      <c r="Q44" s="4">
        <f t="shared" si="10"/>
        <v>66.549514161670444</v>
      </c>
      <c r="R44" s="4">
        <f t="shared" si="10"/>
        <v>95.45172627661772</v>
      </c>
      <c r="S44" s="4">
        <f t="shared" si="10"/>
        <v>75.015505478602435</v>
      </c>
    </row>
    <row r="45" spans="12:21" x14ac:dyDescent="0.25">
      <c r="O45" s="4">
        <f t="shared" si="10"/>
        <v>84.758406170389449</v>
      </c>
      <c r="P45" s="4">
        <f t="shared" si="10"/>
        <v>89.077960280932871</v>
      </c>
      <c r="Q45" s="4">
        <f t="shared" si="10"/>
        <v>82.583850581992706</v>
      </c>
      <c r="R45" s="4">
        <f t="shared" si="10"/>
        <v>84.103928274852564</v>
      </c>
      <c r="S45" s="4">
        <f t="shared" si="10"/>
        <v>33.227772382440293</v>
      </c>
    </row>
    <row r="46" spans="12:21" ht="15.75" thickBot="1" x14ac:dyDescent="0.3">
      <c r="O46" s="5">
        <f t="shared" si="10"/>
        <v>0</v>
      </c>
      <c r="P46" s="5">
        <f t="shared" si="10"/>
        <v>0</v>
      </c>
      <c r="Q46" s="5">
        <f t="shared" si="10"/>
        <v>0</v>
      </c>
      <c r="R46" s="5">
        <f t="shared" si="10"/>
        <v>0</v>
      </c>
      <c r="S46" s="5">
        <f t="shared" si="10"/>
        <v>0</v>
      </c>
    </row>
    <row r="47" spans="12:21" ht="19.5" thickTop="1" x14ac:dyDescent="0.3">
      <c r="O47" s="14">
        <f t="shared" si="10"/>
        <v>86.573106954652474</v>
      </c>
      <c r="P47" s="14">
        <f t="shared" si="10"/>
        <v>86.541708891586708</v>
      </c>
      <c r="Q47" s="14">
        <f t="shared" si="10"/>
        <v>68.47565950936648</v>
      </c>
      <c r="R47" s="14">
        <f t="shared" si="10"/>
        <v>82.355219616946201</v>
      </c>
      <c r="S47" s="14">
        <f t="shared" si="10"/>
        <v>48.51563749362645</v>
      </c>
    </row>
    <row r="48" spans="12:21" ht="15.75" thickBot="1" x14ac:dyDescent="0.3">
      <c r="O48" s="15">
        <f t="shared" si="10"/>
        <v>3.0701221634616718</v>
      </c>
      <c r="P48" s="15">
        <f t="shared" si="10"/>
        <v>18.711475960879831</v>
      </c>
      <c r="Q48" s="15">
        <f t="shared" si="10"/>
        <v>13.250534504058226</v>
      </c>
      <c r="R48" s="15">
        <f t="shared" si="10"/>
        <v>14.052702346564965</v>
      </c>
      <c r="S48" s="15">
        <f t="shared" si="10"/>
        <v>23.039865790850975</v>
      </c>
    </row>
  </sheetData>
  <mergeCells count="8">
    <mergeCell ref="O31:S31"/>
    <mergeCell ref="O41:S41"/>
    <mergeCell ref="A1:M1"/>
    <mergeCell ref="N1:T1"/>
    <mergeCell ref="C2:G2"/>
    <mergeCell ref="I2:M2"/>
    <mergeCell ref="P2:U2"/>
    <mergeCell ref="A4:A7"/>
  </mergeCells>
  <conditionalFormatting sqref="O39:S39">
    <cfRule type="cellIs" dxfId="1" priority="1" operator="lessThan">
      <formula>$M$40</formula>
    </cfRule>
  </conditionalFormatting>
  <pageMargins left="0.7" right="0.7" top="0.75" bottom="0.75" header="0.3" footer="0.3"/>
  <pageSetup orientation="landscape" verticalDpi="30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A23F8-1B88-4040-AAD1-7BDECF9B51A4}">
  <dimension ref="A1:T30"/>
  <sheetViews>
    <sheetView zoomScale="85" zoomScaleNormal="85" zoomScaleSheetLayoutView="70" workbookViewId="0">
      <selection activeCell="O9" sqref="O9"/>
    </sheetView>
  </sheetViews>
  <sheetFormatPr defaultRowHeight="15" x14ac:dyDescent="0.25"/>
  <cols>
    <col min="4" max="7" width="12.28515625" bestFit="1" customWidth="1"/>
    <col min="8" max="8" width="11.7109375" customWidth="1"/>
    <col min="9" max="9" width="9.140625" customWidth="1"/>
    <col min="10" max="10" width="12.5703125" customWidth="1"/>
    <col min="11" max="13" width="9.140625" customWidth="1"/>
    <col min="14" max="14" width="6" customWidth="1"/>
    <col min="15" max="15" width="15.7109375" customWidth="1"/>
    <col min="16" max="16" width="15.42578125" customWidth="1"/>
    <col min="17" max="17" width="16.28515625" customWidth="1"/>
    <col min="18" max="18" width="8" customWidth="1"/>
    <col min="19" max="20" width="12.28515625" bestFit="1" customWidth="1"/>
    <col min="21" max="21" width="10.42578125" customWidth="1"/>
  </cols>
  <sheetData>
    <row r="1" spans="1:20" ht="18.75" thickBot="1" x14ac:dyDescent="0.3">
      <c r="A1" s="50" t="s">
        <v>40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/>
      <c r="O1" s="53"/>
      <c r="P1" s="53"/>
      <c r="Q1" s="53"/>
      <c r="R1" s="53"/>
      <c r="S1" s="53"/>
      <c r="T1" s="53"/>
    </row>
    <row r="2" spans="1:20" ht="16.5" customHeight="1" thickBot="1" x14ac:dyDescent="0.3">
      <c r="B2" s="7"/>
      <c r="C2" s="8" t="s">
        <v>13</v>
      </c>
      <c r="D2" s="54" t="s">
        <v>12</v>
      </c>
      <c r="E2" s="54"/>
      <c r="F2" s="54"/>
      <c r="G2" s="54"/>
      <c r="H2" s="54"/>
      <c r="I2" s="54"/>
      <c r="J2" s="16" t="s">
        <v>9</v>
      </c>
    </row>
    <row r="3" spans="1:20" ht="17.25" customHeight="1" thickBot="1" x14ac:dyDescent="0.3">
      <c r="B3" s="20" t="s">
        <v>8</v>
      </c>
      <c r="C3" s="6" t="s">
        <v>7</v>
      </c>
      <c r="D3" s="6">
        <v>12.5</v>
      </c>
      <c r="E3" s="6">
        <v>25</v>
      </c>
      <c r="F3" s="6">
        <v>50</v>
      </c>
      <c r="G3" s="6">
        <v>100</v>
      </c>
      <c r="H3" s="6">
        <v>200</v>
      </c>
      <c r="I3" s="6">
        <v>400</v>
      </c>
      <c r="J3" s="17"/>
    </row>
    <row r="4" spans="1:20" ht="17.25" customHeight="1" x14ac:dyDescent="0.25">
      <c r="A4" s="55" t="s">
        <v>6</v>
      </c>
      <c r="B4" s="22" t="s">
        <v>5</v>
      </c>
      <c r="C4" s="4">
        <v>95.077223269504259</v>
      </c>
      <c r="D4" s="4">
        <v>5.9761219697721346</v>
      </c>
      <c r="E4" s="4">
        <v>9.2419882924893351</v>
      </c>
      <c r="F4" s="4">
        <v>8.6483447431954232</v>
      </c>
      <c r="G4" s="4">
        <v>9.144425703608162</v>
      </c>
      <c r="H4" s="4">
        <v>9.2122234348645673</v>
      </c>
      <c r="I4" s="4">
        <v>8.8269338889440085</v>
      </c>
      <c r="J4" s="59" t="s">
        <v>42</v>
      </c>
    </row>
    <row r="5" spans="1:20" x14ac:dyDescent="0.25">
      <c r="A5" s="56"/>
      <c r="B5" s="23" t="s">
        <v>4</v>
      </c>
      <c r="C5" s="4">
        <v>94.076907173868079</v>
      </c>
      <c r="D5" s="4">
        <v>10.088898077320652</v>
      </c>
      <c r="E5" s="4">
        <v>15.577837502584252</v>
      </c>
      <c r="F5" s="4">
        <v>8.8587967748604548</v>
      </c>
      <c r="G5" s="4">
        <v>12.549100682241058</v>
      </c>
      <c r="H5" s="4">
        <v>15.081662187306181</v>
      </c>
      <c r="I5" s="4">
        <v>14.223692371304528</v>
      </c>
      <c r="J5" s="60"/>
    </row>
    <row r="6" spans="1:20" x14ac:dyDescent="0.25">
      <c r="A6" s="56"/>
      <c r="B6" s="23" t="s">
        <v>3</v>
      </c>
      <c r="C6" s="4">
        <v>87.302425086911853</v>
      </c>
      <c r="D6" s="4">
        <v>13.235935762642685</v>
      </c>
      <c r="E6" s="4">
        <v>12.803839603653817</v>
      </c>
      <c r="F6" s="4">
        <v>12.44070993258174</v>
      </c>
      <c r="G6" s="4">
        <v>15.214851722050977</v>
      </c>
      <c r="H6" s="4">
        <v>13.428760432940646</v>
      </c>
      <c r="I6" s="4">
        <v>13.763740517107911</v>
      </c>
      <c r="J6" s="60"/>
    </row>
    <row r="7" spans="1:20" ht="15.75" thickBot="1" x14ac:dyDescent="0.3">
      <c r="A7" s="57"/>
      <c r="B7" s="24"/>
      <c r="C7" s="4"/>
      <c r="D7" s="4"/>
      <c r="E7" s="4"/>
      <c r="F7" s="4"/>
      <c r="G7" s="4"/>
      <c r="H7" s="4"/>
      <c r="I7" s="4"/>
      <c r="J7" s="60"/>
    </row>
    <row r="8" spans="1:20" ht="15.75" thickTop="1" x14ac:dyDescent="0.25">
      <c r="A8" s="18" t="s">
        <v>2</v>
      </c>
      <c r="B8" s="21" t="s">
        <v>41</v>
      </c>
      <c r="C8" s="3">
        <f>AVERAGE(C4:C7)</f>
        <v>92.152185176761392</v>
      </c>
      <c r="D8" s="3">
        <f t="shared" ref="D8:I8" si="0">AVERAGE(D4:D7)</f>
        <v>9.7669852699118227</v>
      </c>
      <c r="E8" s="3">
        <f t="shared" si="0"/>
        <v>12.541221799575801</v>
      </c>
      <c r="F8" s="3">
        <f t="shared" si="0"/>
        <v>9.9826171502125387</v>
      </c>
      <c r="G8" s="3">
        <f t="shared" si="0"/>
        <v>12.302792702633397</v>
      </c>
      <c r="H8" s="3">
        <f t="shared" si="0"/>
        <v>12.574215351703799</v>
      </c>
      <c r="I8" s="3">
        <f t="shared" si="0"/>
        <v>12.271455592452149</v>
      </c>
      <c r="J8" s="60"/>
    </row>
    <row r="9" spans="1:20" ht="15.75" thickBot="1" x14ac:dyDescent="0.3">
      <c r="A9" s="18" t="s">
        <v>1</v>
      </c>
      <c r="B9" s="2" t="s">
        <v>1</v>
      </c>
      <c r="C9" s="1">
        <f>STDEVA(C4:C7)</f>
        <v>4.2296912144529291</v>
      </c>
      <c r="D9" s="1">
        <f t="shared" ref="D9:I9" si="1">STDEVA(D4:D7)</f>
        <v>3.6405967874057095</v>
      </c>
      <c r="E9" s="1">
        <f t="shared" si="1"/>
        <v>3.1760781455324989</v>
      </c>
      <c r="F9" s="1">
        <f t="shared" si="1"/>
        <v>2.1313698903427496</v>
      </c>
      <c r="G9" s="1">
        <f t="shared" si="1"/>
        <v>3.0426992501659984</v>
      </c>
      <c r="H9" s="1">
        <f t="shared" si="1"/>
        <v>3.0265926863496797</v>
      </c>
      <c r="I9" s="1">
        <f t="shared" si="1"/>
        <v>2.9918950936653306</v>
      </c>
      <c r="J9" s="61"/>
    </row>
    <row r="10" spans="1:20" ht="15.75" thickTop="1" x14ac:dyDescent="0.25">
      <c r="B10" s="58" t="s">
        <v>44</v>
      </c>
      <c r="C10" s="58"/>
      <c r="D10">
        <f>TTEST(D4:D7,C4:C7,1,1)</f>
        <v>1.4287982170807104E-3</v>
      </c>
      <c r="E10">
        <f>TTEST(E4:E7,C4:C7,1,1)</f>
        <v>8.6703658991097246E-4</v>
      </c>
      <c r="F10">
        <f>TTEST(F4:F7,C4:C7,1,1)</f>
        <v>9.947770002293444E-4</v>
      </c>
      <c r="G10">
        <f>TTEST(G4:G7,C4:C7,1,1)</f>
        <v>1.3028144782560151E-3</v>
      </c>
      <c r="H10">
        <f>TTEST(H4:H7,C4:C7,1,1)</f>
        <v>9.5009020779532446E-4</v>
      </c>
      <c r="I10">
        <f>TTEST(I4:I7,C4:C7,1,1)</f>
        <v>1.0518153519575074E-3</v>
      </c>
    </row>
    <row r="30" spans="18:18" x14ac:dyDescent="0.25">
      <c r="R30" t="s">
        <v>0</v>
      </c>
    </row>
  </sheetData>
  <mergeCells count="6">
    <mergeCell ref="B10:C10"/>
    <mergeCell ref="J4:J9"/>
    <mergeCell ref="A1:M1"/>
    <mergeCell ref="N1:T1"/>
    <mergeCell ref="D2:I2"/>
    <mergeCell ref="A4:A7"/>
  </mergeCells>
  <pageMargins left="0.7" right="0.7" top="0.75" bottom="0.75" header="0.3" footer="0.3"/>
  <pageSetup orientation="landscape" verticalDpi="300" r:id="rId1"/>
  <ignoredErrors>
    <ignoredError sqref="D8:I9" formulaRange="1"/>
  </ignoredError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249A7-7A8D-49BA-BC9B-FE79F19022D1}">
  <dimension ref="A1:U48"/>
  <sheetViews>
    <sheetView zoomScale="85" zoomScaleNormal="85" zoomScaleSheetLayoutView="70" workbookViewId="0">
      <selection activeCell="N5" sqref="N5"/>
    </sheetView>
  </sheetViews>
  <sheetFormatPr defaultRowHeight="15" x14ac:dyDescent="0.25"/>
  <cols>
    <col min="8" max="8" width="11.7109375" customWidth="1"/>
    <col min="9" max="13" width="9.140625" customWidth="1"/>
    <col min="14" max="14" width="6" customWidth="1"/>
    <col min="15" max="15" width="15.7109375" customWidth="1"/>
    <col min="16" max="16" width="15.42578125" customWidth="1"/>
    <col min="17" max="17" width="16.28515625" customWidth="1"/>
    <col min="18" max="18" width="8" customWidth="1"/>
    <col min="19" max="20" width="12.28515625" bestFit="1" customWidth="1"/>
    <col min="21" max="21" width="10.42578125" customWidth="1"/>
  </cols>
  <sheetData>
    <row r="1" spans="1:21" ht="18.75" thickBot="1" x14ac:dyDescent="0.3">
      <c r="A1" s="50" t="s">
        <v>15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3" t="s">
        <v>11</v>
      </c>
      <c r="O1" s="53"/>
      <c r="P1" s="53"/>
      <c r="Q1" s="53"/>
      <c r="R1" s="53"/>
      <c r="S1" s="53"/>
      <c r="T1" s="53"/>
    </row>
    <row r="2" spans="1:21" ht="16.5" customHeight="1" thickBot="1" x14ac:dyDescent="0.3">
      <c r="B2" s="7"/>
      <c r="C2" s="44" t="s">
        <v>10</v>
      </c>
      <c r="D2" s="45"/>
      <c r="E2" s="45"/>
      <c r="F2" s="45"/>
      <c r="G2" s="46"/>
      <c r="H2" s="16" t="s">
        <v>9</v>
      </c>
      <c r="I2" s="47" t="s">
        <v>14</v>
      </c>
      <c r="J2" s="48"/>
      <c r="K2" s="48"/>
      <c r="L2" s="48"/>
      <c r="M2" s="49"/>
      <c r="O2" s="8" t="s">
        <v>13</v>
      </c>
      <c r="P2" s="54" t="s">
        <v>12</v>
      </c>
      <c r="Q2" s="54"/>
      <c r="R2" s="54"/>
      <c r="S2" s="54"/>
      <c r="T2" s="54"/>
      <c r="U2" s="54"/>
    </row>
    <row r="3" spans="1:21" ht="17.25" customHeight="1" thickBot="1" x14ac:dyDescent="0.3">
      <c r="B3" s="20" t="s">
        <v>8</v>
      </c>
      <c r="C3" s="25">
        <v>5</v>
      </c>
      <c r="D3" s="26">
        <v>25</v>
      </c>
      <c r="E3" s="26">
        <v>50</v>
      </c>
      <c r="F3" s="26">
        <v>75</v>
      </c>
      <c r="G3" s="27">
        <v>100</v>
      </c>
      <c r="H3" s="17"/>
      <c r="I3" s="31">
        <v>1E-4</v>
      </c>
      <c r="J3" s="13">
        <v>1E-3</v>
      </c>
      <c r="K3" s="13">
        <v>0.28000000000000003</v>
      </c>
      <c r="L3" s="31">
        <v>0.35</v>
      </c>
      <c r="M3" s="13">
        <v>0.47</v>
      </c>
      <c r="O3" s="6" t="s">
        <v>7</v>
      </c>
      <c r="P3" s="6">
        <v>12.5</v>
      </c>
      <c r="Q3" s="6">
        <v>25</v>
      </c>
      <c r="R3" s="6">
        <v>50</v>
      </c>
      <c r="S3" s="6">
        <v>100</v>
      </c>
      <c r="T3" s="6">
        <v>200</v>
      </c>
      <c r="U3" s="6">
        <v>400</v>
      </c>
    </row>
    <row r="4" spans="1:21" ht="17.25" customHeight="1" x14ac:dyDescent="0.25">
      <c r="A4" s="55" t="s">
        <v>6</v>
      </c>
      <c r="B4" s="22" t="s">
        <v>5</v>
      </c>
      <c r="C4" s="4"/>
      <c r="D4" s="4"/>
      <c r="E4" s="4"/>
      <c r="F4" s="4"/>
      <c r="G4" s="4"/>
      <c r="H4" s="29"/>
      <c r="I4" s="32"/>
      <c r="J4" s="30"/>
      <c r="K4" s="30"/>
      <c r="L4" s="30"/>
      <c r="M4" s="30"/>
      <c r="O4" s="4">
        <v>95.077223269504259</v>
      </c>
      <c r="P4" s="4">
        <v>5.9761219697721346</v>
      </c>
      <c r="Q4" s="4">
        <v>9.2419882924893351</v>
      </c>
      <c r="R4" s="4">
        <v>8.6483447431954232</v>
      </c>
      <c r="S4" s="4">
        <v>9.144425703608162</v>
      </c>
      <c r="T4" s="4">
        <v>9.2122234348645673</v>
      </c>
      <c r="U4" s="4">
        <v>8.8269338889440085</v>
      </c>
    </row>
    <row r="5" spans="1:21" x14ac:dyDescent="0.25">
      <c r="A5" s="56"/>
      <c r="B5" s="23" t="s">
        <v>4</v>
      </c>
      <c r="C5" s="4"/>
      <c r="D5" s="4"/>
      <c r="E5" s="4"/>
      <c r="F5" s="4"/>
      <c r="G5" s="4"/>
      <c r="H5" s="29"/>
      <c r="I5" s="33"/>
      <c r="J5" s="4"/>
      <c r="K5" s="4"/>
      <c r="L5" s="4"/>
      <c r="M5" s="4"/>
      <c r="O5" s="4">
        <v>94.076907173868079</v>
      </c>
      <c r="P5" s="4">
        <v>10.088898077320652</v>
      </c>
      <c r="Q5" s="4">
        <v>15.577837502584252</v>
      </c>
      <c r="R5" s="4">
        <v>8.8587967748604548</v>
      </c>
      <c r="S5" s="4">
        <v>12.549100682241058</v>
      </c>
      <c r="T5" s="4">
        <v>15.081662187306181</v>
      </c>
      <c r="U5" s="4">
        <v>14.223692371304528</v>
      </c>
    </row>
    <row r="6" spans="1:21" x14ac:dyDescent="0.25">
      <c r="A6" s="56"/>
      <c r="B6" s="23" t="s">
        <v>3</v>
      </c>
      <c r="C6" s="4"/>
      <c r="D6" s="4"/>
      <c r="E6" s="4"/>
      <c r="F6" s="4"/>
      <c r="G6" s="4"/>
      <c r="H6" s="29"/>
      <c r="I6" s="33"/>
      <c r="J6" s="4"/>
      <c r="K6" s="4"/>
      <c r="L6" s="4"/>
      <c r="M6" s="4"/>
      <c r="O6" s="4">
        <v>87.302425086911853</v>
      </c>
      <c r="P6" s="4">
        <v>13.235935762642685</v>
      </c>
      <c r="Q6" s="4">
        <v>12.803839603653817</v>
      </c>
      <c r="R6" s="4">
        <v>12.44070993258174</v>
      </c>
      <c r="S6" s="4">
        <v>15.214851722050977</v>
      </c>
      <c r="T6" s="4">
        <v>13.428760432940646</v>
      </c>
      <c r="U6" s="4">
        <v>13.763740517107911</v>
      </c>
    </row>
    <row r="7" spans="1:21" ht="15.75" thickBot="1" x14ac:dyDescent="0.3">
      <c r="A7" s="57"/>
      <c r="B7" s="24"/>
      <c r="C7" s="9"/>
      <c r="D7" s="5"/>
      <c r="E7" s="5"/>
      <c r="F7" s="5"/>
      <c r="G7" s="5"/>
      <c r="H7" s="29"/>
      <c r="I7" s="34"/>
      <c r="J7" s="5"/>
      <c r="K7" s="5"/>
      <c r="L7" s="5"/>
      <c r="M7" s="5"/>
      <c r="O7" s="4"/>
      <c r="P7" s="4"/>
      <c r="Q7" s="4"/>
      <c r="R7" s="4"/>
      <c r="S7" s="4"/>
      <c r="T7" s="4"/>
      <c r="U7" s="4"/>
    </row>
    <row r="8" spans="1:21" ht="19.5" thickTop="1" x14ac:dyDescent="0.3">
      <c r="A8" s="18" t="s">
        <v>2</v>
      </c>
      <c r="B8" s="21" t="s">
        <v>17</v>
      </c>
      <c r="C8" s="19" t="e">
        <f>AVERAGE(C4:C7)</f>
        <v>#DIV/0!</v>
      </c>
      <c r="D8" s="19" t="e">
        <f>AVERAGE(D4:D7)</f>
        <v>#DIV/0!</v>
      </c>
      <c r="E8" s="19" t="e">
        <f>AVERAGE(E4:E7)</f>
        <v>#DIV/0!</v>
      </c>
      <c r="F8" s="3" t="e">
        <f>AVERAGE(F4:F7)</f>
        <v>#DIV/0!</v>
      </c>
      <c r="G8" s="19" t="e">
        <f t="shared" ref="G8:H8" si="0">AVERAGE(G4:G7)</f>
        <v>#DIV/0!</v>
      </c>
      <c r="H8" s="10" t="e">
        <f t="shared" si="0"/>
        <v>#DIV/0!</v>
      </c>
      <c r="I8" s="14" t="e">
        <f>AVERAGE(I4:I7)</f>
        <v>#DIV/0!</v>
      </c>
      <c r="J8" s="14" t="e">
        <f t="shared" ref="J8:M8" si="1">AVERAGE(J4:J7)</f>
        <v>#DIV/0!</v>
      </c>
      <c r="K8" s="14" t="e">
        <f t="shared" si="1"/>
        <v>#DIV/0!</v>
      </c>
      <c r="L8" s="14" t="e">
        <f t="shared" si="1"/>
        <v>#DIV/0!</v>
      </c>
      <c r="M8" s="14" t="e">
        <f t="shared" si="1"/>
        <v>#DIV/0!</v>
      </c>
      <c r="O8" s="3">
        <f t="shared" ref="O8:U8" si="2">AVERAGE(O4:O7)</f>
        <v>92.152185176761392</v>
      </c>
      <c r="P8" s="3">
        <f>AVERAGE(P4:P7)</f>
        <v>9.7669852699118227</v>
      </c>
      <c r="Q8" s="3">
        <f>AVERAGE(Q4:Q7)</f>
        <v>12.541221799575801</v>
      </c>
      <c r="R8" s="3">
        <f>AVERAGE(R4:R7)</f>
        <v>9.9826171502125387</v>
      </c>
      <c r="S8" s="3">
        <f>AVERAGE(S4:S7)</f>
        <v>12.302792702633397</v>
      </c>
      <c r="T8" s="3">
        <f>AVERAGE(T4:T7)</f>
        <v>12.574215351703799</v>
      </c>
      <c r="U8" s="3">
        <f t="shared" si="2"/>
        <v>12.271455592452149</v>
      </c>
    </row>
    <row r="9" spans="1:21" ht="15.75" thickBot="1" x14ac:dyDescent="0.3">
      <c r="A9" s="18" t="s">
        <v>1</v>
      </c>
      <c r="B9" s="2" t="s">
        <v>1</v>
      </c>
      <c r="C9" s="11" t="e">
        <f>STDEVA(C4:C7)</f>
        <v>#DIV/0!</v>
      </c>
      <c r="D9" s="11" t="e">
        <f>STDEVA(D4:D7)</f>
        <v>#DIV/0!</v>
      </c>
      <c r="E9" s="11" t="e">
        <f>STDEVA(E4:E7)</f>
        <v>#DIV/0!</v>
      </c>
      <c r="F9" s="28" t="e">
        <f>STDEVA(F4:F7)</f>
        <v>#DIV/0!</v>
      </c>
      <c r="G9" s="11" t="e">
        <f t="shared" ref="G9:H9" si="3">STDEVA(G4:G7)</f>
        <v>#DIV/0!</v>
      </c>
      <c r="H9" s="12" t="e">
        <f t="shared" si="3"/>
        <v>#DIV/0!</v>
      </c>
      <c r="I9" s="15" t="e">
        <f>STDEVA(I4:I7)</f>
        <v>#DIV/0!</v>
      </c>
      <c r="J9" s="15" t="e">
        <f t="shared" ref="J9:M9" si="4">STDEVA(J4:J7)</f>
        <v>#DIV/0!</v>
      </c>
      <c r="K9" s="15" t="e">
        <f t="shared" si="4"/>
        <v>#DIV/0!</v>
      </c>
      <c r="L9" s="15" t="e">
        <f t="shared" si="4"/>
        <v>#DIV/0!</v>
      </c>
      <c r="M9" s="15" t="e">
        <f t="shared" si="4"/>
        <v>#DIV/0!</v>
      </c>
      <c r="O9" s="1">
        <f t="shared" ref="O9:U9" si="5">STDEVA(O4:O7)</f>
        <v>4.2296912144529291</v>
      </c>
      <c r="P9" s="1">
        <f>STDEVA(P4:P7)</f>
        <v>3.6405967874057095</v>
      </c>
      <c r="Q9" s="1">
        <f>STDEVA(Q4:Q7)</f>
        <v>3.1760781455324989</v>
      </c>
      <c r="R9" s="1">
        <f>STDEVA(R4:R7)</f>
        <v>2.1313698903427496</v>
      </c>
      <c r="S9" s="1">
        <f>STDEVA(S4:S7)</f>
        <v>3.0426992501659984</v>
      </c>
      <c r="T9" s="1">
        <f>STDEVA(T4:T7)</f>
        <v>3.0265926863496797</v>
      </c>
      <c r="U9" s="1">
        <f t="shared" si="5"/>
        <v>2.9918950936653306</v>
      </c>
    </row>
    <row r="10" spans="1:21" ht="15.75" thickTop="1" x14ac:dyDescent="0.25">
      <c r="O10" t="s">
        <v>43</v>
      </c>
      <c r="P10">
        <f>TTEST(P4:P7,O4:O7,1,2)</f>
        <v>6.9473904313886309E-6</v>
      </c>
      <c r="Q10">
        <f>TTEST(Q4:Q7,O4:O7,1,2)</f>
        <v>6.4322778245761207E-6</v>
      </c>
      <c r="R10">
        <f>TTEST(R4:R7,O4:O7,1,2)</f>
        <v>3.6526719111576888E-6</v>
      </c>
      <c r="S10">
        <f>TTEST(S4:S7,O4:O7,1,2)</f>
        <v>5.9865907792309004E-6</v>
      </c>
      <c r="T10">
        <f>TTEST(T4:T7,O4:O7,1,2)</f>
        <v>6.0248779250484071E-6</v>
      </c>
      <c r="U10" s="42">
        <f>TTEST(U4:U7,O4:O7,1,2)</f>
        <v>5.8436285052234776E-6</v>
      </c>
    </row>
    <row r="30" spans="15:19" ht="15.75" thickBot="1" x14ac:dyDescent="0.3">
      <c r="R30" t="s">
        <v>0</v>
      </c>
    </row>
    <row r="31" spans="15:19" ht="16.5" thickBot="1" x14ac:dyDescent="0.3">
      <c r="O31" s="44" t="s">
        <v>21</v>
      </c>
      <c r="P31" s="45"/>
      <c r="Q31" s="45"/>
      <c r="R31" s="45"/>
      <c r="S31" s="46"/>
    </row>
    <row r="32" spans="15:19" ht="15.75" thickBot="1" x14ac:dyDescent="0.3">
      <c r="O32" s="25">
        <v>5</v>
      </c>
      <c r="P32" s="26">
        <v>25</v>
      </c>
      <c r="Q32" s="26">
        <v>50</v>
      </c>
      <c r="R32" s="26">
        <v>75</v>
      </c>
      <c r="S32" s="27">
        <v>100</v>
      </c>
    </row>
    <row r="33" spans="12:19" x14ac:dyDescent="0.25">
      <c r="O33" s="4">
        <f t="shared" ref="O33:S38" si="6">C4</f>
        <v>0</v>
      </c>
      <c r="P33" s="4">
        <f t="shared" si="6"/>
        <v>0</v>
      </c>
      <c r="Q33" s="4">
        <f t="shared" si="6"/>
        <v>0</v>
      </c>
      <c r="R33" s="4">
        <f t="shared" si="6"/>
        <v>0</v>
      </c>
      <c r="S33" s="4">
        <f t="shared" si="6"/>
        <v>0</v>
      </c>
    </row>
    <row r="34" spans="12:19" x14ac:dyDescent="0.25">
      <c r="O34" s="4">
        <f t="shared" si="6"/>
        <v>0</v>
      </c>
      <c r="P34" s="4">
        <f t="shared" si="6"/>
        <v>0</v>
      </c>
      <c r="Q34" s="4">
        <f t="shared" si="6"/>
        <v>0</v>
      </c>
      <c r="R34" s="4">
        <f t="shared" si="6"/>
        <v>0</v>
      </c>
      <c r="S34" s="4">
        <f t="shared" si="6"/>
        <v>0</v>
      </c>
    </row>
    <row r="35" spans="12:19" x14ac:dyDescent="0.25">
      <c r="O35" s="4">
        <f t="shared" si="6"/>
        <v>0</v>
      </c>
      <c r="P35" s="4">
        <f t="shared" si="6"/>
        <v>0</v>
      </c>
      <c r="Q35" s="4">
        <f t="shared" si="6"/>
        <v>0</v>
      </c>
      <c r="R35" s="4">
        <f t="shared" si="6"/>
        <v>0</v>
      </c>
      <c r="S35" s="4">
        <f t="shared" si="6"/>
        <v>0</v>
      </c>
    </row>
    <row r="36" spans="12:19" ht="15.75" thickBot="1" x14ac:dyDescent="0.3">
      <c r="O36" s="5">
        <f t="shared" si="6"/>
        <v>0</v>
      </c>
      <c r="P36" s="5">
        <f t="shared" si="6"/>
        <v>0</v>
      </c>
      <c r="Q36" s="5">
        <f t="shared" si="6"/>
        <v>0</v>
      </c>
      <c r="R36" s="5">
        <f t="shared" si="6"/>
        <v>0</v>
      </c>
      <c r="S36" s="5">
        <f t="shared" si="6"/>
        <v>0</v>
      </c>
    </row>
    <row r="37" spans="12:19" ht="15.75" thickTop="1" x14ac:dyDescent="0.25">
      <c r="O37" s="19" t="e">
        <f t="shared" si="6"/>
        <v>#DIV/0!</v>
      </c>
      <c r="P37" s="19" t="e">
        <f t="shared" si="6"/>
        <v>#DIV/0!</v>
      </c>
      <c r="Q37" s="19" t="e">
        <f t="shared" si="6"/>
        <v>#DIV/0!</v>
      </c>
      <c r="R37" s="3" t="e">
        <f t="shared" si="6"/>
        <v>#DIV/0!</v>
      </c>
      <c r="S37" s="19" t="e">
        <f t="shared" si="6"/>
        <v>#DIV/0!</v>
      </c>
    </row>
    <row r="38" spans="12:19" ht="15.75" thickBot="1" x14ac:dyDescent="0.3">
      <c r="O38" s="11" t="e">
        <f t="shared" si="6"/>
        <v>#DIV/0!</v>
      </c>
      <c r="P38" s="11" t="e">
        <f t="shared" si="6"/>
        <v>#DIV/0!</v>
      </c>
      <c r="Q38" s="11" t="e">
        <f t="shared" si="6"/>
        <v>#DIV/0!</v>
      </c>
      <c r="R38" s="28" t="e">
        <f t="shared" si="6"/>
        <v>#DIV/0!</v>
      </c>
      <c r="S38" s="11" t="e">
        <f t="shared" si="6"/>
        <v>#DIV/0!</v>
      </c>
    </row>
    <row r="39" spans="12:19" x14ac:dyDescent="0.25">
      <c r="N39" s="35" t="s">
        <v>22</v>
      </c>
      <c r="O39" t="e">
        <f>_xlfn.T.TEST(O33:O35,O43:O45,2,1)</f>
        <v>#DIV/0!</v>
      </c>
      <c r="P39" t="e">
        <f t="shared" ref="P39:S39" si="7">_xlfn.T.TEST(P33:P35,P43:P45,2,1)</f>
        <v>#DIV/0!</v>
      </c>
      <c r="Q39" t="e">
        <f t="shared" si="7"/>
        <v>#DIV/0!</v>
      </c>
      <c r="R39" t="e">
        <f t="shared" si="7"/>
        <v>#DIV/0!</v>
      </c>
      <c r="S39" t="e">
        <f t="shared" si="7"/>
        <v>#DIV/0!</v>
      </c>
    </row>
    <row r="40" spans="12:19" ht="15.75" thickBot="1" x14ac:dyDescent="0.3">
      <c r="L40" t="s">
        <v>23</v>
      </c>
      <c r="M40">
        <v>0.05</v>
      </c>
    </row>
    <row r="41" spans="12:19" ht="16.5" thickBot="1" x14ac:dyDescent="0.3">
      <c r="O41" s="47" t="s">
        <v>14</v>
      </c>
      <c r="P41" s="48"/>
      <c r="Q41" s="48"/>
      <c r="R41" s="48"/>
      <c r="S41" s="49"/>
    </row>
    <row r="42" spans="12:19" ht="15.75" thickBot="1" x14ac:dyDescent="0.3">
      <c r="O42" s="31">
        <v>1E-4</v>
      </c>
      <c r="P42" s="13">
        <v>1E-3</v>
      </c>
      <c r="Q42" s="13">
        <v>0.28000000000000003</v>
      </c>
      <c r="R42" s="31">
        <v>0.35</v>
      </c>
      <c r="S42" s="13">
        <v>0.47</v>
      </c>
    </row>
    <row r="43" spans="12:19" x14ac:dyDescent="0.25">
      <c r="O43" s="30">
        <f t="shared" ref="O43:S48" si="8">I4</f>
        <v>0</v>
      </c>
      <c r="P43" s="30">
        <f t="shared" si="8"/>
        <v>0</v>
      </c>
      <c r="Q43" s="30">
        <f t="shared" si="8"/>
        <v>0</v>
      </c>
      <c r="R43" s="30">
        <f t="shared" si="8"/>
        <v>0</v>
      </c>
      <c r="S43" s="30">
        <f t="shared" si="8"/>
        <v>0</v>
      </c>
    </row>
    <row r="44" spans="12:19" x14ac:dyDescent="0.25">
      <c r="O44" s="4">
        <f t="shared" si="8"/>
        <v>0</v>
      </c>
      <c r="P44" s="4">
        <f t="shared" si="8"/>
        <v>0</v>
      </c>
      <c r="Q44" s="4">
        <f t="shared" si="8"/>
        <v>0</v>
      </c>
      <c r="R44" s="4">
        <f t="shared" si="8"/>
        <v>0</v>
      </c>
      <c r="S44" s="4">
        <f t="shared" si="8"/>
        <v>0</v>
      </c>
    </row>
    <row r="45" spans="12:19" x14ac:dyDescent="0.25">
      <c r="O45" s="4">
        <f t="shared" si="8"/>
        <v>0</v>
      </c>
      <c r="P45" s="4">
        <f t="shared" si="8"/>
        <v>0</v>
      </c>
      <c r="Q45" s="4">
        <f t="shared" si="8"/>
        <v>0</v>
      </c>
      <c r="R45" s="4">
        <f t="shared" si="8"/>
        <v>0</v>
      </c>
      <c r="S45" s="4">
        <f t="shared" si="8"/>
        <v>0</v>
      </c>
    </row>
    <row r="46" spans="12:19" ht="15.75" thickBot="1" x14ac:dyDescent="0.3">
      <c r="O46" s="5">
        <f t="shared" si="8"/>
        <v>0</v>
      </c>
      <c r="P46" s="5">
        <f t="shared" si="8"/>
        <v>0</v>
      </c>
      <c r="Q46" s="5">
        <f t="shared" si="8"/>
        <v>0</v>
      </c>
      <c r="R46" s="5">
        <f t="shared" si="8"/>
        <v>0</v>
      </c>
      <c r="S46" s="5">
        <f t="shared" si="8"/>
        <v>0</v>
      </c>
    </row>
    <row r="47" spans="12:19" ht="19.5" thickTop="1" x14ac:dyDescent="0.3">
      <c r="O47" s="14" t="e">
        <f t="shared" si="8"/>
        <v>#DIV/0!</v>
      </c>
      <c r="P47" s="14" t="e">
        <f t="shared" si="8"/>
        <v>#DIV/0!</v>
      </c>
      <c r="Q47" s="14" t="e">
        <f t="shared" si="8"/>
        <v>#DIV/0!</v>
      </c>
      <c r="R47" s="14" t="e">
        <f t="shared" si="8"/>
        <v>#DIV/0!</v>
      </c>
      <c r="S47" s="14" t="e">
        <f t="shared" si="8"/>
        <v>#DIV/0!</v>
      </c>
    </row>
    <row r="48" spans="12:19" ht="15.75" thickBot="1" x14ac:dyDescent="0.3">
      <c r="O48" s="15" t="e">
        <f t="shared" si="8"/>
        <v>#DIV/0!</v>
      </c>
      <c r="P48" s="15" t="e">
        <f t="shared" si="8"/>
        <v>#DIV/0!</v>
      </c>
      <c r="Q48" s="15" t="e">
        <f t="shared" si="8"/>
        <v>#DIV/0!</v>
      </c>
      <c r="R48" s="15" t="e">
        <f t="shared" si="8"/>
        <v>#DIV/0!</v>
      </c>
      <c r="S48" s="15" t="e">
        <f t="shared" si="8"/>
        <v>#DIV/0!</v>
      </c>
    </row>
  </sheetData>
  <mergeCells count="8">
    <mergeCell ref="O31:S31"/>
    <mergeCell ref="O41:S41"/>
    <mergeCell ref="A1:M1"/>
    <mergeCell ref="N1:T1"/>
    <mergeCell ref="C2:G2"/>
    <mergeCell ref="I2:M2"/>
    <mergeCell ref="P2:U2"/>
    <mergeCell ref="A4:A7"/>
  </mergeCells>
  <conditionalFormatting sqref="O39:S39">
    <cfRule type="cellIs" dxfId="0" priority="1" operator="lessThan">
      <formula>$M$40</formula>
    </cfRule>
  </conditionalFormatting>
  <pageMargins left="0.7" right="0.7" top="0.75" bottom="0.75" header="0.3" footer="0.3"/>
  <pageSetup orientation="landscape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CAE1</vt:lpstr>
      <vt:lpstr>CAE3</vt:lpstr>
      <vt:lpstr>CAE5</vt:lpstr>
      <vt:lpstr>CAE8</vt:lpstr>
      <vt:lpstr>DBF4</vt:lpstr>
      <vt:lpstr>EGF4</vt:lpstr>
      <vt:lpstr>EGF36</vt:lpstr>
      <vt:lpstr>Camptothecin</vt:lpstr>
      <vt:lpstr>Template</vt:lpstr>
      <vt:lpstr>Sheet1</vt:lpstr>
      <vt:lpstr>'CAE1'!Print_Area</vt:lpstr>
      <vt:lpstr>'CAE3'!Print_Area</vt:lpstr>
      <vt:lpstr>'CAE5'!Print_Area</vt:lpstr>
      <vt:lpstr>'CAE8'!Print_Area</vt:lpstr>
      <vt:lpstr>Camptothecin!Print_Area</vt:lpstr>
      <vt:lpstr>'DBF4'!Print_Area</vt:lpstr>
      <vt:lpstr>'EGF36'!Print_Area</vt:lpstr>
      <vt:lpstr>'EGF4'!Print_Area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Bona</dc:creator>
  <cp:lastModifiedBy>Angela Bona</cp:lastModifiedBy>
  <dcterms:created xsi:type="dcterms:W3CDTF">2022-04-07T15:07:40Z</dcterms:created>
  <dcterms:modified xsi:type="dcterms:W3CDTF">2023-02-10T14:36:19Z</dcterms:modified>
</cp:coreProperties>
</file>