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5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6.xml" ContentType="application/vnd.openxmlformats-officedocument.themeOverride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8.xml" ContentType="application/vnd.openxmlformats-officedocument.themeOverride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9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0.xml" ContentType="application/vnd.openxmlformats-officedocument.themeOverride+xml"/>
  <Override PartName="/xl/drawings/drawing8.xml" ContentType="application/vnd.openxmlformats-officedocument.drawing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1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2.xml" ContentType="application/vnd.openxmlformats-officedocument.themeOverride+xml"/>
  <Override PartName="/xl/drawings/drawing9.xml" ContentType="application/vnd.openxmlformats-officedocument.drawing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3.xml" ContentType="application/vnd.openxmlformats-officedocument.themeOverrid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14.xml" ContentType="application/vnd.openxmlformats-officedocument.themeOverride+xml"/>
  <Override PartName="/xl/drawings/drawing10.xml" ContentType="application/vnd.openxmlformats-officedocument.drawing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15.xml" ContentType="application/vnd.openxmlformats-officedocument.themeOverrid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6.xml" ContentType="application/vnd.openxmlformats-officedocument.themeOverride+xml"/>
  <Override PartName="/xl/drawings/drawing11.xml" ContentType="application/vnd.openxmlformats-officedocument.drawing+xml"/>
  <Override PartName="/xl/comments9.xml" ContentType="application/vnd.openxmlformats-officedocument.spreadsheetml.comments+xml"/>
  <Override PartName="/xl/threadedComments/threadedComment9.xml" ContentType="application/vnd.ms-excel.threadedcomment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17.xml" ContentType="application/vnd.openxmlformats-officedocument.themeOverrid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18.xml" ContentType="application/vnd.openxmlformats-officedocument.themeOverrid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/Vero/Complete IC50 data Veros/"/>
    </mc:Choice>
  </mc:AlternateContent>
  <xr:revisionPtr revIDLastSave="1091" documentId="13_ncr:1_{5D0ACF5D-C604-482E-8350-E1FB630ACD92}" xr6:coauthVersionLast="47" xr6:coauthVersionMax="47" xr10:uidLastSave="{F221BA30-6A12-4032-A3BB-7DA232237289}"/>
  <bookViews>
    <workbookView xWindow="-10830" yWindow="2775" windowWidth="18000" windowHeight="9360" tabRatio="876" firstSheet="5" activeTab="8" xr2:uid="{4EC7E77E-1098-4DE3-9480-D9EF37AB5407}"/>
  </bookViews>
  <sheets>
    <sheet name="48h CAE1 Veros" sheetId="7" r:id="rId1"/>
    <sheet name="48h CAE3 Veros" sheetId="8" r:id="rId2"/>
    <sheet name="48h CAE5 Veros" sheetId="2" r:id="rId3"/>
    <sheet name="48h CAE8 Veros" sheetId="4" r:id="rId4"/>
    <sheet name="48h DBF4 Veros" sheetId="6" r:id="rId5"/>
    <sheet name="48h EGF4 Veros" sheetId="3" r:id="rId6"/>
    <sheet name="48h EGF36 Veros" sheetId="10" r:id="rId7"/>
    <sheet name="48h RAR2 Veros" sheetId="5" r:id="rId8"/>
    <sheet name="48h Cam Veros" sheetId="11" r:id="rId9"/>
  </sheets>
  <definedNames>
    <definedName name="_xlnm.Print_Area" localSheetId="0">'48h CAE1 Veros'!$A$1:$X$36</definedName>
    <definedName name="_xlnm.Print_Area" localSheetId="1">'48h CAE3 Veros'!$A$1:$Y$33</definedName>
    <definedName name="_xlnm.Print_Area" localSheetId="2">'48h CAE5 Veros'!$A$1:$Y$33</definedName>
    <definedName name="_xlnm.Print_Area" localSheetId="3">'48h CAE8 Veros'!$A$1:$Y$33</definedName>
    <definedName name="_xlnm.Print_Area" localSheetId="8">'48h Cam Veros'!$A$1:$Y$33</definedName>
    <definedName name="_xlnm.Print_Area" localSheetId="4">'48h DBF4 Veros'!$A$1:$Y$33</definedName>
    <definedName name="_xlnm.Print_Area" localSheetId="6">'48h EGF36 Veros'!$A$1:$Y$33</definedName>
    <definedName name="_xlnm.Print_Area" localSheetId="5">'48h EGF4 Veros'!$A$1:$Y$33</definedName>
    <definedName name="_xlnm.Print_Area" localSheetId="7">'48h RAR2 Veros'!$A$1:$Y$33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6" l="1"/>
  <c r="G10" i="6"/>
  <c r="F10" i="6"/>
  <c r="E10" i="6"/>
  <c r="D10" i="6"/>
  <c r="I10" i="11"/>
  <c r="H10" i="11"/>
  <c r="G10" i="11"/>
  <c r="F10" i="11"/>
  <c r="E10" i="11"/>
  <c r="D10" i="11"/>
  <c r="H44" i="11"/>
  <c r="G44" i="11"/>
  <c r="F44" i="11"/>
  <c r="E44" i="11"/>
  <c r="D44" i="11"/>
  <c r="S43" i="11"/>
  <c r="R43" i="11"/>
  <c r="Q42" i="11"/>
  <c r="P42" i="11"/>
  <c r="O42" i="11"/>
  <c r="N42" i="11"/>
  <c r="M42" i="11"/>
  <c r="H43" i="11"/>
  <c r="G43" i="11"/>
  <c r="F43" i="11"/>
  <c r="E43" i="11"/>
  <c r="D43" i="11"/>
  <c r="C43" i="11"/>
  <c r="S42" i="11"/>
  <c r="R42" i="11"/>
  <c r="Q41" i="11"/>
  <c r="P41" i="11"/>
  <c r="O41" i="11"/>
  <c r="N41" i="11"/>
  <c r="M41" i="11"/>
  <c r="H42" i="11"/>
  <c r="G42" i="11"/>
  <c r="F42" i="11"/>
  <c r="E42" i="11"/>
  <c r="D42" i="11"/>
  <c r="C42" i="11"/>
  <c r="I9" i="11"/>
  <c r="H9" i="11"/>
  <c r="G9" i="11"/>
  <c r="F9" i="11"/>
  <c r="E9" i="11"/>
  <c r="D9" i="11"/>
  <c r="I8" i="11"/>
  <c r="H8" i="11"/>
  <c r="G8" i="11"/>
  <c r="F8" i="11"/>
  <c r="E8" i="11"/>
  <c r="D8" i="11"/>
  <c r="C9" i="11"/>
  <c r="C8" i="11"/>
  <c r="D10" i="5"/>
  <c r="H10" i="5"/>
  <c r="G10" i="5"/>
  <c r="F10" i="5"/>
  <c r="E10" i="5"/>
  <c r="D44" i="10"/>
  <c r="H10" i="10"/>
  <c r="G10" i="10"/>
  <c r="F10" i="10"/>
  <c r="E10" i="10"/>
  <c r="D10" i="10"/>
  <c r="D10" i="3"/>
  <c r="H44" i="3"/>
  <c r="G44" i="3"/>
  <c r="F44" i="3"/>
  <c r="E44" i="3"/>
  <c r="D44" i="3"/>
  <c r="H10" i="4"/>
  <c r="G10" i="4"/>
  <c r="F10" i="4"/>
  <c r="E10" i="4"/>
  <c r="D10" i="4"/>
  <c r="H43" i="4"/>
  <c r="G43" i="4"/>
  <c r="F43" i="4"/>
  <c r="E43" i="4"/>
  <c r="D43" i="4"/>
  <c r="H43" i="2"/>
  <c r="G43" i="2"/>
  <c r="F43" i="2"/>
  <c r="E43" i="2"/>
  <c r="D43" i="2"/>
  <c r="D10" i="2"/>
  <c r="H10" i="2"/>
  <c r="G10" i="2"/>
  <c r="F10" i="2"/>
  <c r="E10" i="2"/>
  <c r="E10" i="8"/>
  <c r="D10" i="8"/>
  <c r="H10" i="8"/>
  <c r="G10" i="8"/>
  <c r="F10" i="8"/>
  <c r="H10" i="7"/>
  <c r="G10" i="7"/>
  <c r="F10" i="7"/>
  <c r="E10" i="7"/>
  <c r="D10" i="7"/>
  <c r="L9" i="5"/>
  <c r="M9" i="5"/>
  <c r="N9" i="5"/>
  <c r="O9" i="5"/>
  <c r="P9" i="5"/>
  <c r="L10" i="5"/>
  <c r="M10" i="5"/>
  <c r="N10" i="5"/>
  <c r="O10" i="5"/>
  <c r="P10" i="5"/>
  <c r="K10" i="5"/>
  <c r="K9" i="5"/>
  <c r="H44" i="5"/>
  <c r="G44" i="5"/>
  <c r="F44" i="5"/>
  <c r="E44" i="5"/>
  <c r="D44" i="5"/>
  <c r="N42" i="10"/>
  <c r="O42" i="10"/>
  <c r="P42" i="10"/>
  <c r="Q42" i="10"/>
  <c r="R42" i="10"/>
  <c r="S42" i="10"/>
  <c r="N43" i="10"/>
  <c r="O43" i="10"/>
  <c r="P43" i="10"/>
  <c r="Q43" i="10"/>
  <c r="R43" i="10"/>
  <c r="S43" i="10"/>
  <c r="M43" i="10"/>
  <c r="M42" i="10"/>
  <c r="H44" i="10"/>
  <c r="G44" i="10"/>
  <c r="F44" i="10"/>
  <c r="E44" i="10"/>
  <c r="S43" i="3"/>
  <c r="S42" i="3"/>
  <c r="R43" i="3"/>
  <c r="R42" i="3"/>
  <c r="Q43" i="3"/>
  <c r="Q42" i="3"/>
  <c r="P43" i="3"/>
  <c r="P42" i="3"/>
  <c r="O43" i="3"/>
  <c r="O42" i="3"/>
  <c r="N43" i="3"/>
  <c r="N42" i="3"/>
  <c r="M43" i="3"/>
  <c r="M42" i="3"/>
  <c r="L9" i="3"/>
  <c r="M9" i="3"/>
  <c r="N9" i="3"/>
  <c r="O9" i="3"/>
  <c r="P9" i="3"/>
  <c r="L10" i="3"/>
  <c r="M10" i="3"/>
  <c r="N10" i="3"/>
  <c r="O10" i="3"/>
  <c r="P10" i="3"/>
  <c r="K10" i="3"/>
  <c r="K9" i="3"/>
  <c r="H10" i="3"/>
  <c r="G10" i="3"/>
  <c r="F10" i="3"/>
  <c r="E10" i="3"/>
  <c r="D8" i="3"/>
  <c r="E8" i="3"/>
  <c r="F8" i="3"/>
  <c r="G8" i="3"/>
  <c r="H8" i="3"/>
  <c r="D9" i="3"/>
  <c r="E9" i="3"/>
  <c r="F9" i="3"/>
  <c r="G9" i="3"/>
  <c r="H9" i="3"/>
  <c r="C9" i="3"/>
  <c r="C8" i="3"/>
  <c r="P10" i="6"/>
  <c r="P9" i="6"/>
  <c r="O10" i="6"/>
  <c r="O9" i="6"/>
  <c r="N10" i="6"/>
  <c r="N9" i="6"/>
  <c r="M10" i="6"/>
  <c r="M9" i="6"/>
  <c r="L10" i="6"/>
  <c r="L9" i="6"/>
  <c r="K10" i="6"/>
  <c r="K9" i="6"/>
  <c r="S42" i="6"/>
  <c r="S41" i="6"/>
  <c r="R42" i="6"/>
  <c r="R41" i="6"/>
  <c r="Q42" i="6"/>
  <c r="Q41" i="6"/>
  <c r="P42" i="6"/>
  <c r="P41" i="6"/>
  <c r="O42" i="6"/>
  <c r="O41" i="6"/>
  <c r="N42" i="6"/>
  <c r="N41" i="6"/>
  <c r="M42" i="6"/>
  <c r="M41" i="6"/>
  <c r="H43" i="6"/>
  <c r="G43" i="6"/>
  <c r="F43" i="6"/>
  <c r="E43" i="6"/>
  <c r="D43" i="6"/>
  <c r="H42" i="6"/>
  <c r="H41" i="6"/>
  <c r="G42" i="6"/>
  <c r="G41" i="6"/>
  <c r="F42" i="6"/>
  <c r="F41" i="6"/>
  <c r="E42" i="6"/>
  <c r="E41" i="6"/>
  <c r="D42" i="6"/>
  <c r="D41" i="6"/>
  <c r="C42" i="6"/>
  <c r="C41" i="6"/>
  <c r="C8" i="6"/>
  <c r="D8" i="6"/>
  <c r="E8" i="6"/>
  <c r="F8" i="6"/>
  <c r="G8" i="6"/>
  <c r="H8" i="6"/>
  <c r="D9" i="6"/>
  <c r="E9" i="6"/>
  <c r="F9" i="6"/>
  <c r="G9" i="6"/>
  <c r="H9" i="6"/>
  <c r="H9" i="7"/>
  <c r="H8" i="7"/>
  <c r="G9" i="7"/>
  <c r="G8" i="7"/>
  <c r="F9" i="7"/>
  <c r="F8" i="7"/>
  <c r="E9" i="7"/>
  <c r="E8" i="7"/>
  <c r="D9" i="7"/>
  <c r="D8" i="7"/>
  <c r="C9" i="7"/>
  <c r="C8" i="7"/>
  <c r="D8" i="5"/>
  <c r="C9" i="5"/>
  <c r="K10" i="4"/>
  <c r="K9" i="4"/>
  <c r="L9" i="4"/>
  <c r="M9" i="4"/>
  <c r="N9" i="4"/>
  <c r="O9" i="4"/>
  <c r="P9" i="4"/>
  <c r="L10" i="4"/>
  <c r="M10" i="4"/>
  <c r="N10" i="4"/>
  <c r="O10" i="4"/>
  <c r="P10" i="4"/>
  <c r="N41" i="4"/>
  <c r="O41" i="4"/>
  <c r="P41" i="4"/>
  <c r="Q41" i="4"/>
  <c r="R41" i="4"/>
  <c r="S41" i="4"/>
  <c r="N42" i="4"/>
  <c r="O42" i="4"/>
  <c r="P42" i="4"/>
  <c r="Q42" i="4"/>
  <c r="R42" i="4"/>
  <c r="S42" i="4"/>
  <c r="M42" i="4"/>
  <c r="M41" i="4"/>
  <c r="D41" i="4"/>
  <c r="E41" i="4"/>
  <c r="F41" i="4"/>
  <c r="G41" i="4"/>
  <c r="H41" i="4"/>
  <c r="D42" i="4"/>
  <c r="E42" i="4"/>
  <c r="F42" i="4"/>
  <c r="G42" i="4"/>
  <c r="H42" i="4"/>
  <c r="C42" i="4"/>
  <c r="C41" i="4"/>
  <c r="C9" i="4"/>
  <c r="C8" i="4"/>
  <c r="D41" i="2"/>
  <c r="D9" i="4"/>
  <c r="D8" i="4"/>
  <c r="C42" i="2"/>
  <c r="C41" i="2"/>
  <c r="H9" i="8"/>
  <c r="H8" i="8"/>
  <c r="G9" i="8"/>
  <c r="G8" i="8"/>
  <c r="F9" i="8"/>
  <c r="F8" i="8"/>
  <c r="E9" i="8"/>
  <c r="E8" i="8"/>
  <c r="D9" i="8"/>
  <c r="D8" i="8"/>
  <c r="C9" i="8"/>
  <c r="C8" i="8"/>
  <c r="H42" i="8"/>
  <c r="G42" i="8"/>
  <c r="F42" i="8"/>
  <c r="E42" i="8"/>
  <c r="D42" i="8"/>
  <c r="H41" i="8"/>
  <c r="H40" i="8"/>
  <c r="G41" i="8"/>
  <c r="G40" i="8"/>
  <c r="F41" i="8"/>
  <c r="F40" i="8"/>
  <c r="E41" i="8"/>
  <c r="E40" i="8"/>
  <c r="D41" i="8"/>
  <c r="D40" i="8"/>
  <c r="C41" i="8"/>
  <c r="C40" i="8"/>
  <c r="N9" i="7"/>
  <c r="M9" i="7"/>
  <c r="L9" i="7"/>
  <c r="K9" i="7"/>
  <c r="K10" i="7"/>
  <c r="D43" i="7"/>
  <c r="E43" i="7"/>
  <c r="F43" i="7"/>
  <c r="G43" i="7"/>
  <c r="H43" i="7"/>
  <c r="D44" i="7"/>
  <c r="E44" i="7"/>
  <c r="F44" i="7"/>
  <c r="G44" i="7"/>
  <c r="H44" i="7"/>
  <c r="C44" i="7"/>
  <c r="C43" i="7"/>
  <c r="O9" i="7"/>
  <c r="P9" i="7"/>
  <c r="L10" i="7"/>
  <c r="M10" i="7"/>
  <c r="N10" i="7"/>
  <c r="O10" i="7"/>
  <c r="P10" i="7"/>
  <c r="P10" i="10"/>
  <c r="O10" i="10"/>
  <c r="N10" i="10"/>
  <c r="M10" i="10"/>
  <c r="L10" i="10"/>
  <c r="K10" i="10"/>
  <c r="P9" i="10"/>
  <c r="O9" i="10"/>
  <c r="N9" i="10"/>
  <c r="M9" i="10"/>
  <c r="L9" i="10"/>
  <c r="K9" i="10"/>
  <c r="P10" i="2"/>
  <c r="O10" i="2"/>
  <c r="N10" i="2"/>
  <c r="M10" i="2"/>
  <c r="L10" i="2"/>
  <c r="K10" i="2"/>
  <c r="P9" i="2"/>
  <c r="O9" i="2"/>
  <c r="N9" i="2"/>
  <c r="M9" i="2"/>
  <c r="L9" i="2"/>
  <c r="K9" i="2"/>
  <c r="P10" i="8"/>
  <c r="O10" i="8"/>
  <c r="N10" i="8"/>
  <c r="M10" i="8"/>
  <c r="L10" i="8"/>
  <c r="K10" i="8"/>
  <c r="P9" i="8"/>
  <c r="O9" i="8"/>
  <c r="N9" i="8"/>
  <c r="M9" i="8"/>
  <c r="L9" i="8"/>
  <c r="K9" i="8"/>
  <c r="H9" i="5"/>
  <c r="G9" i="5"/>
  <c r="F9" i="5"/>
  <c r="E9" i="5"/>
  <c r="D9" i="5"/>
  <c r="H8" i="5"/>
  <c r="G8" i="5"/>
  <c r="F8" i="5"/>
  <c r="E8" i="5"/>
  <c r="C8" i="5"/>
  <c r="H9" i="10"/>
  <c r="G9" i="10"/>
  <c r="F9" i="10"/>
  <c r="E9" i="10"/>
  <c r="D9" i="10"/>
  <c r="C9" i="10"/>
  <c r="H8" i="10"/>
  <c r="G8" i="10"/>
  <c r="F8" i="10"/>
  <c r="E8" i="10"/>
  <c r="D8" i="10"/>
  <c r="C8" i="10"/>
  <c r="C9" i="6"/>
  <c r="H9" i="4"/>
  <c r="G9" i="4"/>
  <c r="F9" i="4"/>
  <c r="E9" i="4"/>
  <c r="H8" i="4"/>
  <c r="G8" i="4"/>
  <c r="F8" i="4"/>
  <c r="E8" i="4"/>
  <c r="H9" i="2"/>
  <c r="G9" i="2"/>
  <c r="F9" i="2"/>
  <c r="E9" i="2"/>
  <c r="D9" i="2"/>
  <c r="C9" i="2"/>
  <c r="H8" i="2"/>
  <c r="G8" i="2"/>
  <c r="F8" i="2"/>
  <c r="E8" i="2"/>
  <c r="D8" i="2"/>
  <c r="C8" i="2"/>
  <c r="S43" i="5"/>
  <c r="R43" i="5"/>
  <c r="Q43" i="5"/>
  <c r="P43" i="5"/>
  <c r="O43" i="5"/>
  <c r="N43" i="5"/>
  <c r="M43" i="5"/>
  <c r="S42" i="5"/>
  <c r="R42" i="5"/>
  <c r="Q42" i="5"/>
  <c r="P42" i="5"/>
  <c r="O42" i="5"/>
  <c r="N42" i="5"/>
  <c r="M42" i="5"/>
  <c r="R42" i="2"/>
  <c r="Q42" i="2"/>
  <c r="P42" i="2"/>
  <c r="O42" i="2"/>
  <c r="N42" i="2"/>
  <c r="M42" i="2"/>
  <c r="L42" i="2"/>
  <c r="R41" i="2"/>
  <c r="Q41" i="2"/>
  <c r="P41" i="2"/>
  <c r="O41" i="2"/>
  <c r="N41" i="2"/>
  <c r="M41" i="2"/>
  <c r="L41" i="2"/>
  <c r="Q41" i="8"/>
  <c r="P41" i="8"/>
  <c r="O41" i="8"/>
  <c r="N41" i="8"/>
  <c r="M41" i="8"/>
  <c r="L41" i="8"/>
  <c r="Q40" i="8"/>
  <c r="P40" i="8"/>
  <c r="O40" i="8"/>
  <c r="N40" i="8"/>
  <c r="M40" i="8"/>
  <c r="L40" i="8"/>
  <c r="M44" i="7"/>
  <c r="M43" i="7"/>
  <c r="N44" i="7"/>
  <c r="O44" i="7"/>
  <c r="P44" i="7"/>
  <c r="Q44" i="7"/>
  <c r="R44" i="7"/>
  <c r="L44" i="7"/>
  <c r="N43" i="7"/>
  <c r="O43" i="7"/>
  <c r="P43" i="7"/>
  <c r="Q43" i="7"/>
  <c r="R43" i="7"/>
  <c r="L43" i="7"/>
  <c r="H43" i="5"/>
  <c r="G43" i="5"/>
  <c r="F43" i="5"/>
  <c r="E43" i="5"/>
  <c r="D43" i="5"/>
  <c r="C43" i="5"/>
  <c r="H42" i="5"/>
  <c r="G42" i="5"/>
  <c r="F42" i="5"/>
  <c r="E42" i="5"/>
  <c r="D42" i="5"/>
  <c r="C42" i="5"/>
  <c r="H43" i="10"/>
  <c r="G43" i="10"/>
  <c r="F43" i="10"/>
  <c r="E43" i="10"/>
  <c r="D43" i="10"/>
  <c r="C43" i="10"/>
  <c r="H42" i="10"/>
  <c r="G42" i="10"/>
  <c r="F42" i="10"/>
  <c r="E42" i="10"/>
  <c r="D42" i="10"/>
  <c r="C42" i="10"/>
  <c r="H43" i="3"/>
  <c r="G43" i="3"/>
  <c r="F43" i="3"/>
  <c r="E43" i="3"/>
  <c r="D43" i="3"/>
  <c r="C43" i="3"/>
  <c r="H42" i="3"/>
  <c r="G42" i="3"/>
  <c r="F42" i="3"/>
  <c r="E42" i="3"/>
  <c r="D42" i="3"/>
  <c r="C42" i="3"/>
  <c r="H42" i="2"/>
  <c r="G42" i="2"/>
  <c r="F42" i="2"/>
  <c r="E42" i="2"/>
  <c r="D42" i="2"/>
  <c r="H41" i="2"/>
  <c r="G41" i="2"/>
  <c r="F41" i="2"/>
  <c r="E41" i="2"/>
  <c r="H45" i="7"/>
  <c r="G45" i="7"/>
  <c r="F45" i="7"/>
  <c r="E45" i="7"/>
  <c r="D4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tc={A54C7EE1-CEE9-439E-BEFB-E798FFBCAD31}</author>
    <author>tc={30F2B9D0-65CE-4947-8A70-4399744F3918}</author>
    <author>tc={0D704B09-219C-44B7-B3C7-596EF6BA0185}</author>
    <author>tc={37B217AE-4F6D-46C4-915E-612BB99D52B8}</author>
    <author>tc={946AF15C-9C79-49C6-8221-0AB86B87E231}</author>
    <author>tc={137AF82F-606C-4493-A27F-75BF2AC489BA}</author>
    <author>tc={8FD20F9D-1913-4CF4-B65B-1FC5428829E4}</author>
    <author>tc={4C544860-DABA-4D73-83FE-E6C61DE35839}</author>
    <author>tc={90C80B31-9F0A-4390-ADE5-DA9F1858726A}</author>
    <author>tc={001C8CE5-671C-42C4-BE58-57FB202F11E1}</author>
    <author>tc={BB65EA6C-A49F-4FE1-9DC3-D9AF2F2A726C}</author>
    <author>tc={817087D5-1692-4B40-9331-D25CFFD29A56}</author>
    <author>tc={7C944E03-AD38-44E5-ADEE-0FC3FD3C5CAC}</author>
    <author>tc={3CE9938A-257E-43F8-A35B-7D23A1BBC658}</author>
    <author>tc={FCAECF3F-F8DE-4614-A093-2C905D7969D3}</author>
    <author>tc={490C4198-6702-4755-94C0-337B4B63D813}</author>
  </authors>
  <commentList>
    <comment ref="B4" authorId="0" shapeId="0" xr:uid="{A54C7EE1-CEE9-439E-BEFB-E798FFBCAD31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
Pipetting errors for all test compound treatments</t>
      </text>
    </comment>
    <comment ref="C4" authorId="1" shapeId="0" xr:uid="{30F2B9D0-65CE-4947-8A70-4399744F3918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0D704B09-219C-44B7-B3C7-596EF6BA0185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37B217AE-4F6D-46C4-915E-612BB99D52B8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946AF15C-9C79-49C6-8221-0AB86B87E23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137AF82F-606C-4493-A27F-75BF2AC489BA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B39" authorId="6" shapeId="0" xr:uid="{8FD20F9D-1913-4CF4-B65B-1FC5428829E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9" authorId="7" shapeId="0" xr:uid="{4C544860-DABA-4D73-83FE-E6C61DE35839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L39" authorId="8" shapeId="0" xr:uid="{90C80B31-9F0A-4390-ADE5-DA9F1858726A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40" authorId="9" shapeId="0" xr:uid="{001C8CE5-671C-42C4-BE58-57FB202F11E1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40" authorId="10" shapeId="0" xr:uid="{BB65EA6C-A49F-4FE1-9DC3-D9AF2F2A726C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L40" authorId="11" shapeId="0" xr:uid="{817087D5-1692-4B40-9331-D25CFFD29A5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41" authorId="12" shapeId="0" xr:uid="{7C944E03-AD38-44E5-ADEE-0FC3FD3C5CAC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1" authorId="13" shapeId="0" xr:uid="{3CE9938A-257E-43F8-A35B-7D23A1BBC658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L41" authorId="14" shapeId="0" xr:uid="{FCAECF3F-F8DE-4614-A093-2C905D7969D3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5" authorId="15" shapeId="0" xr:uid="{490C4198-6702-4755-94C0-337B4B63D813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tc={A343BA21-4B34-449C-8E57-8AF05CECAD83}</author>
    <author>tc={6C3340AD-6E26-4650-A5AA-DF8116A1188D}</author>
    <author>tc={CAF53D69-C97C-47D3-AD79-D14A41A80FB6}</author>
    <author>tc={94F9F5F6-2E21-488F-8407-9891FDCB14CD}</author>
    <author>tc={80420A5B-876F-40D4-ABBF-50CD8839E823}</author>
    <author>tc={1994D4D4-BB1E-4CD2-A70E-8122E5326521}</author>
    <author>tc={CD60BAC6-58CC-483F-8FCA-BAF0F6D47D41}</author>
    <author>tc={D81626B5-7E58-4BF3-97C0-15D63D6B72B4}</author>
    <author>tc={082FA30C-BD4B-4901-9757-8E81F9EBF9DD}</author>
    <author>tc={B54DE243-ACDB-4D8E-A8C0-8EF9F6DFF72D}</author>
    <author>tc={8ECB94D5-CE20-4EE8-95F1-CFEE83A31F88}</author>
    <author>tc={8B5C1BFF-345F-478F-8233-A8355B542A12}</author>
    <author>tc={F16F326E-A11E-478B-959D-88BE803BB5F1}</author>
    <author>tc={A29AAA97-4B25-4F89-B9CD-43799E5F1866}</author>
  </authors>
  <commentList>
    <comment ref="B4" authorId="0" shapeId="0" xr:uid="{A343BA21-4B34-449C-8E57-8AF05CECAD83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6C3340AD-6E26-4650-A5AA-DF8116A1188D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CAF53D69-C97C-47D3-AD79-D14A41A80FB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94F9F5F6-2E21-488F-8407-9891FDCB14CD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80420A5B-876F-40D4-ABBF-50CD8839E823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1994D4D4-BB1E-4CD2-A70E-8122E532652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CD60BAC6-58CC-483F-8FCA-BAF0F6D47D41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B36" authorId="7" shapeId="0" xr:uid="{D81626B5-7E58-4BF3-97C0-15D63D6B72B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6" authorId="8" shapeId="0" xr:uid="{082FA30C-BD4B-4901-9757-8E81F9EBF9DD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7" authorId="9" shapeId="0" xr:uid="{B54DE243-ACDB-4D8E-A8C0-8EF9F6DFF72D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7" authorId="10" shapeId="0" xr:uid="{8ECB94D5-CE20-4EE8-95F1-CFEE83A31F88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38" authorId="11" shapeId="0" xr:uid="{8B5C1BFF-345F-478F-8233-A8355B542A12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38" authorId="12" shapeId="0" xr:uid="{F16F326E-A11E-478B-959D-88BE803BB5F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2" authorId="13" shapeId="0" xr:uid="{A29AAA97-4B25-4F89-B9CD-43799E5F1866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tc={51607985-1A62-4D93-84EF-FFE580ADCA63}</author>
    <author>tc={936D3092-E7C8-49FA-A823-CCA0C3B9B13E}</author>
    <author>tc={A4CC78B7-6692-4A56-924E-2107D085FD36}</author>
    <author>tc={21B961DE-6CC2-4433-B221-7A0E66E0B516}</author>
    <author>tc={28D98006-EA37-4596-B25E-3FCC75E41DCA}</author>
    <author>tc={576AB46D-1970-40A9-B2BF-960157D214FF}</author>
    <author>tc={821F9AD2-7E34-484B-BFDF-B62E1C7D5CD4}</author>
    <author>tc={6A0B943C-5E0B-4A64-B4CA-489D17A261FF}</author>
    <author>tc={F1C7B3DE-969B-448B-8DCB-42A115A01191}</author>
    <author>tc={84719C29-9A01-4FCB-A239-BD43FAA19AE2}</author>
    <author>tc={7B7771D9-E668-4D3E-89A3-813705EE052B}</author>
    <author>tc={4C920FB5-E9B9-42C0-8F70-6EEB35E864C7}</author>
    <author>tc={D91FE0AF-941C-4D40-8DD4-5187C230BAE5}</author>
    <author>tc={6EC14D8F-E9D1-432B-AA00-3C5500BB9FA8}</author>
    <author>tc={FE5A584E-28D2-44CB-8F2F-349AE6DE88D1}</author>
    <author>tc={7920FBA2-D19B-40CB-8EE9-5F60F6B8407E}</author>
    <author>tc={5C1B6006-D7D3-44A7-8438-01988DCCDF21}</author>
  </authors>
  <commentList>
    <comment ref="B4" authorId="0" shapeId="0" xr:uid="{51607985-1A62-4D93-84EF-FFE580ADCA63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936D3092-E7C8-49FA-A823-CCA0C3B9B13E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A4CC78B7-6692-4A56-924E-2107D085FD3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21B961DE-6CC2-4433-B221-7A0E66E0B51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28D98006-EA37-4596-B25E-3FCC75E41DCA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576AB46D-1970-40A9-B2BF-960157D214FF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821F9AD2-7E34-484B-BFDF-B62E1C7D5CD4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B37" authorId="7" shapeId="0" xr:uid="{6A0B943C-5E0B-4A64-B4CA-489D17A261FF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7" authorId="8" shapeId="0" xr:uid="{F1C7B3DE-969B-448B-8DCB-42A115A01191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L37" authorId="9" shapeId="0" xr:uid="{84719C29-9A01-4FCB-A239-BD43FAA19AE2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8" authorId="10" shapeId="0" xr:uid="{7B7771D9-E668-4D3E-89A3-813705EE052B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8" authorId="11" shapeId="0" xr:uid="{4C920FB5-E9B9-42C0-8F70-6EEB35E864C7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L38" authorId="12" shapeId="0" xr:uid="{D91FE0AF-941C-4D40-8DD4-5187C230BAE5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39" authorId="13" shapeId="0" xr:uid="{6EC14D8F-E9D1-432B-AA00-3C5500BB9FA8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39" authorId="14" shapeId="0" xr:uid="{FE5A584E-28D2-44CB-8F2F-349AE6DE88D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L39" authorId="15" shapeId="0" xr:uid="{7920FBA2-D19B-40CB-8EE9-5F60F6B8407E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3" authorId="16" shapeId="0" xr:uid="{5C1B6006-D7D3-44A7-8438-01988DCCDF21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tc={DA3A18F5-BAD3-4293-A277-F2E7EC27FF22}</author>
    <author>tc={863A16DF-2AC5-40A7-A7F5-220782926897}</author>
    <author>tc={6BE7A253-D844-4051-9D49-B3FBB43E494E}</author>
    <author>tc={9B9ACB68-9F08-428E-882E-3BAC577E032E}</author>
    <author>tc={A9C4314E-E371-46CF-A429-6C24B5B11591}</author>
    <author>tc={29C49A18-2107-4B81-9FC3-04D635BF80BA}</author>
    <author>tc={DC22D5C6-C2FA-4DE8-A92E-E740727B1A41}</author>
    <author>tc={560DA192-F46C-44AA-9F51-35DDAA34395B}</author>
    <author>tc={F4D0AFBD-7126-40CF-AAA6-5541D405E4EC}</author>
    <author>tc={96C3AB58-EF41-4E43-AF63-A16F61D4A5AB}</author>
    <author>tc={43A59A3F-56A2-446B-A917-B5A110624A74}</author>
    <author>tc={56C3DE2B-99FA-49AA-8AAC-DD73092C7E2E}</author>
    <author>tc={F322E350-5B18-44BA-8693-C67B3F697A48}</author>
    <author>tc={5DCF7AC1-A5C7-460F-9D72-860F6E8CDB04}</author>
    <author>tc={C2A296D2-504A-4D4E-9D52-74EB77A36AD1}</author>
    <author>tc={F4F15B43-89F8-4510-9FDB-3FE7EA0EFCD3}</author>
    <author>tc={968C9697-4A3C-4B7F-8739-4281D0429E71}</author>
  </authors>
  <commentList>
    <comment ref="B4" authorId="0" shapeId="0" xr:uid="{DA3A18F5-BAD3-4293-A277-F2E7EC27FF22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863A16DF-2AC5-40A7-A7F5-220782926897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6BE7A253-D844-4051-9D49-B3FBB43E494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9B9ACB68-9F08-428E-882E-3BAC577E032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A9C4314E-E371-46CF-A429-6C24B5B1159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29C49A18-2107-4B81-9FC3-04D635BF80BA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DC22D5C6-C2FA-4DE8-A92E-E740727B1A41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B37" authorId="7" shapeId="0" xr:uid="{560DA192-F46C-44AA-9F51-35DDAA34395B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7" authorId="8" shapeId="0" xr:uid="{F4D0AFBD-7126-40CF-AAA6-5541D405E4EC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M37" authorId="9" shapeId="0" xr:uid="{96C3AB58-EF41-4E43-AF63-A16F61D4A5AB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8" authorId="10" shapeId="0" xr:uid="{43A59A3F-56A2-446B-A917-B5A110624A74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8" authorId="11" shapeId="0" xr:uid="{56C3DE2B-99FA-49AA-8AAC-DD73092C7E2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M38" authorId="12" shapeId="0" xr:uid="{F322E350-5B18-44BA-8693-C67B3F697A48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39" authorId="13" shapeId="0" xr:uid="{5DCF7AC1-A5C7-460F-9D72-860F6E8CDB04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39" authorId="14" shapeId="0" xr:uid="{C2A296D2-504A-4D4E-9D52-74EB77A36AD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M39" authorId="15" shapeId="0" xr:uid="{F4F15B43-89F8-4510-9FDB-3FE7EA0EFCD3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3" authorId="16" shapeId="0" xr:uid="{968C9697-4A3C-4B7F-8739-4281D0429E71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tc={1B51E13F-5452-4AF4-9D20-0490AB768879}</author>
    <author>tc={5F7B30A6-B16D-4BB9-ADAE-6FA5AEBB8F94}</author>
    <author>tc={620B868D-E1B3-41D7-900D-0F85248EF6C0}</author>
    <author>tc={D55B96F2-9414-46F5-9585-2997B1B115FE}</author>
    <author>tc={534AE12B-0546-4845-A76E-E4DEDDFA9CE8}</author>
    <author>tc={0DB94BE8-BA8C-457D-89F2-4B3CDCAF8F11}</author>
    <author>tc={C7F4D9EF-0BC0-43B1-8178-B3DCFBD09FC9}</author>
    <author>tc={60C67291-7713-4909-961D-CF5FD7E1CC57}</author>
    <author>tc={F73635BA-1ED9-4C28-8AD8-DD0981E9790B}</author>
    <author>tc={8B5EA9A3-CF98-4466-AF2A-B0DADABC5C82}</author>
    <author>tc={7EA11633-B13C-4718-9107-6AC8FB1152DC}</author>
    <author>tc={8C56B26C-BFA7-462B-A5BE-2910DFFC3C02}</author>
    <author>tc={F55B52AF-5F3A-498A-ACDC-DB0623434DC6}</author>
    <author>tc={8E391725-F0BB-4DC0-BC78-C9AE070FABBB}</author>
    <author>tc={CD5483F1-1E3D-429B-9C7D-4FF1714CE2A8}</author>
    <author>tc={3797B890-B613-44EC-9862-5C78836902E0}</author>
    <author>tc={FB47FDBA-9F8D-4566-8B90-F080A2D5C061}</author>
  </authors>
  <commentList>
    <comment ref="B4" authorId="0" shapeId="0" xr:uid="{1B51E13F-5452-4AF4-9D20-0490AB768879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5F7B30A6-B16D-4BB9-ADAE-6FA5AEBB8F9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620B868D-E1B3-41D7-900D-0F85248EF6C0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D55B96F2-9414-46F5-9585-2997B1B115F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534AE12B-0546-4845-A76E-E4DEDDFA9CE8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0DB94BE8-BA8C-457D-89F2-4B3CDCAF8F1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C7F4D9EF-0BC0-43B1-8178-B3DCFBD09FC9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B37" authorId="7" shapeId="0" xr:uid="{60C67291-7713-4909-961D-CF5FD7E1CC57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7" authorId="8" shapeId="0" xr:uid="{F73635BA-1ED9-4C28-8AD8-DD0981E9790B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M37" authorId="9" shapeId="0" xr:uid="{8B5EA9A3-CF98-4466-AF2A-B0DADABC5C82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8" authorId="10" shapeId="0" xr:uid="{7EA11633-B13C-4718-9107-6AC8FB1152DC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8" authorId="11" shapeId="0" xr:uid="{8C56B26C-BFA7-462B-A5BE-2910DFFC3C02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M38" authorId="12" shapeId="0" xr:uid="{F55B52AF-5F3A-498A-ACDC-DB0623434DC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39" authorId="13" shapeId="0" xr:uid="{8E391725-F0BB-4DC0-BC78-C9AE070FABBB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39" authorId="14" shapeId="0" xr:uid="{CD5483F1-1E3D-429B-9C7D-4FF1714CE2A8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M39" authorId="15" shapeId="0" xr:uid="{3797B890-B613-44EC-9862-5C78836902E0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3" authorId="16" shapeId="0" xr:uid="{FB47FDBA-9F8D-4566-8B90-F080A2D5C061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tc={61FCD226-87BD-4FDC-A744-3098239D9ACA}</author>
    <author>tc={021B871B-6C14-40F4-9792-29F47B7D86B8}</author>
    <author>tc={86DF4B6A-D1FD-4C0E-9C41-92F17E7FD625}</author>
    <author>tc={69E1A2EF-2B7B-4503-88AE-2A35AEA1FEA0}</author>
    <author>tc={49676354-4FCF-469F-9DD4-32BD04D15D25}</author>
    <author>tc={F3FE81CC-3ADB-4797-997F-B8656348D41F}</author>
    <author>tc={26866852-0C06-44EC-A4B2-A8A6A0DF79C0}</author>
    <author>tc={31ACCB45-FD31-434D-8732-8266E176F184}</author>
    <author>tc={C9DB0073-3923-477A-A3A3-18775D95B8B4}</author>
    <author>tc={7B3A0C54-482E-4267-B264-68CEA5EBFDC8}</author>
    <author>tc={CAABAAF7-7229-4A28-B941-56391C9255F3}</author>
    <author>tc={70CC060A-A210-483D-9AE4-EBD0F5F85615}</author>
    <author>tc={E5FCF366-0BA4-4F34-A6AF-1D3B52DF5FB6}</author>
    <author>tc={17BD4655-42E8-4A51-91AF-63C25ED6DC19}</author>
    <author>tc={A12631EB-516E-418B-92D8-C34A2D88AC1C}</author>
    <author>tc={5DF5806A-E8C7-40C0-B8C8-0163D26D2950}</author>
    <author>tc={CB09C955-93A7-4C55-B402-2B52AAB41F1C}</author>
  </authors>
  <commentList>
    <comment ref="B4" authorId="0" shapeId="0" xr:uid="{61FCD226-87BD-4FDC-A744-3098239D9ACA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021B871B-6C14-40F4-9792-29F47B7D86B8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86DF4B6A-D1FD-4C0E-9C41-92F17E7FD625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69E1A2EF-2B7B-4503-88AE-2A35AEA1FEA0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49676354-4FCF-469F-9DD4-32BD04D15D25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F3FE81CC-3ADB-4797-997F-B8656348D41F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26866852-0C06-44EC-A4B2-A8A6A0DF79C0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B38" authorId="7" shapeId="0" xr:uid="{31ACCB45-FD31-434D-8732-8266E176F18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8" authorId="8" shapeId="0" xr:uid="{C9DB0073-3923-477A-A3A3-18775D95B8B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M38" authorId="9" shapeId="0" xr:uid="{7B3A0C54-482E-4267-B264-68CEA5EBFDC8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9" authorId="10" shapeId="0" xr:uid="{CAABAAF7-7229-4A28-B941-56391C9255F3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9" authorId="11" shapeId="0" xr:uid="{70CC060A-A210-483D-9AE4-EBD0F5F85615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M39" authorId="12" shapeId="0" xr:uid="{E5FCF366-0BA4-4F34-A6AF-1D3B52DF5FB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40" authorId="13" shapeId="0" xr:uid="{17BD4655-42E8-4A51-91AF-63C25ED6DC19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0" authorId="14" shapeId="0" xr:uid="{A12631EB-516E-418B-92D8-C34A2D88AC1C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M40" authorId="15" shapeId="0" xr:uid="{5DF5806A-E8C7-40C0-B8C8-0163D26D2950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4" authorId="16" shapeId="0" xr:uid="{CB09C955-93A7-4C55-B402-2B52AAB41F1C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tc={955FD5D5-0952-45C7-9BF2-D1E292D19BAC}</author>
    <author>tc={D88D29AA-EFE7-4D6F-BE3E-055F5D65F414}</author>
    <author>tc={88E9114A-3323-479D-B081-303AFF89D97A}</author>
    <author>tc={33C36C94-ED61-45FD-A662-2870060022D5}</author>
    <author>tc={D84417B4-FFE6-4104-81E2-9CD673C5A20E}</author>
    <author>tc={D7E5B788-CAA8-4B85-B91D-57F59870DDF2}</author>
    <author>tc={14A805F4-724E-470A-9C8D-C96C9FBB0ECB}</author>
    <author>tc={856B4619-D9BD-4FF3-9C3A-A8C140F1E4C7}</author>
    <author>tc={FEA1DE8E-9CA8-4E0B-9539-CD924ADF65CE}</author>
    <author>tc={88094CD0-4240-4A5E-A3FA-A6EA009BF32A}</author>
    <author>tc={15ADB15E-BA28-4503-AFC6-6EAF2A9285E0}</author>
    <author>tc={8B18F9C0-EEFD-48E4-AAB1-0C31EA9140DE}</author>
    <author>tc={D9E783EB-06CC-4C08-B4C0-B03262DEB342}</author>
    <author>tc={D4C98061-ECE0-4FAA-9BAA-E280880416BF}</author>
    <author>tc={D5D7ABEF-CDF6-4745-A44C-05F8D9C2F54C}</author>
    <author>tc={D2897266-01B1-47AE-A229-82BFAC46DA0C}</author>
    <author>tc={D62914F3-D4A4-4B77-96C7-922AA7DCBDD7}</author>
  </authors>
  <commentList>
    <comment ref="B4" authorId="0" shapeId="0" xr:uid="{955FD5D5-0952-45C7-9BF2-D1E292D19BAC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D88D29AA-EFE7-4D6F-BE3E-055F5D65F41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88E9114A-3323-479D-B081-303AFF89D97A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33C36C94-ED61-45FD-A662-2870060022D5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D84417B4-FFE6-4104-81E2-9CD673C5A20E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D7E5B788-CAA8-4B85-B91D-57F59870DDF2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14A805F4-724E-470A-9C8D-C96C9FBB0ECB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B38" authorId="7" shapeId="0" xr:uid="{856B4619-D9BD-4FF3-9C3A-A8C140F1E4C7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8" authorId="8" shapeId="0" xr:uid="{FEA1DE8E-9CA8-4E0B-9539-CD924ADF65CE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M38" authorId="9" shapeId="0" xr:uid="{88094CD0-4240-4A5E-A3FA-A6EA009BF32A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9" authorId="10" shapeId="0" xr:uid="{15ADB15E-BA28-4503-AFC6-6EAF2A9285E0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9" authorId="11" shapeId="0" xr:uid="{8B18F9C0-EEFD-48E4-AAB1-0C31EA9140D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M39" authorId="12" shapeId="0" xr:uid="{D9E783EB-06CC-4C08-B4C0-B03262DEB342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40" authorId="13" shapeId="0" xr:uid="{D4C98061-ECE0-4FAA-9BAA-E280880416BF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0" authorId="14" shapeId="0" xr:uid="{D5D7ABEF-CDF6-4745-A44C-05F8D9C2F54C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M40" authorId="15" shapeId="0" xr:uid="{D2897266-01B1-47AE-A229-82BFAC46DA0C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4" authorId="16" shapeId="0" xr:uid="{D62914F3-D4A4-4B77-96C7-922AA7DCBDD7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tc={BF134EF1-99C8-4C7E-BB16-CD448174F220}</author>
    <author>tc={D16CBCF5-7828-463C-8310-FDE1C24D50B6}</author>
    <author>tc={1B1E26E3-1381-4230-92A8-B5C0DF7DBCBE}</author>
    <author>tc={9BE7A7BA-B290-4042-A104-915423C8EBA9}</author>
    <author>tc={79C0B0E3-2DBD-4531-AF0F-91C30EEE8714}</author>
    <author>tc={D2D13302-478A-4FE4-BFC9-E19F7C1F9DC1}</author>
    <author>tc={36323BD6-7209-45E8-99F0-EDE9A84EA246}</author>
    <author>tc={10349E98-F64A-4DCE-93EF-BB7C560C3007}</author>
    <author>tc={39E867F2-0E8E-481D-BEAC-003D6004DA8B}</author>
    <author>tc={CD363D83-6EB4-475D-9C0F-1E8AEA73C4FE}</author>
    <author>tc={AE033669-90BF-4ABC-9BA4-404AD533EC3C}</author>
    <author>tc={1B861117-83FE-4153-95E4-B981C6B03156}</author>
    <author>tc={892E24BD-8A44-4C21-85F4-2F32918667EE}</author>
    <author>tc={9D83F3F2-6093-4DA2-8073-D581DB75CC9A}</author>
    <author>tc={D2B3F850-2727-4041-AC5E-908F13436419}</author>
    <author>tc={ACB2BA3C-E1A1-487E-B8ED-8FDA8FED5ACF}</author>
    <author>tc={A6689A2E-BA88-4414-9DD5-69015CA4179A}</author>
  </authors>
  <commentList>
    <comment ref="B4" authorId="0" shapeId="0" xr:uid="{BF134EF1-99C8-4C7E-BB16-CD448174F220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D16CBCF5-7828-463C-8310-FDE1C24D50B6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1B1E26E3-1381-4230-92A8-B5C0DF7DBCB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9BE7A7BA-B290-4042-A104-915423C8EBA9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79C0B0E3-2DBD-4531-AF0F-91C30EEE8714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D2D13302-478A-4FE4-BFC9-E19F7C1F9DC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36323BD6-7209-45E8-99F0-EDE9A84EA246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B38" authorId="7" shapeId="0" xr:uid="{10349E98-F64A-4DCE-93EF-BB7C560C3007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8" authorId="8" shapeId="0" xr:uid="{39E867F2-0E8E-481D-BEAC-003D6004DA8B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M38" authorId="9" shapeId="0" xr:uid="{CD363D83-6EB4-475D-9C0F-1E8AEA73C4FE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9" authorId="10" shapeId="0" xr:uid="{AE033669-90BF-4ABC-9BA4-404AD533EC3C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9" authorId="11" shapeId="0" xr:uid="{1B861117-83FE-4153-95E4-B981C6B0315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M39" authorId="12" shapeId="0" xr:uid="{892E24BD-8A44-4C21-85F4-2F32918667E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40" authorId="13" shapeId="0" xr:uid="{9D83F3F2-6093-4DA2-8073-D581DB75CC9A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0" authorId="14" shapeId="0" xr:uid="{D2B3F850-2727-4041-AC5E-908F13436419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M40" authorId="15" shapeId="0" xr:uid="{ACB2BA3C-E1A1-487E-B8ED-8FDA8FED5ACF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4" authorId="16" shapeId="0" xr:uid="{A6689A2E-BA88-4414-9DD5-69015CA4179A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tc={7295C46B-1BE1-4C7C-8AB6-E290BA13BFAF}</author>
    <author>tc={A964AAED-58CD-47CB-97BB-B30A1055FE71}</author>
    <author>tc={E2A7A18D-B6E0-4C9B-B1C3-D41466DA3057}</author>
    <author>tc={B9BD2234-5CE9-4E20-8939-5704B79414AA}</author>
    <author>tc={C3DB4414-8F1A-4C48-BC7E-9CC85197FC6C}</author>
    <author>tc={6A27A368-7091-4A6B-8095-EA5CB9D1211B}</author>
    <author>tc={C072D9F4-7043-49AD-ABAD-140625D7D679}</author>
    <author>tc={306D9B71-8CB6-4894-AA26-4546EE8EB091}</author>
    <author>tc={885E25D6-84B4-42F2-8D17-4371CDDF7442}</author>
    <author>tc={BAC2EB8A-E157-443F-916B-8A975A8EBD5D}</author>
    <author>tc={DE06F3B3-23E5-4ADF-8BA2-0D4A3BB719D0}</author>
    <author>tc={A755BF47-9B55-483E-B6CF-03B3874E40FE}</author>
    <author>tc={CBD1DB36-2D2C-4A34-B411-C177F8DD32A8}</author>
    <author>tc={1DBADA8F-B554-43D7-A8B1-4BF940C71FCF}</author>
    <author>tc={3E3A34EE-9844-4A03-A215-C74F04480430}</author>
    <author>tc={E19DCAAC-F347-4434-823D-82A87CD75BCB}</author>
    <author>tc={ABE4E9CC-EB94-4C20-A4B4-C5DB4BB6B2EB}</author>
  </authors>
  <commentList>
    <comment ref="B4" authorId="0" shapeId="0" xr:uid="{7295C46B-1BE1-4C7C-8AB6-E290BA13BFAF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A964AAED-58CD-47CB-97BB-B30A1055FE71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E2A7A18D-B6E0-4C9B-B1C3-D41466DA3057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B9BD2234-5CE9-4E20-8939-5704B79414AA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C3DB4414-8F1A-4C48-BC7E-9CC85197FC6C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6A27A368-7091-4A6B-8095-EA5CB9D1211B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C072D9F4-7043-49AD-ABAD-140625D7D679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  <comment ref="M37" authorId="7" shapeId="0" xr:uid="{306D9B71-8CB6-4894-AA26-4546EE8EB091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8" authorId="8" shapeId="0" xr:uid="{885E25D6-84B4-42F2-8D17-4371CDDF7442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8" authorId="9" shapeId="0" xr:uid="{BAC2EB8A-E157-443F-916B-8A975A8EBD5D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M38" authorId="10" shapeId="0" xr:uid="{DE06F3B3-23E5-4ADF-8BA2-0D4A3BB719D0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39" authorId="11" shapeId="0" xr:uid="{A755BF47-9B55-483E-B6CF-03B3874E40FE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9" authorId="12" shapeId="0" xr:uid="{CBD1DB36-2D2C-4A34-B411-C177F8DD32A8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M39" authorId="13" shapeId="0" xr:uid="{1DBADA8F-B554-43D7-A8B1-4BF940C71FCF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B40" authorId="14" shapeId="0" xr:uid="{3E3A34EE-9844-4A03-A215-C74F04480430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0" authorId="15" shapeId="0" xr:uid="{E19DCAAC-F347-4434-823D-82A87CD75BCB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4" authorId="16" shapeId="0" xr:uid="{ABE4E9CC-EB94-4C20-A4B4-C5DB4BB6B2EB}">
      <text>
        <t>[Threaded comment]
Your version of Excel allows you to read this threaded comment; however, any edits to it will get removed if the file is opened in a newer version of Excel. Learn more: https://go.microsoft.com/fwlink/?linkid=870924
Comment:
    one-tailed paired t test comparing data with 0.1% DMSO</t>
      </text>
    </comment>
  </commentList>
</comments>
</file>

<file path=xl/sharedStrings.xml><?xml version="1.0" encoding="utf-8"?>
<sst xmlns="http://schemas.openxmlformats.org/spreadsheetml/2006/main" count="282" uniqueCount="28">
  <si>
    <t xml:space="preserve"> </t>
  </si>
  <si>
    <t>SD:</t>
  </si>
  <si>
    <t>Repeat 3</t>
  </si>
  <si>
    <t>Repeat 2</t>
  </si>
  <si>
    <t>0,1% DMSO</t>
  </si>
  <si>
    <t>Repeat 1</t>
  </si>
  <si>
    <t>% Cell Viability (Y)</t>
  </si>
  <si>
    <t>Individual concentrations of Camptothecin</t>
  </si>
  <si>
    <t>X</t>
  </si>
  <si>
    <t>% Cell Viability in Veros treated with controls for 48h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</si>
  <si>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</rPr>
      <t>µM</t>
    </r>
    <r>
      <rPr>
        <b/>
        <sz val="14"/>
        <color theme="1"/>
        <rFont val="Calibri"/>
        <family val="2"/>
        <scheme val="minor"/>
      </rPr>
      <t>)</t>
    </r>
  </si>
  <si>
    <r>
      <t>Concentrations of compound (</t>
    </r>
    <r>
      <rPr>
        <b/>
        <sz val="12"/>
        <color theme="1"/>
        <rFont val="Calibri"/>
        <family val="2"/>
      </rPr>
      <t>µM)</t>
    </r>
  </si>
  <si>
    <t>Percent Vero Cell Viability in response to 48h treatments of CAE3</t>
  </si>
  <si>
    <t>Percent Vero Cell Viability in response to 48h treatments of CAE1</t>
  </si>
  <si>
    <t>Percent Vero Cell Viability in response to 48h treatments of DBF4</t>
  </si>
  <si>
    <t>Percent Vero Cell Viability in response to 48h treatments of RAR2</t>
  </si>
  <si>
    <t>Percent Vero Cell Viability in response to 48h treatments of CAE8</t>
  </si>
  <si>
    <t>Percent Vero Cell Viability in response to 48h treatments of EGF4</t>
  </si>
  <si>
    <t>Percent Vero Cell Viability in response to 48h treatments of CAE5</t>
  </si>
  <si>
    <t>Percent Vero Cell Viability in response to 48h treatments of EGF36</t>
  </si>
  <si>
    <t>&gt;100</t>
  </si>
  <si>
    <t xml:space="preserve">Cytotoxicity curve </t>
  </si>
  <si>
    <t>p value:</t>
  </si>
  <si>
    <t>p-value:</t>
  </si>
  <si>
    <t>Data including outliers</t>
  </si>
  <si>
    <r>
      <t>IC</t>
    </r>
    <r>
      <rPr>
        <b/>
        <vertAlign val="subscript"/>
        <sz val="11"/>
        <color theme="1"/>
        <rFont val="Calibri"/>
        <family val="2"/>
        <scheme val="minor"/>
      </rPr>
      <t xml:space="preserve">50 </t>
    </r>
    <r>
      <rPr>
        <b/>
        <sz val="11"/>
        <color theme="1"/>
        <rFont val="Calibri"/>
        <family val="2"/>
        <scheme val="minor"/>
      </rPr>
      <t>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</si>
  <si>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r>
      <t>IC</t>
    </r>
    <r>
      <rPr>
        <b/>
        <vertAlign val="subscript"/>
        <sz val="11"/>
        <color theme="1"/>
        <rFont val="Calibri"/>
        <family val="2"/>
        <scheme val="minor"/>
      </rPr>
      <t>50</t>
    </r>
    <r>
      <rPr>
        <b/>
        <sz val="11"/>
        <color theme="1"/>
        <rFont val="Calibri"/>
        <family val="2"/>
        <scheme val="minor"/>
      </rPr>
      <t xml:space="preserve"> (</t>
    </r>
    <r>
      <rPr>
        <b/>
        <sz val="11"/>
        <color theme="1"/>
        <rFont val="Calibri"/>
        <family val="2"/>
      </rPr>
      <t>µM</t>
    </r>
    <r>
      <rPr>
        <b/>
        <sz val="11"/>
        <color theme="1"/>
        <rFont val="Calibri"/>
        <family val="2"/>
        <scheme val="minor"/>
      </rPr>
      <t>)</t>
    </r>
  </si>
  <si>
    <t>Out of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</si>
</sst>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entury Gothic"/>
      <family val="2"/>
    </font>
    <font>
      <b/>
      <sz val="36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1" xfId="0" applyNumberFormat="1" applyFont="1" applyFill="1" applyBorder="1"/>
    <xf numFmtId="0" fontId="1" fillId="0" borderId="1" xfId="0" applyFont="1" applyBorder="1"/>
    <xf numFmtId="164" fontId="0" fillId="0" borderId="0" xfId="0" applyNumberFormat="1"/>
    <xf numFmtId="164" fontId="0" fillId="0" borderId="5" xfId="0" applyNumberFormat="1" applyBorder="1"/>
    <xf numFmtId="164" fontId="2" fillId="2" borderId="3" xfId="0" applyNumberFormat="1" applyFont="1" applyFill="1" applyBorder="1"/>
    <xf numFmtId="0" fontId="1" fillId="0" borderId="3" xfId="0" applyFont="1" applyBorder="1"/>
    <xf numFmtId="164" fontId="0" fillId="2" borderId="0" xfId="0" applyNumberFormat="1" applyFill="1"/>
    <xf numFmtId="164" fontId="0" fillId="0" borderId="6" xfId="0" applyNumberFormat="1" applyBorder="1"/>
    <xf numFmtId="0" fontId="0" fillId="0" borderId="7" xfId="0" applyBorder="1"/>
    <xf numFmtId="0" fontId="1" fillId="0" borderId="9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6" xfId="0" applyFont="1" applyBorder="1"/>
    <xf numFmtId="0" fontId="1" fillId="0" borderId="17" xfId="0" applyFont="1" applyBorder="1"/>
    <xf numFmtId="0" fontId="2" fillId="0" borderId="11" xfId="0" applyFont="1" applyBorder="1" applyAlignment="1">
      <alignment horizontal="center" vertical="center"/>
    </xf>
    <xf numFmtId="0" fontId="0" fillId="0" borderId="11" xfId="0" applyBorder="1"/>
    <xf numFmtId="0" fontId="7" fillId="0" borderId="0" xfId="0" applyFont="1"/>
    <xf numFmtId="0" fontId="0" fillId="3" borderId="0" xfId="0" applyFill="1"/>
    <xf numFmtId="0" fontId="2" fillId="2" borderId="11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2" xfId="0" applyFont="1" applyBorder="1"/>
    <xf numFmtId="0" fontId="1" fillId="0" borderId="0" xfId="0" applyFont="1"/>
    <xf numFmtId="0" fontId="2" fillId="0" borderId="24" xfId="0" applyFont="1" applyBorder="1" applyAlignment="1">
      <alignment horizontal="center" vertical="center"/>
    </xf>
    <xf numFmtId="0" fontId="1" fillId="0" borderId="15" xfId="0" applyFont="1" applyBorder="1"/>
    <xf numFmtId="164" fontId="0" fillId="0" borderId="20" xfId="0" applyNumberFormat="1" applyBorder="1"/>
    <xf numFmtId="164" fontId="0" fillId="0" borderId="25" xfId="0" applyNumberFormat="1" applyBorder="1"/>
    <xf numFmtId="164" fontId="0" fillId="0" borderId="26" xfId="0" applyNumberFormat="1" applyBorder="1"/>
    <xf numFmtId="164" fontId="0" fillId="0" borderId="27" xfId="0" applyNumberFormat="1" applyBorder="1"/>
    <xf numFmtId="0" fontId="1" fillId="0" borderId="23" xfId="0" applyFont="1" applyBorder="1"/>
    <xf numFmtId="0" fontId="1" fillId="0" borderId="22" xfId="0" applyFont="1" applyBorder="1"/>
    <xf numFmtId="0" fontId="8" fillId="0" borderId="0" xfId="0" applyFont="1" applyAlignment="1"/>
    <xf numFmtId="164" fontId="0" fillId="0" borderId="20" xfId="0" applyNumberFormat="1" applyBorder="1" applyAlignment="1"/>
    <xf numFmtId="164" fontId="0" fillId="0" borderId="19" xfId="0" applyNumberFormat="1" applyBorder="1" applyAlignment="1"/>
    <xf numFmtId="0" fontId="3" fillId="0" borderId="18" xfId="0" applyFont="1" applyBorder="1" applyAlignment="1"/>
    <xf numFmtId="0" fontId="1" fillId="0" borderId="24" xfId="0" applyFont="1" applyBorder="1" applyAlignment="1">
      <alignment vertical="center" wrapText="1"/>
    </xf>
    <xf numFmtId="0" fontId="3" fillId="0" borderId="2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" fillId="2" borderId="1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4" borderId="19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3" fillId="0" borderId="21" xfId="0" applyFont="1" applyBorder="1" applyAlignment="1">
      <alignment horizont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after 48h CAE1 treatments</a:t>
            </a:r>
            <a:endParaRPr lang="en-ZA" sz="1800" b="0"/>
          </a:p>
        </c:rich>
      </c:tx>
      <c:layout>
        <c:manualLayout>
          <c:xMode val="edge"/>
          <c:yMode val="edge"/>
          <c:x val="0.26313117418871007"/>
          <c:y val="4.00714372277252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95416696020748"/>
          <c:y val="0.18740937728438423"/>
          <c:w val="0.85415294287683563"/>
          <c:h val="0.551126008459956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'48h CAE1 Veros'!$B$8</c:f>
              <c:strCache>
                <c:ptCount val="1"/>
                <c:pt idx="0">
                  <c:v>Cytotoxicity curve 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'48h CAE1 Veros'!$D$9:$H$9</c:f>
                <c:numCache>
                  <c:formatCode>General</c:formatCode>
                  <c:ptCount val="5"/>
                  <c:pt idx="0">
                    <c:v>3.4393250096045183</c:v>
                  </c:pt>
                  <c:pt idx="1">
                    <c:v>9.0935885313717311</c:v>
                  </c:pt>
                  <c:pt idx="2">
                    <c:v>10.598418284136121</c:v>
                  </c:pt>
                  <c:pt idx="3">
                    <c:v>14.815728326244351</c:v>
                  </c:pt>
                  <c:pt idx="4">
                    <c:v>10.399604837505946</c:v>
                  </c:pt>
                </c:numCache>
              </c:numRef>
            </c:plus>
            <c:minus>
              <c:numRef>
                <c:f>'48h CAE1 Veros'!$D$9:$H$9</c:f>
                <c:numCache>
                  <c:formatCode>General</c:formatCode>
                  <c:ptCount val="5"/>
                  <c:pt idx="0">
                    <c:v>3.4393250096045183</c:v>
                  </c:pt>
                  <c:pt idx="1">
                    <c:v>9.0935885313717311</c:v>
                  </c:pt>
                  <c:pt idx="2">
                    <c:v>10.598418284136121</c:v>
                  </c:pt>
                  <c:pt idx="3">
                    <c:v>14.815728326244351</c:v>
                  </c:pt>
                  <c:pt idx="4">
                    <c:v>10.399604837505946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'48h CAE1 Veros'!$D$3:$H$3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'48h CAE1 Veros'!$D$8:$H$8</c:f>
              <c:numCache>
                <c:formatCode>0.0</c:formatCode>
                <c:ptCount val="5"/>
                <c:pt idx="0">
                  <c:v>115.64534183878754</c:v>
                </c:pt>
                <c:pt idx="1">
                  <c:v>110.39166448007906</c:v>
                </c:pt>
                <c:pt idx="2">
                  <c:v>115.10778405446079</c:v>
                </c:pt>
                <c:pt idx="3">
                  <c:v>118.84357996185709</c:v>
                </c:pt>
                <c:pt idx="4">
                  <c:v>121.75639275443716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DF1-4F1F-9978-404B740AF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48h CAE8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23331726091041446"/>
          <c:h val="6.6435346119746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CAE8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CAE8 Veros'!$G$9:$G$9,'48h CAE8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('48h CAE8 Veros'!$G$9:$G$9,'48h CAE8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'48h CAE8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cat>
          <c:val>
            <c:numRef>
              <c:f>'48h CAE8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1-456B-A6F6-A6565DB67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48h DBF4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23331726091041446"/>
          <c:h val="6.6435346119746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DBF4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DBF4 Veros'!$G$9:$G$9,'48h DBF4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('48h DBF4 Veros'!$G$9:$G$9,'48h DBF4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'48h DBF4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cat>
          <c:val>
            <c:numRef>
              <c:f>'48h DBF4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0-4F0B-8C66-97623BEF9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48h EGF4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23331726091041446"/>
          <c:h val="6.6435346119746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EGF4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EGF4 Veros'!$G$9:$G$9,'48h EGF4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('48h EGF4 Veros'!$G$9:$G$9,'48h EGF4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'48h EGF4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cat>
          <c:val>
            <c:numRef>
              <c:f>'48h EGF4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56-443C-B253-FBCB1ED4D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48h EGF36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2326066655149378"/>
          <c:h val="6.64985783229880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CAE1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882855190364886"/>
          <c:y val="1.58628598949111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84365754858676"/>
          <c:y val="0.24729956940742256"/>
          <c:w val="0.80750292051643835"/>
          <c:h val="0.5009784960776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'48h CAE1 Veros'!$B$8</c:f>
              <c:strCache>
                <c:ptCount val="1"/>
                <c:pt idx="0">
                  <c:v>Cytotoxicity curve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'48h CAE1 Veros'!$C$9:$H$9</c:f>
                <c:numCache>
                  <c:formatCode>General</c:formatCode>
                  <c:ptCount val="6"/>
                  <c:pt idx="0">
                    <c:v>6.2627502192678026</c:v>
                  </c:pt>
                  <c:pt idx="1">
                    <c:v>3.4393250096045183</c:v>
                  </c:pt>
                  <c:pt idx="2">
                    <c:v>9.0935885313717311</c:v>
                  </c:pt>
                  <c:pt idx="3">
                    <c:v>10.598418284136121</c:v>
                  </c:pt>
                  <c:pt idx="4">
                    <c:v>14.815728326244351</c:v>
                  </c:pt>
                  <c:pt idx="5">
                    <c:v>10.399604837505946</c:v>
                  </c:pt>
                </c:numCache>
              </c:numRef>
            </c:plus>
            <c:minus>
              <c:numRef>
                <c:f>'48h CAE1 Veros'!$C$9:$H$9</c:f>
                <c:numCache>
                  <c:formatCode>General</c:formatCode>
                  <c:ptCount val="6"/>
                  <c:pt idx="0">
                    <c:v>6.2627502192678026</c:v>
                  </c:pt>
                  <c:pt idx="1">
                    <c:v>3.4393250096045183</c:v>
                  </c:pt>
                  <c:pt idx="2">
                    <c:v>9.0935885313717311</c:v>
                  </c:pt>
                  <c:pt idx="3">
                    <c:v>10.598418284136121</c:v>
                  </c:pt>
                  <c:pt idx="4">
                    <c:v>14.815728326244351</c:v>
                  </c:pt>
                  <c:pt idx="5">
                    <c:v>10.399604837505946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'48h CAE1 Veros'!$C$3:$H$3</c:f>
              <c:strCache>
                <c:ptCount val="6"/>
                <c:pt idx="0">
                  <c:v>0,1% DMSO</c:v>
                </c:pt>
                <c:pt idx="1">
                  <c:v>5</c:v>
                </c:pt>
                <c:pt idx="2">
                  <c:v>25</c:v>
                </c:pt>
                <c:pt idx="3">
                  <c:v>50</c:v>
                </c:pt>
                <c:pt idx="4">
                  <c:v>75</c:v>
                </c:pt>
                <c:pt idx="5">
                  <c:v>100</c:v>
                </c:pt>
              </c:strCache>
            </c:strRef>
          </c:cat>
          <c:val>
            <c:numRef>
              <c:f>'48h CAE1 Veros'!$C$8:$H$8</c:f>
              <c:numCache>
                <c:formatCode>0.0</c:formatCode>
                <c:ptCount val="6"/>
                <c:pt idx="0">
                  <c:v>105.66724523629624</c:v>
                </c:pt>
                <c:pt idx="1">
                  <c:v>115.64534183878754</c:v>
                </c:pt>
                <c:pt idx="2">
                  <c:v>110.39166448007906</c:v>
                </c:pt>
                <c:pt idx="3">
                  <c:v>115.10778405446079</c:v>
                </c:pt>
                <c:pt idx="4">
                  <c:v>118.84357996185709</c:v>
                </c:pt>
                <c:pt idx="5">
                  <c:v>121.75639275443716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8E-4C06-8C1B-6139A47E0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EGF36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EGF36 Veros'!$G$9:$G$9,'48h EGF36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('48h EGF36 Veros'!$G$9:$G$9,'48h EGF36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'48h EGF36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cat>
          <c:val>
            <c:numRef>
              <c:f>'48h EGF36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7-4F86-9767-74700DF89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48h RAR2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23331726091041446"/>
          <c:h val="6.6435346119746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RAR2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RAR2 Veros'!$G$9:$G$9,'48h RAR2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('48h RAR2 Veros'!$G$9:$G$9,'48h RAR2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'48h RAR2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cat>
          <c:val>
            <c:numRef>
              <c:f>'48h RAR2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00-4A24-B641-5B8C2D076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48h RAR2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23331726091041446"/>
          <c:h val="6.6435346119746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RAR2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('48h RAR2 Veros'!$G$9:$G$9,'48h RAR2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('48h RAR2 Veros'!$G$9:$G$9,'48h RAR2 Veros'!#REF!)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'48h Cam Veros'!$D$3:$I$3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cat>
          <c:val>
            <c:numRef>
              <c:f>'48h Cam Veros'!$D$8:$I$8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39-480E-B2E0-EE841ACD0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28431987182142"/>
          <c:y val="0.24729956940742256"/>
          <c:w val="0.7920287577233085"/>
          <c:h val="0.5672247113268231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'48h CAE1 Veros'!$B$8</c:f>
              <c:strCache>
                <c:ptCount val="1"/>
                <c:pt idx="0">
                  <c:v>Cytotoxicity curve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'48h CAE1 Veros'!$K$10:$P$10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plus>
            <c:minus>
              <c:numRef>
                <c:f>'48h CAE1 Veros'!$K$10:$P$10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'48h CAE1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'48h CAE1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C46-4073-8D26-86F5C70D8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</c:val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after 48h CAE3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230085563857032"/>
          <c:y val="0.18740937728438423"/>
          <c:w val="0.85159462353981819"/>
          <c:h val="0.551126008459956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'48h CAE3 Veros'!$B$8</c:f>
              <c:strCache>
                <c:ptCount val="1"/>
                <c:pt idx="0">
                  <c:v>Cytotoxicity curve 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'48h CAE3 Veros'!$D$9:$H$9</c:f>
                <c:numCache>
                  <c:formatCode>General</c:formatCode>
                  <c:ptCount val="5"/>
                  <c:pt idx="0">
                    <c:v>1.4778798125230312</c:v>
                  </c:pt>
                  <c:pt idx="1">
                    <c:v>1.5521734616323517</c:v>
                  </c:pt>
                  <c:pt idx="2">
                    <c:v>6.1001774550892289</c:v>
                  </c:pt>
                  <c:pt idx="3">
                    <c:v>1.8927955641971768</c:v>
                  </c:pt>
                  <c:pt idx="4">
                    <c:v>9.0334357472346039</c:v>
                  </c:pt>
                </c:numCache>
              </c:numRef>
            </c:plus>
            <c:minus>
              <c:numRef>
                <c:f>'48h CAE3 Veros'!$D$9:$H$9</c:f>
                <c:numCache>
                  <c:formatCode>General</c:formatCode>
                  <c:ptCount val="5"/>
                  <c:pt idx="0">
                    <c:v>1.4778798125230312</c:v>
                  </c:pt>
                  <c:pt idx="1">
                    <c:v>1.5521734616323517</c:v>
                  </c:pt>
                  <c:pt idx="2">
                    <c:v>6.1001774550892289</c:v>
                  </c:pt>
                  <c:pt idx="3">
                    <c:v>1.8927955641971768</c:v>
                  </c:pt>
                  <c:pt idx="4">
                    <c:v>9.0334357472346039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'48h CAE3 Veros'!$D$3:$H$3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'48h CAE3 Veros'!$D$8:$H$8</c:f>
              <c:numCache>
                <c:formatCode>0.0</c:formatCode>
                <c:ptCount val="5"/>
                <c:pt idx="0">
                  <c:v>101.99039104213873</c:v>
                </c:pt>
                <c:pt idx="1">
                  <c:v>89.998526865761619</c:v>
                </c:pt>
                <c:pt idx="2">
                  <c:v>107.31160907961322</c:v>
                </c:pt>
                <c:pt idx="3">
                  <c:v>88.286368628983112</c:v>
                </c:pt>
                <c:pt idx="4">
                  <c:v>52.324686687504801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B45-4732-A6FD-2B0D25A27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CAE3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'48h CAE3 Veros'!$B$8</c:f>
              <c:strCache>
                <c:ptCount val="1"/>
                <c:pt idx="0">
                  <c:v>Cytotoxicity curve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'48h CAE3 Veros'!$C$9:$H$9</c:f>
                <c:numCache>
                  <c:formatCode>General</c:formatCode>
                  <c:ptCount val="6"/>
                  <c:pt idx="0">
                    <c:v>6.2627502192678026</c:v>
                  </c:pt>
                  <c:pt idx="1">
                    <c:v>1.4778798125230312</c:v>
                  </c:pt>
                  <c:pt idx="2">
                    <c:v>1.5521734616323517</c:v>
                  </c:pt>
                  <c:pt idx="3">
                    <c:v>6.1001774550892289</c:v>
                  </c:pt>
                  <c:pt idx="4">
                    <c:v>1.8927955641971768</c:v>
                  </c:pt>
                  <c:pt idx="5">
                    <c:v>9.0334357472346039</c:v>
                  </c:pt>
                </c:numCache>
              </c:numRef>
            </c:plus>
            <c:minus>
              <c:numRef>
                <c:f>'48h CAE3 Veros'!$C$9:$H$9</c:f>
                <c:numCache>
                  <c:formatCode>General</c:formatCode>
                  <c:ptCount val="6"/>
                  <c:pt idx="0">
                    <c:v>6.2627502192678026</c:v>
                  </c:pt>
                  <c:pt idx="1">
                    <c:v>1.4778798125230312</c:v>
                  </c:pt>
                  <c:pt idx="2">
                    <c:v>1.5521734616323517</c:v>
                  </c:pt>
                  <c:pt idx="3">
                    <c:v>6.1001774550892289</c:v>
                  </c:pt>
                  <c:pt idx="4">
                    <c:v>1.8927955641971768</c:v>
                  </c:pt>
                  <c:pt idx="5">
                    <c:v>9.0334357472346039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'48h CAE3 Veros'!$C$3:$H$3</c:f>
              <c:strCache>
                <c:ptCount val="6"/>
                <c:pt idx="0">
                  <c:v>0,1% DMSO</c:v>
                </c:pt>
                <c:pt idx="1">
                  <c:v>5</c:v>
                </c:pt>
                <c:pt idx="2">
                  <c:v>25</c:v>
                </c:pt>
                <c:pt idx="3">
                  <c:v>50</c:v>
                </c:pt>
                <c:pt idx="4">
                  <c:v>75</c:v>
                </c:pt>
                <c:pt idx="5">
                  <c:v>100</c:v>
                </c:pt>
              </c:strCache>
            </c:strRef>
          </c:cat>
          <c:val>
            <c:numRef>
              <c:f>'48h CAE3 Veros'!$C$8:$H$8</c:f>
              <c:numCache>
                <c:formatCode>0.0</c:formatCode>
                <c:ptCount val="6"/>
                <c:pt idx="0">
                  <c:v>105.66724523629624</c:v>
                </c:pt>
                <c:pt idx="1">
                  <c:v>101.99039104213873</c:v>
                </c:pt>
                <c:pt idx="2">
                  <c:v>89.998526865761619</c:v>
                </c:pt>
                <c:pt idx="3">
                  <c:v>107.31160907961322</c:v>
                </c:pt>
                <c:pt idx="4">
                  <c:v>88.286368628983112</c:v>
                </c:pt>
                <c:pt idx="5">
                  <c:v>52.324686687504801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4D-45E0-8455-7CA050C1A5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scatterChart>
        <c:scatterStyle val="smoothMarker"/>
        <c:varyColors val="0"/>
        <c:ser>
          <c:idx val="0"/>
          <c:order val="0"/>
          <c:tx>
            <c:v>Averages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'48h CAE3 Veros'!$K$10:$P$10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plus>
            <c:minus>
              <c:numRef>
                <c:f>'48h CAE3 Veros'!$K$10:$P$10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'48h CAE3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'48h CAE3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D43-4C58-B42C-19AA66A86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</c:val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48h CAE5 treatments</a:t>
            </a:r>
            <a:endParaRPr lang="en-ZA" sz="1800" b="0"/>
          </a:p>
        </c:rich>
      </c:tx>
      <c:layout>
        <c:manualLayout>
          <c:xMode val="edge"/>
          <c:yMode val="edge"/>
          <c:x val="0.17148917592731061"/>
          <c:y val="1.4149928881688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'48h CAE5 Veros'!$B$8</c:f>
              <c:strCache>
                <c:ptCount val="1"/>
                <c:pt idx="0">
                  <c:v>Cytotoxicity curve 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'48h CAE5 Veros'!$D$9:$H$9</c:f>
                <c:numCache>
                  <c:formatCode>General</c:formatCode>
                  <c:ptCount val="5"/>
                  <c:pt idx="0">
                    <c:v>16.539701503774673</c:v>
                  </c:pt>
                  <c:pt idx="1">
                    <c:v>11.157112199834154</c:v>
                  </c:pt>
                  <c:pt idx="2">
                    <c:v>15.533616028238686</c:v>
                  </c:pt>
                  <c:pt idx="3">
                    <c:v>9.4049824152491155</c:v>
                  </c:pt>
                  <c:pt idx="4">
                    <c:v>11.252539559951542</c:v>
                  </c:pt>
                </c:numCache>
              </c:numRef>
            </c:plus>
            <c:minus>
              <c:numRef>
                <c:f>'48h CAE5 Veros'!$D$9:$H$9</c:f>
                <c:numCache>
                  <c:formatCode>General</c:formatCode>
                  <c:ptCount val="5"/>
                  <c:pt idx="0">
                    <c:v>16.539701503774673</c:v>
                  </c:pt>
                  <c:pt idx="1">
                    <c:v>11.157112199834154</c:v>
                  </c:pt>
                  <c:pt idx="2">
                    <c:v>15.533616028238686</c:v>
                  </c:pt>
                  <c:pt idx="3">
                    <c:v>9.4049824152491155</c:v>
                  </c:pt>
                  <c:pt idx="4">
                    <c:v>11.252539559951542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'48h CAE5 Veros'!$D$3:$H$3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'48h CAE5 Veros'!$D$8:$H$8</c:f>
              <c:numCache>
                <c:formatCode>0.0</c:formatCode>
                <c:ptCount val="5"/>
                <c:pt idx="0">
                  <c:v>105.28901653134812</c:v>
                </c:pt>
                <c:pt idx="1">
                  <c:v>112.28298375212876</c:v>
                </c:pt>
                <c:pt idx="2">
                  <c:v>111.30389168003543</c:v>
                </c:pt>
                <c:pt idx="3">
                  <c:v>68.535876707437268</c:v>
                </c:pt>
                <c:pt idx="4">
                  <c:v>48.082636740946661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7B-474D-8243-64347CFD8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23331726091041446"/>
          <c:h val="6.6435346119746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CAE5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'48h CAE5 Veros'!$B$8</c:f>
              <c:strCache>
                <c:ptCount val="1"/>
                <c:pt idx="0">
                  <c:v>Cytotoxicity curve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'48h CAE5 Veros'!$C$9:$H$9</c:f>
                <c:numCache>
                  <c:formatCode>General</c:formatCode>
                  <c:ptCount val="6"/>
                  <c:pt idx="0">
                    <c:v>6.2627502192678026</c:v>
                  </c:pt>
                  <c:pt idx="1">
                    <c:v>16.539701503774673</c:v>
                  </c:pt>
                  <c:pt idx="2">
                    <c:v>11.157112199834154</c:v>
                  </c:pt>
                  <c:pt idx="3">
                    <c:v>15.533616028238686</c:v>
                  </c:pt>
                  <c:pt idx="4">
                    <c:v>9.4049824152491155</c:v>
                  </c:pt>
                  <c:pt idx="5">
                    <c:v>11.252539559951542</c:v>
                  </c:pt>
                </c:numCache>
              </c:numRef>
            </c:plus>
            <c:minus>
              <c:numRef>
                <c:f>'48h CAE5 Veros'!$C$9:$H$9</c:f>
                <c:numCache>
                  <c:formatCode>General</c:formatCode>
                  <c:ptCount val="6"/>
                  <c:pt idx="0">
                    <c:v>6.2627502192678026</c:v>
                  </c:pt>
                  <c:pt idx="1">
                    <c:v>16.539701503774673</c:v>
                  </c:pt>
                  <c:pt idx="2">
                    <c:v>11.157112199834154</c:v>
                  </c:pt>
                  <c:pt idx="3">
                    <c:v>15.533616028238686</c:v>
                  </c:pt>
                  <c:pt idx="4">
                    <c:v>9.4049824152491155</c:v>
                  </c:pt>
                  <c:pt idx="5">
                    <c:v>11.252539559951542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'48h CAE5 Veros'!$C$3:$H$3</c:f>
              <c:strCache>
                <c:ptCount val="6"/>
                <c:pt idx="0">
                  <c:v>0,1% DMSO</c:v>
                </c:pt>
                <c:pt idx="1">
                  <c:v>5</c:v>
                </c:pt>
                <c:pt idx="2">
                  <c:v>25</c:v>
                </c:pt>
                <c:pt idx="3">
                  <c:v>50</c:v>
                </c:pt>
                <c:pt idx="4">
                  <c:v>75</c:v>
                </c:pt>
                <c:pt idx="5">
                  <c:v>100</c:v>
                </c:pt>
              </c:strCache>
            </c:strRef>
          </c:cat>
          <c:val>
            <c:numRef>
              <c:f>'48h CAE5 Veros'!$C$8:$H$8</c:f>
              <c:numCache>
                <c:formatCode>0.0</c:formatCode>
                <c:ptCount val="6"/>
                <c:pt idx="0">
                  <c:v>105.66724523629624</c:v>
                </c:pt>
                <c:pt idx="1">
                  <c:v>105.28901653134812</c:v>
                </c:pt>
                <c:pt idx="2">
                  <c:v>112.28298375212876</c:v>
                </c:pt>
                <c:pt idx="3">
                  <c:v>111.30389168003543</c:v>
                </c:pt>
                <c:pt idx="4">
                  <c:v>68.535876707437268</c:v>
                </c:pt>
                <c:pt idx="5">
                  <c:v>48.082636740946661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B-4DD6-80D5-4A00E26E0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48h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scatterChart>
        <c:scatterStyle val="smoothMarker"/>
        <c:varyColors val="0"/>
        <c:ser>
          <c:idx val="0"/>
          <c:order val="0"/>
          <c:tx>
            <c:v>Averages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'48h CAE5 Veros'!$K$10:$P$10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plus>
            <c:minus>
              <c:numRef>
                <c:f>'48h CAE5 Veros'!$K$10:$P$10</c:f>
                <c:numCache>
                  <c:formatCode>General</c:formatCode>
                  <c:ptCount val="6"/>
                  <c:pt idx="0">
                    <c:v>12.199603100381902</c:v>
                  </c:pt>
                  <c:pt idx="1">
                    <c:v>20.444765891014185</c:v>
                  </c:pt>
                  <c:pt idx="2">
                    <c:v>18.734039908339984</c:v>
                  </c:pt>
                  <c:pt idx="3">
                    <c:v>0.84997181313402226</c:v>
                  </c:pt>
                  <c:pt idx="4">
                    <c:v>8.0940772534603589</c:v>
                  </c:pt>
                  <c:pt idx="5">
                    <c:v>7.7145340661599384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'48h CAE5 Veros'!$K$4:$P$4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'48h CAE5 Veros'!$K$9:$P$9</c:f>
              <c:numCache>
                <c:formatCode>0.0</c:formatCode>
                <c:ptCount val="6"/>
                <c:pt idx="0">
                  <c:v>31.984749556406761</c:v>
                </c:pt>
                <c:pt idx="1">
                  <c:v>55.232939551646766</c:v>
                </c:pt>
                <c:pt idx="2">
                  <c:v>49.353068312001454</c:v>
                </c:pt>
                <c:pt idx="3">
                  <c:v>26.565288657229132</c:v>
                </c:pt>
                <c:pt idx="4">
                  <c:v>28.34761370120674</c:v>
                </c:pt>
                <c:pt idx="5">
                  <c:v>26.532789253517723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10-4DB0-81BD-38AB68E00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</c:valAx>
      <c:valAx>
        <c:axId val="44332289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135590</xdr:colOff>
      <xdr:row>11</xdr:row>
      <xdr:rowOff>37833</xdr:rowOff>
    </xdr:from>
    <xdr:to>
      <xdr:col>10</xdr:col>
      <xdr:colOff>533400</xdr:colOff>
      <xdr:row>30</xdr:row>
      <xdr:rowOff>95251</xdr:rowOff>
    </xdr:to>
    <xdr:graphicFrame macro="">
      <xdr:nvGraphicFramePr>
        <xdr:cNvPr id="2" name="Chart 1" descr="The average cell viability from 3 repeats of CAE1 treatments in Vero cells reveal a flat dose-response curve. ">
          <a:extLst>
            <a:ext uri="{FF2B5EF4-FFF2-40B4-BE49-F238E27FC236}">
              <a16:creationId xmlns:a16="http://schemas.microsoft.com/office/drawing/2014/main" id="{508685CC-44EB-4DE2-9081-6723591888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647700</xdr:colOff>
      <xdr:row>10</xdr:row>
      <xdr:rowOff>199616</xdr:rowOff>
    </xdr:from>
    <xdr:to>
      <xdr:col>19</xdr:col>
      <xdr:colOff>342900</xdr:colOff>
      <xdr:row>28</xdr:row>
      <xdr:rowOff>66674</xdr:rowOff>
    </xdr:to>
    <xdr:graphicFrame macro="">
      <xdr:nvGraphicFramePr>
        <xdr:cNvPr id="3" name="Chart 2" descr="Average Vero cell viability of 48h CAE1 treatments show very little difference from the 0.1% DMSO control. ">
          <a:extLst>
            <a:ext uri="{FF2B5EF4-FFF2-40B4-BE49-F238E27FC236}">
              <a16:creationId xmlns:a16="http://schemas.microsoft.com/office/drawing/2014/main" id="{4F90B7FD-C182-40C0-A3B9-C16EB131E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504264</xdr:colOff>
      <xdr:row>0</xdr:row>
      <xdr:rowOff>0</xdr:rowOff>
    </xdr:from>
    <xdr:to>
      <xdr:col>30</xdr:col>
      <xdr:colOff>172725</xdr:colOff>
      <xdr:row>13</xdr:row>
      <xdr:rowOff>44822</xdr:rowOff>
    </xdr:to>
    <xdr:graphicFrame macro="">
      <xdr:nvGraphicFramePr>
        <xdr:cNvPr id="4" name="Chart 3" descr="The average Vero cell viability after 48h camptothecin treatments peaks at the low concentratrations and flattens towards the higher concentrations revealing an IC50 value of 20.0 uM. ">
          <a:extLst>
            <a:ext uri="{FF2B5EF4-FFF2-40B4-BE49-F238E27FC236}">
              <a16:creationId xmlns:a16="http://schemas.microsoft.com/office/drawing/2014/main" id="{56FA7BAD-2CA3-4987-A642-BB1B5E866A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126065</xdr:colOff>
      <xdr:row>12</xdr:row>
      <xdr:rowOff>190232</xdr:rowOff>
    </xdr:from>
    <xdr:to>
      <xdr:col>11</xdr:col>
      <xdr:colOff>581025</xdr:colOff>
      <xdr:row>33</xdr:row>
      <xdr:rowOff>109257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F31A29-8654-4B19-A251-14670DBB3F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</xdr:colOff>
      <xdr:row>13</xdr:row>
      <xdr:rowOff>47216</xdr:rowOff>
    </xdr:from>
    <xdr:to>
      <xdr:col>19</xdr:col>
      <xdr:colOff>571500</xdr:colOff>
      <xdr:row>30</xdr:row>
      <xdr:rowOff>114299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65CCCF-1D87-40DE-ABE3-A8F4ADD52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722539</xdr:colOff>
      <xdr:row>0</xdr:row>
      <xdr:rowOff>20409</xdr:rowOff>
    </xdr:from>
    <xdr:to>
      <xdr:col>31</xdr:col>
      <xdr:colOff>474889</xdr:colOff>
      <xdr:row>15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1FB56CB-B1BB-4185-A613-1D405A6956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116540</xdr:colOff>
      <xdr:row>11</xdr:row>
      <xdr:rowOff>37832</xdr:rowOff>
    </xdr:from>
    <xdr:to>
      <xdr:col>11</xdr:col>
      <xdr:colOff>571500</xdr:colOff>
      <xdr:row>31</xdr:row>
      <xdr:rowOff>147357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F12B2E-0630-4614-98B2-B150885A9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11</xdr:row>
      <xdr:rowOff>85316</xdr:rowOff>
    </xdr:from>
    <xdr:to>
      <xdr:col>19</xdr:col>
      <xdr:colOff>581025</xdr:colOff>
      <xdr:row>28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7D9F94-184E-4CBD-BD12-207DC8DE01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722539</xdr:colOff>
      <xdr:row>0</xdr:row>
      <xdr:rowOff>20409</xdr:rowOff>
    </xdr:from>
    <xdr:to>
      <xdr:col>31</xdr:col>
      <xdr:colOff>474889</xdr:colOff>
      <xdr:row>15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97DA17C-5F1F-4FFE-A0BA-69E6D17FC2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0.17765</cdr:x>
      <cdr:y>0.67076</cdr:y>
    </cdr:from>
    <cdr:to>
      <cdr:x>0.21096</cdr:x>
      <cdr:y>0.81493</cdr:y>
    </cdr:to>
    <cdr:grpSp>
      <cdr:nvGrpSpPr>
        <cdr:cNvPr id="6" name="Group 5">
          <a:extLst xmlns:a="http://schemas.openxmlformats.org/drawingml/2006/main">
            <a:ext uri="{FF2B5EF4-FFF2-40B4-BE49-F238E27FC236}">
              <a16:creationId xmlns:a16="http://schemas.microsoft.com/office/drawing/2014/main" id="{DA368C74-54D6-CC4B-34BD-13E3479B6B97}"/>
            </a:ext>
          </a:extLst>
        </cdr:cNvPr>
        <cdr:cNvGrpSpPr/>
      </cdr:nvGrpSpPr>
      <cdr:grpSpPr>
        <a:xfrm xmlns:a="http://schemas.openxmlformats.org/drawingml/2006/main">
          <a:off x="1111648" y="1849048"/>
          <a:ext cx="208438" cy="397426"/>
          <a:chOff x="1120589" y="1837765"/>
          <a:chExt cx="210111" cy="395007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A9D52FFA-999D-478A-0C9A-1517A79E022D}"/>
              </a:ext>
            </a:extLst>
          </cdr:cNvPr>
          <cdr:cNvCxnSpPr/>
        </cdr:nvCxnSpPr>
        <cdr:spPr>
          <a:xfrm xmlns:a="http://schemas.openxmlformats.org/drawingml/2006/main">
            <a:off x="1120589" y="1840566"/>
            <a:ext cx="201706" cy="0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0A9E4A2D-563C-FD12-E804-45F60BDBC8D3}"/>
              </a:ext>
            </a:extLst>
          </cdr:cNvPr>
          <cdr:cNvCxnSpPr/>
        </cdr:nvCxnSpPr>
        <cdr:spPr>
          <a:xfrm xmlns:a="http://schemas.openxmlformats.org/drawingml/2006/main" flipH="1">
            <a:off x="1325097" y="1837765"/>
            <a:ext cx="5603" cy="395007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116540</xdr:colOff>
      <xdr:row>11</xdr:row>
      <xdr:rowOff>123557</xdr:rowOff>
    </xdr:from>
    <xdr:to>
      <xdr:col>11</xdr:col>
      <xdr:colOff>571500</xdr:colOff>
      <xdr:row>32</xdr:row>
      <xdr:rowOff>42582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A04E20-5579-485C-8940-F71301A75C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180975</xdr:colOff>
      <xdr:row>10</xdr:row>
      <xdr:rowOff>199616</xdr:rowOff>
    </xdr:from>
    <xdr:to>
      <xdr:col>20</xdr:col>
      <xdr:colOff>238125</xdr:colOff>
      <xdr:row>28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B61240-2D56-4FDB-9E16-84E541AD72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141514</xdr:colOff>
      <xdr:row>0</xdr:row>
      <xdr:rowOff>48984</xdr:rowOff>
    </xdr:from>
    <xdr:to>
      <xdr:col>32</xdr:col>
      <xdr:colOff>27214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68945E7-A995-4280-95EA-D261E8EF66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0.14659</cdr:x>
      <cdr:y>0.6712</cdr:y>
    </cdr:from>
    <cdr:to>
      <cdr:x>0.18379</cdr:x>
      <cdr:y>0.81562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270AAFDE-6FB5-B7F1-82A3-C4C6859EE909}"/>
            </a:ext>
          </a:extLst>
        </cdr:cNvPr>
        <cdr:cNvGrpSpPr/>
      </cdr:nvGrpSpPr>
      <cdr:grpSpPr>
        <a:xfrm xmlns:a="http://schemas.openxmlformats.org/drawingml/2006/main">
          <a:off x="1049266" y="2174159"/>
          <a:ext cx="266272" cy="467807"/>
          <a:chOff x="0" y="0"/>
          <a:chExt cx="211804" cy="395007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1EDC89E0-4D49-E4CB-2711-866DE021FC0E}"/>
              </a:ext>
            </a:extLst>
          </cdr:cNvPr>
          <cdr:cNvCxnSpPr/>
        </cdr:nvCxnSpPr>
        <cdr:spPr>
          <a:xfrm xmlns:a="http://schemas.openxmlformats.org/drawingml/2006/main">
            <a:off x="0" y="2801"/>
            <a:ext cx="203332" cy="0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4" name="Straight Connector 3">
            <a:extLst xmlns:a="http://schemas.openxmlformats.org/drawingml/2006/main">
              <a:ext uri="{FF2B5EF4-FFF2-40B4-BE49-F238E27FC236}">
                <a16:creationId xmlns:a16="http://schemas.microsoft.com/office/drawing/2014/main" id="{87F4BE74-EF05-E5B5-900B-68AFCEE96CD4}"/>
              </a:ext>
            </a:extLst>
          </cdr:cNvPr>
          <cdr:cNvCxnSpPr/>
        </cdr:nvCxnSpPr>
        <cdr:spPr>
          <a:xfrm xmlns:a="http://schemas.openxmlformats.org/drawingml/2006/main" flipH="1">
            <a:off x="206156" y="0"/>
            <a:ext cx="5648" cy="395007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68915</xdr:colOff>
      <xdr:row>10</xdr:row>
      <xdr:rowOff>152132</xdr:rowOff>
    </xdr:from>
    <xdr:to>
      <xdr:col>11</xdr:col>
      <xdr:colOff>523875</xdr:colOff>
      <xdr:row>31</xdr:row>
      <xdr:rowOff>61632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AD6AC3-33E7-402C-A368-5C0CB5EB97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114300</xdr:colOff>
      <xdr:row>11</xdr:row>
      <xdr:rowOff>85316</xdr:rowOff>
    </xdr:from>
    <xdr:to>
      <xdr:col>19</xdr:col>
      <xdr:colOff>638175</xdr:colOff>
      <xdr:row>28</xdr:row>
      <xdr:rowOff>152399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459AC49-DCC8-4E1C-A4EA-5406EC03B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141514</xdr:colOff>
      <xdr:row>0</xdr:row>
      <xdr:rowOff>48984</xdr:rowOff>
    </xdr:from>
    <xdr:to>
      <xdr:col>32</xdr:col>
      <xdr:colOff>27214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26FB67-DA9C-4412-873A-B9D0297176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221315</xdr:colOff>
      <xdr:row>11</xdr:row>
      <xdr:rowOff>28307</xdr:rowOff>
    </xdr:from>
    <xdr:to>
      <xdr:col>12</xdr:col>
      <xdr:colOff>66675</xdr:colOff>
      <xdr:row>31</xdr:row>
      <xdr:rowOff>137832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6C9E56-985F-414B-98B5-4D0BF23B3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10</xdr:row>
      <xdr:rowOff>199616</xdr:rowOff>
    </xdr:from>
    <xdr:to>
      <xdr:col>20</xdr:col>
      <xdr:colOff>238125</xdr:colOff>
      <xdr:row>28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0B8FC9-D3D6-4D08-94B6-AF0D092BB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141514</xdr:colOff>
      <xdr:row>0</xdr:row>
      <xdr:rowOff>48984</xdr:rowOff>
    </xdr:from>
    <xdr:to>
      <xdr:col>32</xdr:col>
      <xdr:colOff>27214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E8E4CE-9CFF-4083-B9CC-C134FC88B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107015</xdr:colOff>
      <xdr:row>11</xdr:row>
      <xdr:rowOff>180707</xdr:rowOff>
    </xdr:from>
    <xdr:to>
      <xdr:col>11</xdr:col>
      <xdr:colOff>561975</xdr:colOff>
      <xdr:row>32</xdr:row>
      <xdr:rowOff>99732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630261-23C4-45B6-AAE7-120BB623B5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10</xdr:row>
      <xdr:rowOff>199616</xdr:rowOff>
    </xdr:from>
    <xdr:to>
      <xdr:col>20</xdr:col>
      <xdr:colOff>238125</xdr:colOff>
      <xdr:row>28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F3B20A-3EDD-49B1-AAA5-9128BEE4E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141514</xdr:colOff>
      <xdr:row>0</xdr:row>
      <xdr:rowOff>48984</xdr:rowOff>
    </xdr:from>
    <xdr:to>
      <xdr:col>32</xdr:col>
      <xdr:colOff>27214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01F9E3-3DA0-4571-99E4-663D5EAA8B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87965</xdr:colOff>
      <xdr:row>13</xdr:row>
      <xdr:rowOff>28307</xdr:rowOff>
    </xdr:from>
    <xdr:to>
      <xdr:col>11</xdr:col>
      <xdr:colOff>542925</xdr:colOff>
      <xdr:row>33</xdr:row>
      <xdr:rowOff>137832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C65C8E-AAD0-4852-BD87-2231D90B5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10</xdr:row>
      <xdr:rowOff>199616</xdr:rowOff>
    </xdr:from>
    <xdr:to>
      <xdr:col>20</xdr:col>
      <xdr:colOff>238125</xdr:colOff>
      <xdr:row>28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54518C-1B99-4336-83A7-3C4C64F5A1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141514</xdr:colOff>
      <xdr:row>0</xdr:row>
      <xdr:rowOff>48984</xdr:rowOff>
    </xdr:from>
    <xdr:to>
      <xdr:col>32</xdr:col>
      <xdr:colOff>27214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C389045-21A4-4FAF-A7D5-B39C8AC390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15687</xdr:colOff>
      <xdr:row>13</xdr:row>
      <xdr:rowOff>19903</xdr:rowOff>
    </xdr:from>
    <xdr:to>
      <xdr:col>11</xdr:col>
      <xdr:colOff>470647</xdr:colOff>
      <xdr:row>33</xdr:row>
      <xdr:rowOff>134471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9EAC59-D4A8-41D7-BFAC-FBF128DFA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10</xdr:row>
      <xdr:rowOff>199616</xdr:rowOff>
    </xdr:from>
    <xdr:to>
      <xdr:col>20</xdr:col>
      <xdr:colOff>238125</xdr:colOff>
      <xdr:row>28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987F0D-172C-4C24-AC18-C4C7896CF8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141514</xdr:colOff>
      <xdr:row>0</xdr:row>
      <xdr:rowOff>48984</xdr:rowOff>
    </xdr:from>
    <xdr:to>
      <xdr:col>32</xdr:col>
      <xdr:colOff>27214</xdr:colOff>
      <xdr:row>16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1640D0-4A7F-4620-8DBB-15611B73FA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4011F941-FB90-46A8-A4C2-2E682541500C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A54C7EE1-CEE9-439E-BEFB-E798FFBCAD31}">
    <text>30-03-2021
Pipetting errors for all test compound treatments</text>
  </threadedComment>
  <threadedComment ref="C4" dT="2021-01-26T10:35:19.20" personId="{4011F941-FB90-46A8-A4C2-2E682541500C}" id="{30F2B9D0-65CE-4947-8A70-4399744F3918}">
    <text>30-03-2021</text>
  </threadedComment>
  <threadedComment ref="B5" dT="2021-01-26T10:35:36.13" personId="{4011F941-FB90-46A8-A4C2-2E682541500C}" id="{0D704B09-219C-44B7-B3C7-596EF6BA0185}">
    <text>07-04-2021</text>
  </threadedComment>
  <threadedComment ref="C5" dT="2021-01-26T10:35:36.13" personId="{4011F941-FB90-46A8-A4C2-2E682541500C}" id="{37B217AE-4F6D-46C4-915E-612BB99D52B8}">
    <text>07-04-2021</text>
  </threadedComment>
  <threadedComment ref="B6" dT="2021-02-04T14:05:51.74" personId="{4011F941-FB90-46A8-A4C2-2E682541500C}" id="{946AF15C-9C79-49C6-8221-0AB86B87E231}">
    <text>13-04-2021 - pending</text>
  </threadedComment>
  <threadedComment ref="C6" dT="2021-02-04T14:05:51.74" personId="{4011F941-FB90-46A8-A4C2-2E682541500C}" id="{137AF82F-606C-4493-A27F-75BF2AC489BA}">
    <text>13-04-2021 - pending</text>
  </threadedComment>
  <threadedComment ref="B39" dT="2021-01-26T10:35:19.20" personId="{4011F941-FB90-46A8-A4C2-2E682541500C}" id="{8FD20F9D-1913-4CF4-B65B-1FC5428829E4}">
    <text>30-03-2021</text>
  </threadedComment>
  <threadedComment ref="C39" dT="2021-01-26T10:35:19.20" personId="{4011F941-FB90-46A8-A4C2-2E682541500C}" id="{4C544860-DABA-4D73-83FE-E6C61DE35839}">
    <text>30-03-2021</text>
  </threadedComment>
  <threadedComment ref="L39" dT="2021-01-26T10:35:19.20" personId="{4011F941-FB90-46A8-A4C2-2E682541500C}" id="{90C80B31-9F0A-4390-ADE5-DA9F1858726A}">
    <text>30-03-2021</text>
  </threadedComment>
  <threadedComment ref="B40" dT="2021-01-26T10:35:36.13" personId="{4011F941-FB90-46A8-A4C2-2E682541500C}" id="{001C8CE5-671C-42C4-BE58-57FB202F11E1}">
    <text>07-04-2021</text>
  </threadedComment>
  <threadedComment ref="C40" dT="2021-01-26T10:35:36.13" personId="{4011F941-FB90-46A8-A4C2-2E682541500C}" id="{BB65EA6C-A49F-4FE1-9DC3-D9AF2F2A726C}">
    <text>07-04-2021</text>
  </threadedComment>
  <threadedComment ref="L40" dT="2021-01-26T10:35:36.13" personId="{4011F941-FB90-46A8-A4C2-2E682541500C}" id="{817087D5-1692-4B40-9331-D25CFFD29A56}">
    <text>07-04-2021</text>
  </threadedComment>
  <threadedComment ref="B41" dT="2021-02-04T14:05:51.74" personId="{4011F941-FB90-46A8-A4C2-2E682541500C}" id="{7C944E03-AD38-44E5-ADEE-0FC3FD3C5CAC}">
    <text>13-04-2021 - pending</text>
  </threadedComment>
  <threadedComment ref="C41" dT="2021-02-04T14:05:51.74" personId="{4011F941-FB90-46A8-A4C2-2E682541500C}" id="{3CE9938A-257E-43F8-A35B-7D23A1BBC658}">
    <text>13-04-2021 - pending</text>
  </threadedComment>
  <threadedComment ref="L41" dT="2021-02-04T14:05:51.74" personId="{4011F941-FB90-46A8-A4C2-2E682541500C}" id="{FCAECF3F-F8DE-4614-A093-2C905D7969D3}">
    <text>13-04-2021 - pending</text>
  </threadedComment>
  <threadedComment ref="C45" dT="2021-10-25T18:23:11.06" personId="{4011F941-FB90-46A8-A4C2-2E682541500C}" id="{490C4198-6702-4755-94C0-337B4B63D813}">
    <text>one-tailed paired t test comparing data with 0.1% DMSO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A343BA21-4B34-449C-8E57-8AF05CECAD83}">
    <text>30-03-2021</text>
  </threadedComment>
  <threadedComment ref="C4" dT="2021-01-26T10:35:19.20" personId="{4011F941-FB90-46A8-A4C2-2E682541500C}" id="{6C3340AD-6E26-4650-A5AA-DF8116A1188D}">
    <text>30-03-2021</text>
  </threadedComment>
  <threadedComment ref="B5" dT="2021-01-26T10:35:36.13" personId="{4011F941-FB90-46A8-A4C2-2E682541500C}" id="{CAF53D69-C97C-47D3-AD79-D14A41A80FB6}">
    <text>07-04-2021</text>
  </threadedComment>
  <threadedComment ref="C5" dT="2021-01-26T10:35:36.13" personId="{4011F941-FB90-46A8-A4C2-2E682541500C}" id="{94F9F5F6-2E21-488F-8407-9891FDCB14CD}">
    <text>07-04-2021</text>
  </threadedComment>
  <threadedComment ref="B6" dT="2021-02-04T14:05:51.74" personId="{4011F941-FB90-46A8-A4C2-2E682541500C}" id="{80420A5B-876F-40D4-ABBF-50CD8839E823}">
    <text>13-04-2021 - pending</text>
  </threadedComment>
  <threadedComment ref="C6" dT="2021-02-04T14:05:51.74" personId="{4011F941-FB90-46A8-A4C2-2E682541500C}" id="{1994D4D4-BB1E-4CD2-A70E-8122E5326521}">
    <text>13-04-2021 - pending</text>
  </threadedComment>
  <threadedComment ref="C10" dT="2021-10-25T18:23:11.06" personId="{4011F941-FB90-46A8-A4C2-2E682541500C}" id="{CD60BAC6-58CC-483F-8FCA-BAF0F6D47D41}">
    <text>one-tailed paired t test comparing data with 0.1% DMSO</text>
  </threadedComment>
  <threadedComment ref="B36" dT="2021-01-26T10:35:19.20" personId="{4011F941-FB90-46A8-A4C2-2E682541500C}" id="{D81626B5-7E58-4BF3-97C0-15D63D6B72B4}">
    <text>30-03-2021</text>
  </threadedComment>
  <threadedComment ref="C36" dT="2021-01-26T10:35:19.20" personId="{4011F941-FB90-46A8-A4C2-2E682541500C}" id="{082FA30C-BD4B-4901-9757-8E81F9EBF9DD}">
    <text>30-03-2021</text>
  </threadedComment>
  <threadedComment ref="B37" dT="2021-01-26T10:35:36.13" personId="{4011F941-FB90-46A8-A4C2-2E682541500C}" id="{B54DE243-ACDB-4D8E-A8C0-8EF9F6DFF72D}">
    <text>07-04-2021</text>
  </threadedComment>
  <threadedComment ref="C37" dT="2021-01-26T10:35:36.13" personId="{4011F941-FB90-46A8-A4C2-2E682541500C}" id="{8ECB94D5-CE20-4EE8-95F1-CFEE83A31F88}">
    <text>07-04-2021</text>
  </threadedComment>
  <threadedComment ref="B38" dT="2021-02-04T14:05:51.74" personId="{4011F941-FB90-46A8-A4C2-2E682541500C}" id="{8B5C1BFF-345F-478F-8233-A8355B542A12}">
    <text>13-04-2021 - pending</text>
  </threadedComment>
  <threadedComment ref="C38" dT="2021-02-04T14:05:51.74" personId="{4011F941-FB90-46A8-A4C2-2E682541500C}" id="{F16F326E-A11E-478B-959D-88BE803BB5F1}">
    <text>13-04-2021 - pending</text>
  </threadedComment>
  <threadedComment ref="C42" dT="2021-10-25T18:23:11.06" personId="{4011F941-FB90-46A8-A4C2-2E682541500C}" id="{A29AAA97-4B25-4F89-B9CD-43799E5F1866}">
    <text>one-tailed paired t test comparing data with 0.1% DMSO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51607985-1A62-4D93-84EF-FFE580ADCA63}">
    <text>30-03-2021</text>
  </threadedComment>
  <threadedComment ref="C4" dT="2021-01-26T10:35:19.20" personId="{4011F941-FB90-46A8-A4C2-2E682541500C}" id="{936D3092-E7C8-49FA-A823-CCA0C3B9B13E}">
    <text>30-03-2021</text>
  </threadedComment>
  <threadedComment ref="B5" dT="2021-01-26T10:35:36.13" personId="{4011F941-FB90-46A8-A4C2-2E682541500C}" id="{A4CC78B7-6692-4A56-924E-2107D085FD36}">
    <text>07-04-2021</text>
  </threadedComment>
  <threadedComment ref="C5" dT="2021-01-26T10:35:36.13" personId="{4011F941-FB90-46A8-A4C2-2E682541500C}" id="{21B961DE-6CC2-4433-B221-7A0E66E0B516}">
    <text>07-04-2021</text>
  </threadedComment>
  <threadedComment ref="B6" dT="2021-02-04T14:05:51.74" personId="{4011F941-FB90-46A8-A4C2-2E682541500C}" id="{28D98006-EA37-4596-B25E-3FCC75E41DCA}">
    <text>13-04-2021 - pending</text>
  </threadedComment>
  <threadedComment ref="C6" dT="2021-02-04T14:05:51.74" personId="{4011F941-FB90-46A8-A4C2-2E682541500C}" id="{576AB46D-1970-40A9-B2BF-960157D214FF}">
    <text>13-04-2021 - pending</text>
  </threadedComment>
  <threadedComment ref="C10" dT="2021-10-25T18:23:11.06" personId="{4011F941-FB90-46A8-A4C2-2E682541500C}" id="{821F9AD2-7E34-484B-BFDF-B62E1C7D5CD4}">
    <text>one-tailed paired t test comparing data with 0.1% DMSO</text>
  </threadedComment>
  <threadedComment ref="B37" dT="2021-01-26T10:35:19.20" personId="{4011F941-FB90-46A8-A4C2-2E682541500C}" id="{6A0B943C-5E0B-4A64-B4CA-489D17A261FF}">
    <text>30-03-2021</text>
  </threadedComment>
  <threadedComment ref="C37" dT="2021-01-26T10:35:19.20" personId="{4011F941-FB90-46A8-A4C2-2E682541500C}" id="{F1C7B3DE-969B-448B-8DCB-42A115A01191}">
    <text>30-03-2021</text>
  </threadedComment>
  <threadedComment ref="L37" dT="2021-01-26T10:35:19.20" personId="{4011F941-FB90-46A8-A4C2-2E682541500C}" id="{84719C29-9A01-4FCB-A239-BD43FAA19AE2}">
    <text>30-03-2021</text>
  </threadedComment>
  <threadedComment ref="B38" dT="2021-01-26T10:35:36.13" personId="{4011F941-FB90-46A8-A4C2-2E682541500C}" id="{7B7771D9-E668-4D3E-89A3-813705EE052B}">
    <text>07-04-2021</text>
  </threadedComment>
  <threadedComment ref="C38" dT="2021-01-26T10:35:36.13" personId="{4011F941-FB90-46A8-A4C2-2E682541500C}" id="{4C920FB5-E9B9-42C0-8F70-6EEB35E864C7}">
    <text>07-04-2021</text>
  </threadedComment>
  <threadedComment ref="L38" dT="2021-01-26T10:35:36.13" personId="{4011F941-FB90-46A8-A4C2-2E682541500C}" id="{D91FE0AF-941C-4D40-8DD4-5187C230BAE5}">
    <text>07-04-2021</text>
  </threadedComment>
  <threadedComment ref="B39" dT="2021-02-04T14:05:51.74" personId="{4011F941-FB90-46A8-A4C2-2E682541500C}" id="{6EC14D8F-E9D1-432B-AA00-3C5500BB9FA8}">
    <text>13-04-2021 - pending</text>
  </threadedComment>
  <threadedComment ref="C39" dT="2021-02-04T14:05:51.74" personId="{4011F941-FB90-46A8-A4C2-2E682541500C}" id="{FE5A584E-28D2-44CB-8F2F-349AE6DE88D1}">
    <text>13-04-2021 - pending</text>
  </threadedComment>
  <threadedComment ref="L39" dT="2021-02-04T14:05:51.74" personId="{4011F941-FB90-46A8-A4C2-2E682541500C}" id="{7920FBA2-D19B-40CB-8EE9-5F60F6B8407E}">
    <text>13-04-2021 - pending</text>
  </threadedComment>
  <threadedComment ref="C43" dT="2021-10-25T18:23:11.06" personId="{4011F941-FB90-46A8-A4C2-2E682541500C}" id="{5C1B6006-D7D3-44A7-8438-01988DCCDF21}">
    <text>one-tailed paired t test comparing data with 0.1% DMSO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DA3A18F5-BAD3-4293-A277-F2E7EC27FF22}">
    <text>30-03-2021</text>
  </threadedComment>
  <threadedComment ref="C4" dT="2021-01-26T10:35:19.20" personId="{4011F941-FB90-46A8-A4C2-2E682541500C}" id="{863A16DF-2AC5-40A7-A7F5-220782926897}">
    <text>30-03-2021</text>
  </threadedComment>
  <threadedComment ref="B5" dT="2021-01-26T10:35:36.13" personId="{4011F941-FB90-46A8-A4C2-2E682541500C}" id="{6BE7A253-D844-4051-9D49-B3FBB43E494E}">
    <text>07-04-2021</text>
  </threadedComment>
  <threadedComment ref="C5" dT="2021-01-26T10:35:36.13" personId="{4011F941-FB90-46A8-A4C2-2E682541500C}" id="{9B9ACB68-9F08-428E-882E-3BAC577E032E}">
    <text>07-04-2021</text>
  </threadedComment>
  <threadedComment ref="B6" dT="2021-02-04T14:05:51.74" personId="{4011F941-FB90-46A8-A4C2-2E682541500C}" id="{A9C4314E-E371-46CF-A429-6C24B5B11591}">
    <text>13-04-2021 - pending</text>
  </threadedComment>
  <threadedComment ref="C6" dT="2021-02-04T14:05:51.74" personId="{4011F941-FB90-46A8-A4C2-2E682541500C}" id="{29C49A18-2107-4B81-9FC3-04D635BF80BA}">
    <text>13-04-2021 - pending</text>
  </threadedComment>
  <threadedComment ref="C10" dT="2021-10-25T18:23:11.06" personId="{4011F941-FB90-46A8-A4C2-2E682541500C}" id="{DC22D5C6-C2FA-4DE8-A92E-E740727B1A41}">
    <text>one-tailed paired t test comparing data with 0.1% DMSO</text>
  </threadedComment>
  <threadedComment ref="B37" dT="2021-01-26T10:35:19.20" personId="{4011F941-FB90-46A8-A4C2-2E682541500C}" id="{560DA192-F46C-44AA-9F51-35DDAA34395B}">
    <text>30-03-2021</text>
  </threadedComment>
  <threadedComment ref="C37" dT="2021-01-26T10:35:19.20" personId="{4011F941-FB90-46A8-A4C2-2E682541500C}" id="{F4D0AFBD-7126-40CF-AAA6-5541D405E4EC}">
    <text>30-03-2021</text>
  </threadedComment>
  <threadedComment ref="M37" dT="2021-01-26T10:35:19.20" personId="{4011F941-FB90-46A8-A4C2-2E682541500C}" id="{96C3AB58-EF41-4E43-AF63-A16F61D4A5AB}">
    <text>30-03-2021</text>
  </threadedComment>
  <threadedComment ref="B38" dT="2021-01-26T10:35:36.13" personId="{4011F941-FB90-46A8-A4C2-2E682541500C}" id="{43A59A3F-56A2-446B-A917-B5A110624A74}">
    <text>07-04-2021</text>
  </threadedComment>
  <threadedComment ref="C38" dT="2021-01-26T10:35:36.13" personId="{4011F941-FB90-46A8-A4C2-2E682541500C}" id="{56C3DE2B-99FA-49AA-8AAC-DD73092C7E2E}">
    <text>07-04-2021</text>
  </threadedComment>
  <threadedComment ref="M38" dT="2021-01-26T10:35:36.13" personId="{4011F941-FB90-46A8-A4C2-2E682541500C}" id="{F322E350-5B18-44BA-8693-C67B3F697A48}">
    <text>07-04-2021</text>
  </threadedComment>
  <threadedComment ref="B39" dT="2021-02-04T14:05:51.74" personId="{4011F941-FB90-46A8-A4C2-2E682541500C}" id="{5DCF7AC1-A5C7-460F-9D72-860F6E8CDB04}">
    <text>13-04-2021 - pending</text>
  </threadedComment>
  <threadedComment ref="C39" dT="2021-02-04T14:05:51.74" personId="{4011F941-FB90-46A8-A4C2-2E682541500C}" id="{C2A296D2-504A-4D4E-9D52-74EB77A36AD1}">
    <text>13-04-2021 - pending</text>
  </threadedComment>
  <threadedComment ref="M39" dT="2021-02-04T14:05:51.74" personId="{4011F941-FB90-46A8-A4C2-2E682541500C}" id="{F4F15B43-89F8-4510-9FDB-3FE7EA0EFCD3}">
    <text>13-04-2021 - pending</text>
  </threadedComment>
  <threadedComment ref="C43" dT="2021-10-25T18:23:11.06" personId="{4011F941-FB90-46A8-A4C2-2E682541500C}" id="{968C9697-4A3C-4B7F-8739-4281D0429E71}">
    <text>one-tailed paired t test comparing data with 0.1% DMSO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1B51E13F-5452-4AF4-9D20-0490AB768879}">
    <text>30-03-2021</text>
  </threadedComment>
  <threadedComment ref="C4" dT="2021-01-26T10:35:19.20" personId="{4011F941-FB90-46A8-A4C2-2E682541500C}" id="{5F7B30A6-B16D-4BB9-ADAE-6FA5AEBB8F94}">
    <text>30-03-2021</text>
  </threadedComment>
  <threadedComment ref="B5" dT="2021-01-26T10:35:36.13" personId="{4011F941-FB90-46A8-A4C2-2E682541500C}" id="{620B868D-E1B3-41D7-900D-0F85248EF6C0}">
    <text>07-04-2021</text>
  </threadedComment>
  <threadedComment ref="C5" dT="2021-01-26T10:35:36.13" personId="{4011F941-FB90-46A8-A4C2-2E682541500C}" id="{D55B96F2-9414-46F5-9585-2997B1B115FE}">
    <text>07-04-2021</text>
  </threadedComment>
  <threadedComment ref="B6" dT="2021-02-04T14:05:51.74" personId="{4011F941-FB90-46A8-A4C2-2E682541500C}" id="{534AE12B-0546-4845-A76E-E4DEDDFA9CE8}">
    <text>13-04-2021 - pending</text>
  </threadedComment>
  <threadedComment ref="C6" dT="2021-02-04T14:05:51.74" personId="{4011F941-FB90-46A8-A4C2-2E682541500C}" id="{0DB94BE8-BA8C-457D-89F2-4B3CDCAF8F11}">
    <text>13-04-2021 - pending</text>
  </threadedComment>
  <threadedComment ref="C10" dT="2021-10-25T18:23:11.06" personId="{4011F941-FB90-46A8-A4C2-2E682541500C}" id="{C7F4D9EF-0BC0-43B1-8178-B3DCFBD09FC9}">
    <text>one-tailed paired t test comparing data with 0.1% DMSO</text>
  </threadedComment>
  <threadedComment ref="B37" dT="2021-01-26T10:35:19.20" personId="{4011F941-FB90-46A8-A4C2-2E682541500C}" id="{60C67291-7713-4909-961D-CF5FD7E1CC57}">
    <text>30-03-2021</text>
  </threadedComment>
  <threadedComment ref="C37" dT="2021-01-26T10:35:19.20" personId="{4011F941-FB90-46A8-A4C2-2E682541500C}" id="{F73635BA-1ED9-4C28-8AD8-DD0981E9790B}">
    <text>30-03-2021</text>
  </threadedComment>
  <threadedComment ref="M37" dT="2021-01-26T10:35:19.20" personId="{4011F941-FB90-46A8-A4C2-2E682541500C}" id="{8B5EA9A3-CF98-4466-AF2A-B0DADABC5C82}">
    <text>30-03-2021</text>
  </threadedComment>
  <threadedComment ref="B38" dT="2021-01-26T10:35:36.13" personId="{4011F941-FB90-46A8-A4C2-2E682541500C}" id="{7EA11633-B13C-4718-9107-6AC8FB1152DC}">
    <text>07-04-2021</text>
  </threadedComment>
  <threadedComment ref="C38" dT="2021-01-26T10:35:36.13" personId="{4011F941-FB90-46A8-A4C2-2E682541500C}" id="{8C56B26C-BFA7-462B-A5BE-2910DFFC3C02}">
    <text>07-04-2021</text>
  </threadedComment>
  <threadedComment ref="M38" dT="2021-01-26T10:35:36.13" personId="{4011F941-FB90-46A8-A4C2-2E682541500C}" id="{F55B52AF-5F3A-498A-ACDC-DB0623434DC6}">
    <text>07-04-2021</text>
  </threadedComment>
  <threadedComment ref="B39" dT="2021-02-04T14:05:51.74" personId="{4011F941-FB90-46A8-A4C2-2E682541500C}" id="{8E391725-F0BB-4DC0-BC78-C9AE070FABBB}">
    <text>13-04-2021 - pending</text>
  </threadedComment>
  <threadedComment ref="C39" dT="2021-02-04T14:05:51.74" personId="{4011F941-FB90-46A8-A4C2-2E682541500C}" id="{CD5483F1-1E3D-429B-9C7D-4FF1714CE2A8}">
    <text>13-04-2021 - pending</text>
  </threadedComment>
  <threadedComment ref="M39" dT="2021-02-04T14:05:51.74" personId="{4011F941-FB90-46A8-A4C2-2E682541500C}" id="{3797B890-B613-44EC-9862-5C78836902E0}">
    <text>13-04-2021 - pending</text>
  </threadedComment>
  <threadedComment ref="C43" dT="2021-10-25T18:23:11.06" personId="{4011F941-FB90-46A8-A4C2-2E682541500C}" id="{FB47FDBA-9F8D-4566-8B90-F080A2D5C061}">
    <text>one-tailed paired t test comparing data with 0.1% DMSO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61FCD226-87BD-4FDC-A744-3098239D9ACA}">
    <text>30-03-2021</text>
  </threadedComment>
  <threadedComment ref="C4" dT="2021-01-26T10:35:19.20" personId="{4011F941-FB90-46A8-A4C2-2E682541500C}" id="{021B871B-6C14-40F4-9792-29F47B7D86B8}">
    <text>30-03-2021</text>
  </threadedComment>
  <threadedComment ref="B5" dT="2021-01-26T10:35:36.13" personId="{4011F941-FB90-46A8-A4C2-2E682541500C}" id="{86DF4B6A-D1FD-4C0E-9C41-92F17E7FD625}">
    <text>07-04-2021</text>
  </threadedComment>
  <threadedComment ref="C5" dT="2021-01-26T10:35:36.13" personId="{4011F941-FB90-46A8-A4C2-2E682541500C}" id="{69E1A2EF-2B7B-4503-88AE-2A35AEA1FEA0}">
    <text>07-04-2021</text>
  </threadedComment>
  <threadedComment ref="B6" dT="2021-02-04T14:05:51.74" personId="{4011F941-FB90-46A8-A4C2-2E682541500C}" id="{49676354-4FCF-469F-9DD4-32BD04D15D25}">
    <text>13-04-2021 - pending</text>
  </threadedComment>
  <threadedComment ref="C6" dT="2021-02-04T14:05:51.74" personId="{4011F941-FB90-46A8-A4C2-2E682541500C}" id="{F3FE81CC-3ADB-4797-997F-B8656348D41F}">
    <text>13-04-2021 - pending</text>
  </threadedComment>
  <threadedComment ref="C10" dT="2021-10-25T18:23:11.06" personId="{4011F941-FB90-46A8-A4C2-2E682541500C}" id="{26866852-0C06-44EC-A4B2-A8A6A0DF79C0}">
    <text>one-tailed paired t test comparing data with 0.1% DMSO</text>
  </threadedComment>
  <threadedComment ref="B38" dT="2021-01-26T10:35:19.20" personId="{4011F941-FB90-46A8-A4C2-2E682541500C}" id="{31ACCB45-FD31-434D-8732-8266E176F184}">
    <text>30-03-2021</text>
  </threadedComment>
  <threadedComment ref="C38" dT="2021-01-26T10:35:19.20" personId="{4011F941-FB90-46A8-A4C2-2E682541500C}" id="{C9DB0073-3923-477A-A3A3-18775D95B8B4}">
    <text>30-03-2021</text>
  </threadedComment>
  <threadedComment ref="M38" dT="2021-01-26T10:35:19.20" personId="{4011F941-FB90-46A8-A4C2-2E682541500C}" id="{7B3A0C54-482E-4267-B264-68CEA5EBFDC8}">
    <text>30-03-2021</text>
  </threadedComment>
  <threadedComment ref="B39" dT="2021-01-26T10:35:36.13" personId="{4011F941-FB90-46A8-A4C2-2E682541500C}" id="{CAABAAF7-7229-4A28-B941-56391C9255F3}">
    <text>07-04-2021</text>
  </threadedComment>
  <threadedComment ref="C39" dT="2021-01-26T10:35:36.13" personId="{4011F941-FB90-46A8-A4C2-2E682541500C}" id="{70CC060A-A210-483D-9AE4-EBD0F5F85615}">
    <text>07-04-2021</text>
  </threadedComment>
  <threadedComment ref="M39" dT="2021-01-26T10:35:36.13" personId="{4011F941-FB90-46A8-A4C2-2E682541500C}" id="{E5FCF366-0BA4-4F34-A6AF-1D3B52DF5FB6}">
    <text>07-04-2021</text>
  </threadedComment>
  <threadedComment ref="B40" dT="2021-02-04T14:05:51.74" personId="{4011F941-FB90-46A8-A4C2-2E682541500C}" id="{17BD4655-42E8-4A51-91AF-63C25ED6DC19}">
    <text>13-04-2021 - pending</text>
  </threadedComment>
  <threadedComment ref="C40" dT="2021-02-04T14:05:51.74" personId="{4011F941-FB90-46A8-A4C2-2E682541500C}" id="{A12631EB-516E-418B-92D8-C34A2D88AC1C}">
    <text>13-04-2021 - pending</text>
  </threadedComment>
  <threadedComment ref="M40" dT="2021-02-04T14:05:51.74" personId="{4011F941-FB90-46A8-A4C2-2E682541500C}" id="{5DF5806A-E8C7-40C0-B8C8-0163D26D2950}">
    <text>13-04-2021 - pending</text>
  </threadedComment>
  <threadedComment ref="C44" dT="2021-10-25T18:23:11.06" personId="{4011F941-FB90-46A8-A4C2-2E682541500C}" id="{CB09C955-93A7-4C55-B402-2B52AAB41F1C}">
    <text>one-tailed paired t test comparing data with 0.1% DMSO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955FD5D5-0952-45C7-9BF2-D1E292D19BAC}">
    <text>30-03-2021</text>
  </threadedComment>
  <threadedComment ref="C4" dT="2021-01-26T10:35:19.20" personId="{4011F941-FB90-46A8-A4C2-2E682541500C}" id="{D88D29AA-EFE7-4D6F-BE3E-055F5D65F414}">
    <text>30-03-2021</text>
  </threadedComment>
  <threadedComment ref="B5" dT="2021-01-26T10:35:36.13" personId="{4011F941-FB90-46A8-A4C2-2E682541500C}" id="{88E9114A-3323-479D-B081-303AFF89D97A}">
    <text>07-04-2021</text>
  </threadedComment>
  <threadedComment ref="C5" dT="2021-01-26T10:35:36.13" personId="{4011F941-FB90-46A8-A4C2-2E682541500C}" id="{33C36C94-ED61-45FD-A662-2870060022D5}">
    <text>07-04-2021</text>
  </threadedComment>
  <threadedComment ref="B6" dT="2021-02-04T14:05:51.74" personId="{4011F941-FB90-46A8-A4C2-2E682541500C}" id="{D84417B4-FFE6-4104-81E2-9CD673C5A20E}">
    <text>13-04-2021 - pending</text>
  </threadedComment>
  <threadedComment ref="C6" dT="2021-02-04T14:05:51.74" personId="{4011F941-FB90-46A8-A4C2-2E682541500C}" id="{D7E5B788-CAA8-4B85-B91D-57F59870DDF2}">
    <text>13-04-2021 - pending</text>
  </threadedComment>
  <threadedComment ref="C10" dT="2021-10-25T18:23:11.06" personId="{4011F941-FB90-46A8-A4C2-2E682541500C}" id="{14A805F4-724E-470A-9C8D-C96C9FBB0ECB}">
    <text>one-tailed paired t test comparing data with 0.1% DMSO</text>
  </threadedComment>
  <threadedComment ref="B38" dT="2021-01-26T10:35:19.20" personId="{4011F941-FB90-46A8-A4C2-2E682541500C}" id="{856B4619-D9BD-4FF3-9C3A-A8C140F1E4C7}">
    <text>30-03-2021</text>
  </threadedComment>
  <threadedComment ref="C38" dT="2021-01-26T10:35:19.20" personId="{4011F941-FB90-46A8-A4C2-2E682541500C}" id="{FEA1DE8E-9CA8-4E0B-9539-CD924ADF65CE}">
    <text>30-03-2021</text>
  </threadedComment>
  <threadedComment ref="M38" dT="2021-01-26T10:35:19.20" personId="{4011F941-FB90-46A8-A4C2-2E682541500C}" id="{88094CD0-4240-4A5E-A3FA-A6EA009BF32A}">
    <text>30-03-2021</text>
  </threadedComment>
  <threadedComment ref="B39" dT="2021-01-26T10:35:36.13" personId="{4011F941-FB90-46A8-A4C2-2E682541500C}" id="{15ADB15E-BA28-4503-AFC6-6EAF2A9285E0}">
    <text>07-04-2021</text>
  </threadedComment>
  <threadedComment ref="C39" dT="2021-01-26T10:35:36.13" personId="{4011F941-FB90-46A8-A4C2-2E682541500C}" id="{8B18F9C0-EEFD-48E4-AAB1-0C31EA9140DE}">
    <text>07-04-2021</text>
  </threadedComment>
  <threadedComment ref="M39" dT="2021-01-26T10:35:36.13" personId="{4011F941-FB90-46A8-A4C2-2E682541500C}" id="{D9E783EB-06CC-4C08-B4C0-B03262DEB342}">
    <text>07-04-2021</text>
  </threadedComment>
  <threadedComment ref="B40" dT="2021-02-04T14:05:51.74" personId="{4011F941-FB90-46A8-A4C2-2E682541500C}" id="{D4C98061-ECE0-4FAA-9BAA-E280880416BF}">
    <text>13-04-2021 - pending</text>
  </threadedComment>
  <threadedComment ref="C40" dT="2021-02-04T14:05:51.74" personId="{4011F941-FB90-46A8-A4C2-2E682541500C}" id="{D5D7ABEF-CDF6-4745-A44C-05F8D9C2F54C}">
    <text>13-04-2021 - pending</text>
  </threadedComment>
  <threadedComment ref="M40" dT="2021-02-04T14:05:51.74" personId="{4011F941-FB90-46A8-A4C2-2E682541500C}" id="{D2897266-01B1-47AE-A229-82BFAC46DA0C}">
    <text>13-04-2021 - pending</text>
  </threadedComment>
  <threadedComment ref="C44" dT="2021-10-25T18:23:11.06" personId="{4011F941-FB90-46A8-A4C2-2E682541500C}" id="{D62914F3-D4A4-4B77-96C7-922AA7DCBDD7}">
    <text>one-tailed paired t test comparing data with 0.1% DMSO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BF134EF1-99C8-4C7E-BB16-CD448174F220}">
    <text>30-03-2021</text>
  </threadedComment>
  <threadedComment ref="C4" dT="2021-01-26T10:35:19.20" personId="{4011F941-FB90-46A8-A4C2-2E682541500C}" id="{D16CBCF5-7828-463C-8310-FDE1C24D50B6}">
    <text>30-03-2021</text>
  </threadedComment>
  <threadedComment ref="B5" dT="2021-01-26T10:35:36.13" personId="{4011F941-FB90-46A8-A4C2-2E682541500C}" id="{1B1E26E3-1381-4230-92A8-B5C0DF7DBCBE}">
    <text>07-04-2021</text>
  </threadedComment>
  <threadedComment ref="C5" dT="2021-01-26T10:35:36.13" personId="{4011F941-FB90-46A8-A4C2-2E682541500C}" id="{9BE7A7BA-B290-4042-A104-915423C8EBA9}">
    <text>07-04-2021</text>
  </threadedComment>
  <threadedComment ref="B6" dT="2021-02-04T14:05:51.74" personId="{4011F941-FB90-46A8-A4C2-2E682541500C}" id="{79C0B0E3-2DBD-4531-AF0F-91C30EEE8714}">
    <text>13-04-2021 - pending</text>
  </threadedComment>
  <threadedComment ref="C6" dT="2021-02-04T14:05:51.74" personId="{4011F941-FB90-46A8-A4C2-2E682541500C}" id="{D2D13302-478A-4FE4-BFC9-E19F7C1F9DC1}">
    <text>13-04-2021 - pending</text>
  </threadedComment>
  <threadedComment ref="C10" dT="2021-10-25T18:23:11.06" personId="{4011F941-FB90-46A8-A4C2-2E682541500C}" id="{36323BD6-7209-45E8-99F0-EDE9A84EA246}">
    <text>one-tailed paired t test comparing data with 0.1% DMSO</text>
  </threadedComment>
  <threadedComment ref="B38" dT="2021-01-26T10:35:19.20" personId="{4011F941-FB90-46A8-A4C2-2E682541500C}" id="{10349E98-F64A-4DCE-93EF-BB7C560C3007}">
    <text>30-03-2021</text>
  </threadedComment>
  <threadedComment ref="C38" dT="2021-01-26T10:35:19.20" personId="{4011F941-FB90-46A8-A4C2-2E682541500C}" id="{39E867F2-0E8E-481D-BEAC-003D6004DA8B}">
    <text>30-03-2021</text>
  </threadedComment>
  <threadedComment ref="M38" dT="2021-01-26T10:35:19.20" personId="{4011F941-FB90-46A8-A4C2-2E682541500C}" id="{CD363D83-6EB4-475D-9C0F-1E8AEA73C4FE}">
    <text>30-03-2021</text>
  </threadedComment>
  <threadedComment ref="B39" dT="2021-01-26T10:35:36.13" personId="{4011F941-FB90-46A8-A4C2-2E682541500C}" id="{AE033669-90BF-4ABC-9BA4-404AD533EC3C}">
    <text>07-04-2021</text>
  </threadedComment>
  <threadedComment ref="C39" dT="2021-01-26T10:35:36.13" personId="{4011F941-FB90-46A8-A4C2-2E682541500C}" id="{1B861117-83FE-4153-95E4-B981C6B03156}">
    <text>07-04-2021</text>
  </threadedComment>
  <threadedComment ref="M39" dT="2021-01-26T10:35:36.13" personId="{4011F941-FB90-46A8-A4C2-2E682541500C}" id="{892E24BD-8A44-4C21-85F4-2F32918667EE}">
    <text>07-04-2021</text>
  </threadedComment>
  <threadedComment ref="B40" dT="2021-02-04T14:05:51.74" personId="{4011F941-FB90-46A8-A4C2-2E682541500C}" id="{9D83F3F2-6093-4DA2-8073-D581DB75CC9A}">
    <text>13-04-2021 - pending</text>
  </threadedComment>
  <threadedComment ref="C40" dT="2021-02-04T14:05:51.74" personId="{4011F941-FB90-46A8-A4C2-2E682541500C}" id="{D2B3F850-2727-4041-AC5E-908F13436419}">
    <text>13-04-2021 - pending</text>
  </threadedComment>
  <threadedComment ref="M40" dT="2021-02-04T14:05:51.74" personId="{4011F941-FB90-46A8-A4C2-2E682541500C}" id="{ACB2BA3C-E1A1-487E-B8ED-8FDA8FED5ACF}">
    <text>13-04-2021 - pending</text>
  </threadedComment>
  <threadedComment ref="C44" dT="2021-10-25T18:23:11.06" personId="{4011F941-FB90-46A8-A4C2-2E682541500C}" id="{A6689A2E-BA88-4414-9DD5-69015CA4179A}">
    <text>one-tailed paired t test comparing data with 0.1% DMSO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B4" dT="2021-01-26T10:35:19.20" personId="{4011F941-FB90-46A8-A4C2-2E682541500C}" id="{7295C46B-1BE1-4C7C-8AB6-E290BA13BFAF}">
    <text>30-03-2021</text>
  </threadedComment>
  <threadedComment ref="C4" dT="2021-01-26T10:35:19.20" personId="{4011F941-FB90-46A8-A4C2-2E682541500C}" id="{A964AAED-58CD-47CB-97BB-B30A1055FE71}">
    <text>30-03-2021</text>
  </threadedComment>
  <threadedComment ref="B5" dT="2021-01-26T10:35:36.13" personId="{4011F941-FB90-46A8-A4C2-2E682541500C}" id="{E2A7A18D-B6E0-4C9B-B1C3-D41466DA3057}">
    <text>07-04-2021</text>
  </threadedComment>
  <threadedComment ref="C5" dT="2021-01-26T10:35:36.13" personId="{4011F941-FB90-46A8-A4C2-2E682541500C}" id="{B9BD2234-5CE9-4E20-8939-5704B79414AA}">
    <text>07-04-2021</text>
  </threadedComment>
  <threadedComment ref="B6" dT="2021-02-04T14:05:51.74" personId="{4011F941-FB90-46A8-A4C2-2E682541500C}" id="{C3DB4414-8F1A-4C48-BC7E-9CC85197FC6C}">
    <text>13-04-2021 - pending</text>
  </threadedComment>
  <threadedComment ref="C6" dT="2021-02-04T14:05:51.74" personId="{4011F941-FB90-46A8-A4C2-2E682541500C}" id="{6A27A368-7091-4A6B-8095-EA5CB9D1211B}">
    <text>13-04-2021 - pending</text>
  </threadedComment>
  <threadedComment ref="C10" dT="2021-10-25T18:23:11.06" personId="{4011F941-FB90-46A8-A4C2-2E682541500C}" id="{C072D9F4-7043-49AD-ABAD-140625D7D679}">
    <text>one-tailed paired t test comparing data with 0.1% DMSO</text>
  </threadedComment>
  <threadedComment ref="M37" dT="2021-01-26T10:35:19.20" personId="{4011F941-FB90-46A8-A4C2-2E682541500C}" id="{306D9B71-8CB6-4894-AA26-4546EE8EB091}">
    <text>30-03-2021</text>
  </threadedComment>
  <threadedComment ref="B38" dT="2021-01-26T10:35:19.20" personId="{4011F941-FB90-46A8-A4C2-2E682541500C}" id="{885E25D6-84B4-42F2-8D17-4371CDDF7442}">
    <text>30-03-2021</text>
  </threadedComment>
  <threadedComment ref="C38" dT="2021-01-26T10:35:19.20" personId="{4011F941-FB90-46A8-A4C2-2E682541500C}" id="{BAC2EB8A-E157-443F-916B-8A975A8EBD5D}">
    <text>30-03-2021</text>
  </threadedComment>
  <threadedComment ref="M38" dT="2021-01-26T10:35:36.13" personId="{4011F941-FB90-46A8-A4C2-2E682541500C}" id="{DE06F3B3-23E5-4ADF-8BA2-0D4A3BB719D0}">
    <text>07-04-2021</text>
  </threadedComment>
  <threadedComment ref="B39" dT="2021-01-26T10:35:36.13" personId="{4011F941-FB90-46A8-A4C2-2E682541500C}" id="{A755BF47-9B55-483E-B6CF-03B3874E40FE}">
    <text>07-04-2021</text>
  </threadedComment>
  <threadedComment ref="C39" dT="2021-01-26T10:35:36.13" personId="{4011F941-FB90-46A8-A4C2-2E682541500C}" id="{CBD1DB36-2D2C-4A34-B411-C177F8DD32A8}">
    <text>07-04-2021</text>
  </threadedComment>
  <threadedComment ref="M39" dT="2021-02-04T14:05:51.74" personId="{4011F941-FB90-46A8-A4C2-2E682541500C}" id="{1DBADA8F-B554-43D7-A8B1-4BF940C71FCF}">
    <text>13-04-2021 - pending</text>
  </threadedComment>
  <threadedComment ref="B40" dT="2021-02-04T14:05:51.74" personId="{4011F941-FB90-46A8-A4C2-2E682541500C}" id="{3E3A34EE-9844-4A03-A215-C74F04480430}">
    <text>13-04-2021 - pending</text>
  </threadedComment>
  <threadedComment ref="C40" dT="2021-02-04T14:05:51.74" personId="{4011F941-FB90-46A8-A4C2-2E682541500C}" id="{E19DCAAC-F347-4434-823D-82A87CD75BCB}">
    <text>13-04-2021 - pending</text>
  </threadedComment>
  <threadedComment ref="C44" dT="2021-10-25T18:23:11.06" personId="{4011F941-FB90-46A8-A4C2-2E682541500C}" id="{ABE4E9CC-EB94-4C20-A4B4-C5DB4BB6B2EB}">
    <text>one-tailed paired t test comparing data with 0.1% DMSO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6.xml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7.xml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Relationship Id="rId5" Type="http://schemas.microsoft.com/office/2017/10/relationships/threadedComment" Target="../threadedComments/threadedComment8.xml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Relationship Id="rId5" Type="http://schemas.microsoft.com/office/2017/10/relationships/threadedComment" Target="../threadedComments/threadedComment9.xml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F7419-E6A2-498A-BEE7-969ED842CF1B}">
  <dimension ref="A1:V45"/>
  <sheetViews>
    <sheetView zoomScale="85" zoomScaleNormal="85" workbookViewId="0">
      <selection activeCell="H10" sqref="H10"/>
    </sheetView>
  </sheetViews>
  <sheetFormatPr defaultRowHeight="15" x14ac:dyDescent="0.25"/>
  <cols>
    <col min="3" max="3" width="11.85546875" customWidth="1"/>
    <col min="8" max="8" width="11.7109375" customWidth="1"/>
    <col min="9" max="9" width="8.8554687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.42578125" customWidth="1"/>
    <col min="19" max="19" width="11.140625" customWidth="1"/>
    <col min="20" max="20" width="8" customWidth="1"/>
  </cols>
  <sheetData>
    <row r="1" spans="1:17" ht="18.75" thickBot="1" x14ac:dyDescent="0.3">
      <c r="A1" s="46" t="s">
        <v>13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7" ht="17.25" customHeight="1" thickTop="1" thickBot="1" x14ac:dyDescent="0.3">
      <c r="B2" s="21"/>
      <c r="D2" s="53" t="s">
        <v>11</v>
      </c>
      <c r="E2" s="53"/>
      <c r="F2" s="53"/>
      <c r="G2" s="53"/>
      <c r="H2" s="53"/>
      <c r="I2" s="54" t="s">
        <v>26</v>
      </c>
      <c r="K2" s="49" t="s">
        <v>9</v>
      </c>
      <c r="L2" s="49"/>
      <c r="M2" s="49"/>
      <c r="N2" s="49"/>
      <c r="O2" s="49"/>
      <c r="P2" s="49"/>
      <c r="Q2" s="49"/>
    </row>
    <row r="3" spans="1:17" ht="18" customHeight="1" thickBot="1" x14ac:dyDescent="0.3">
      <c r="B3" s="20" t="s">
        <v>8</v>
      </c>
      <c r="C3" s="41" t="s">
        <v>4</v>
      </c>
      <c r="D3" s="18">
        <v>5</v>
      </c>
      <c r="E3" s="15">
        <v>25</v>
      </c>
      <c r="F3" s="15">
        <v>50</v>
      </c>
      <c r="G3" s="15">
        <v>75</v>
      </c>
      <c r="H3" s="19">
        <v>100</v>
      </c>
      <c r="I3" s="55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7" ht="17.25" customHeight="1" thickBot="1" x14ac:dyDescent="0.3">
      <c r="A4" s="63" t="s">
        <v>6</v>
      </c>
      <c r="B4" s="17" t="s">
        <v>5</v>
      </c>
      <c r="C4" s="8">
        <v>111.97393374490574</v>
      </c>
      <c r="D4" s="38"/>
      <c r="E4" s="39"/>
      <c r="F4" s="39"/>
      <c r="G4" s="39"/>
      <c r="H4" s="39"/>
      <c r="I4" s="57" t="s">
        <v>27</v>
      </c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7" x14ac:dyDescent="0.25">
      <c r="A5" s="64"/>
      <c r="B5" s="14" t="s">
        <v>3</v>
      </c>
      <c r="C5" s="8">
        <v>99.449378123458928</v>
      </c>
      <c r="D5" s="7">
        <v>113.21337180179169</v>
      </c>
      <c r="E5" s="7">
        <v>103.96152636422589</v>
      </c>
      <c r="F5" s="7">
        <v>107.61357061589665</v>
      </c>
      <c r="G5" s="7">
        <v>108.36727799415209</v>
      </c>
      <c r="H5" s="7">
        <v>114.40276165217628</v>
      </c>
      <c r="I5" s="58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7" x14ac:dyDescent="0.25">
      <c r="A6" s="64"/>
      <c r="B6" s="14" t="s">
        <v>2</v>
      </c>
      <c r="C6" s="8">
        <v>105.57842384052402</v>
      </c>
      <c r="D6" s="7">
        <v>118.07731187578338</v>
      </c>
      <c r="E6" s="7">
        <v>116.82180259593223</v>
      </c>
      <c r="F6" s="7">
        <v>122.60199749302494</v>
      </c>
      <c r="G6" s="7">
        <v>129.31988192956209</v>
      </c>
      <c r="H6" s="7">
        <v>129.11002385669804</v>
      </c>
      <c r="I6" s="58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7" ht="15.75" thickBot="1" x14ac:dyDescent="0.3">
      <c r="A7" s="65"/>
      <c r="B7" s="13"/>
      <c r="C7" s="8"/>
      <c r="D7" s="12"/>
      <c r="E7" s="12"/>
      <c r="F7" s="12"/>
      <c r="G7" s="12"/>
      <c r="H7" s="12"/>
      <c r="I7" s="58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7" ht="16.5" thickTop="1" thickBot="1" x14ac:dyDescent="0.3">
      <c r="B8" s="10" t="s">
        <v>21</v>
      </c>
      <c r="C8" s="4">
        <f t="shared" ref="C8:H8" si="0">AVERAGE(C4:C7)</f>
        <v>105.66724523629624</v>
      </c>
      <c r="D8" s="4">
        <f t="shared" si="0"/>
        <v>115.64534183878754</v>
      </c>
      <c r="E8" s="4">
        <f t="shared" si="0"/>
        <v>110.39166448007906</v>
      </c>
      <c r="F8" s="4">
        <f t="shared" si="0"/>
        <v>115.10778405446079</v>
      </c>
      <c r="G8" s="4">
        <f t="shared" si="0"/>
        <v>118.84357996185709</v>
      </c>
      <c r="H8" s="4">
        <f t="shared" si="0"/>
        <v>121.75639275443716</v>
      </c>
      <c r="I8" s="58"/>
      <c r="K8" s="7"/>
      <c r="L8" s="7"/>
      <c r="M8" s="7"/>
      <c r="N8" s="7"/>
      <c r="O8" s="7"/>
      <c r="P8" s="7"/>
      <c r="Q8" s="51"/>
    </row>
    <row r="9" spans="1:17" ht="16.5" thickTop="1" thickBot="1" x14ac:dyDescent="0.3">
      <c r="B9" s="6" t="s">
        <v>1</v>
      </c>
      <c r="C9" s="2">
        <f t="shared" ref="C9:H9" si="1">STDEVA(C4:C7)</f>
        <v>6.2627502192678026</v>
      </c>
      <c r="D9" s="2">
        <f t="shared" si="1"/>
        <v>3.4393250096045183</v>
      </c>
      <c r="E9" s="2">
        <f t="shared" si="1"/>
        <v>9.0935885313717311</v>
      </c>
      <c r="F9" s="2">
        <f t="shared" si="1"/>
        <v>10.598418284136121</v>
      </c>
      <c r="G9" s="2">
        <f t="shared" si="1"/>
        <v>14.815728326244351</v>
      </c>
      <c r="H9" s="2">
        <f t="shared" si="1"/>
        <v>10.399604837505946</v>
      </c>
      <c r="I9" s="59"/>
      <c r="K9" s="3">
        <f>AVERAGE(K5:K8)</f>
        <v>31.984749556406761</v>
      </c>
      <c r="L9" s="3">
        <f>AVERAGE(L5:L8)</f>
        <v>55.232939551646766</v>
      </c>
      <c r="M9" s="3">
        <f>AVERAGE(M5:M8)</f>
        <v>49.353068312001454</v>
      </c>
      <c r="N9" s="3">
        <f>AVERAGE(N5:N8)</f>
        <v>26.565288657229132</v>
      </c>
      <c r="O9" s="3">
        <f t="shared" ref="O9:P9" si="2">AVERAGE(O5:O8)</f>
        <v>28.34761370120674</v>
      </c>
      <c r="P9" s="3">
        <f t="shared" si="2"/>
        <v>26.532789253517723</v>
      </c>
      <c r="Q9" s="51"/>
    </row>
    <row r="10" spans="1:17" ht="16.5" thickTop="1" thickBot="1" x14ac:dyDescent="0.3">
      <c r="B10" s="56" t="s">
        <v>22</v>
      </c>
      <c r="C10" s="56"/>
      <c r="D10" s="23">
        <f>_xlfn.T.TEST(D4:D7,C4:C7,1,1)</f>
        <v>1.5321418062556475E-2</v>
      </c>
      <c r="E10">
        <f>_xlfn.T.TEST(E4:E7,C4:C7,1,1)</f>
        <v>0.12852009425880723</v>
      </c>
      <c r="F10">
        <f>_xlfn.T.TEST(F4:F7,C4:C7,1,1)</f>
        <v>0.10765823023068688</v>
      </c>
      <c r="G10">
        <f>_xlfn.T.TEST(G4:G7,C4:C7,1,1)</f>
        <v>0.13562519581681232</v>
      </c>
      <c r="H10">
        <f>_xlfn.T.TEST(H4:H7,C4:C7,1,1)</f>
        <v>6.9809368123055868E-2</v>
      </c>
      <c r="K10" s="1">
        <f>STDEVA(K5:K8)</f>
        <v>12.199603100381902</v>
      </c>
      <c r="L10" s="1">
        <f t="shared" ref="L10:P10" si="3">STDEVA(L5:L8)</f>
        <v>20.444765891014185</v>
      </c>
      <c r="M10" s="1">
        <f t="shared" si="3"/>
        <v>18.734039908339984</v>
      </c>
      <c r="N10" s="1">
        <f t="shared" si="3"/>
        <v>0.84997181313402226</v>
      </c>
      <c r="O10" s="1">
        <f t="shared" si="3"/>
        <v>8.0940772534603589</v>
      </c>
      <c r="P10" s="1">
        <f t="shared" si="3"/>
        <v>7.7145340661599384</v>
      </c>
      <c r="Q10" s="52"/>
    </row>
    <row r="11" spans="1:17" ht="15.75" thickTop="1" x14ac:dyDescent="0.25"/>
    <row r="30" spans="20:20" x14ac:dyDescent="0.25">
      <c r="T30" t="s">
        <v>0</v>
      </c>
    </row>
    <row r="33" spans="1:22" ht="15" customHeight="1" x14ac:dyDescent="0.7">
      <c r="A33" s="66" t="s">
        <v>24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37"/>
      <c r="V33" s="37"/>
    </row>
    <row r="34" spans="1:22" ht="15" customHeight="1" x14ac:dyDescent="0.7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37"/>
      <c r="V34" s="37"/>
    </row>
    <row r="35" spans="1:22" ht="15" customHeight="1" x14ac:dyDescent="0.7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37"/>
      <c r="V35" s="37"/>
    </row>
    <row r="36" spans="1:22" ht="15.75" thickBot="1" x14ac:dyDescent="0.3"/>
    <row r="37" spans="1:22" ht="21" thickBot="1" x14ac:dyDescent="0.3">
      <c r="B37" s="21"/>
      <c r="C37" s="60" t="s">
        <v>11</v>
      </c>
      <c r="D37" s="61"/>
      <c r="E37" s="61"/>
      <c r="F37" s="61"/>
      <c r="G37" s="61"/>
      <c r="H37" s="62"/>
      <c r="I37" s="25" t="s">
        <v>10</v>
      </c>
      <c r="L37" s="30" t="s">
        <v>4</v>
      </c>
      <c r="M37" s="60" t="s">
        <v>7</v>
      </c>
      <c r="N37" s="61"/>
      <c r="O37" s="61"/>
      <c r="P37" s="61"/>
      <c r="Q37" s="61"/>
      <c r="R37" s="62"/>
    </row>
    <row r="38" spans="1:22" ht="19.5" thickBot="1" x14ac:dyDescent="0.3">
      <c r="B38" s="20" t="s">
        <v>8</v>
      </c>
      <c r="C38" s="18" t="s">
        <v>4</v>
      </c>
      <c r="D38" s="18">
        <v>5</v>
      </c>
      <c r="E38" s="15">
        <v>25</v>
      </c>
      <c r="F38" s="15">
        <v>50</v>
      </c>
      <c r="G38" s="15">
        <v>75</v>
      </c>
      <c r="H38" s="19">
        <v>100</v>
      </c>
      <c r="I38" s="24"/>
      <c r="L38" s="16" t="s">
        <v>4</v>
      </c>
      <c r="M38" s="15">
        <v>12.5</v>
      </c>
      <c r="N38" s="15">
        <v>25</v>
      </c>
      <c r="O38" s="15">
        <v>50</v>
      </c>
      <c r="P38" s="15">
        <v>100</v>
      </c>
      <c r="Q38" s="15">
        <v>200</v>
      </c>
      <c r="R38" s="15">
        <v>400</v>
      </c>
    </row>
    <row r="39" spans="1:22" x14ac:dyDescent="0.25">
      <c r="A39" s="63" t="s">
        <v>6</v>
      </c>
      <c r="B39" s="17" t="s">
        <v>5</v>
      </c>
      <c r="C39" s="8">
        <v>111.97393374490574</v>
      </c>
      <c r="D39" s="7">
        <v>153.64967921559131</v>
      </c>
      <c r="E39" s="7">
        <v>133.13965218093045</v>
      </c>
      <c r="F39" s="7">
        <v>160.56974538998506</v>
      </c>
      <c r="G39" s="7">
        <v>166.65657910664567</v>
      </c>
      <c r="H39" s="7">
        <v>180.69644514384856</v>
      </c>
      <c r="I39" s="11"/>
      <c r="L39" s="8">
        <v>111.97393374490574</v>
      </c>
      <c r="M39" s="7">
        <v>40.611171636471234</v>
      </c>
      <c r="N39" s="7">
        <v>69.689572152954327</v>
      </c>
      <c r="O39" s="7">
        <v>62.600034970208071</v>
      </c>
      <c r="P39" s="7">
        <v>90.669006980591547</v>
      </c>
      <c r="Q39" s="7">
        <v>79.947948190291712</v>
      </c>
      <c r="R39" s="7">
        <v>69.223526879984902</v>
      </c>
    </row>
    <row r="40" spans="1:22" x14ac:dyDescent="0.25">
      <c r="A40" s="64"/>
      <c r="B40" s="14" t="s">
        <v>3</v>
      </c>
      <c r="C40" s="8">
        <v>99.449378123458928</v>
      </c>
      <c r="D40" s="7">
        <v>113.21337180179169</v>
      </c>
      <c r="E40" s="7">
        <v>103.96152636422589</v>
      </c>
      <c r="F40" s="7">
        <v>107.61357061589665</v>
      </c>
      <c r="G40" s="7">
        <v>108.36727799415209</v>
      </c>
      <c r="H40" s="7">
        <v>114.40276165217628</v>
      </c>
      <c r="I40" s="11"/>
      <c r="L40" s="8">
        <v>99.449378123458928</v>
      </c>
      <c r="M40" s="7">
        <v>23.358327476342293</v>
      </c>
      <c r="N40" s="7">
        <v>40.776306950339205</v>
      </c>
      <c r="O40" s="7">
        <v>22.270674531214212</v>
      </c>
      <c r="P40" s="7">
        <v>25.964267824344638</v>
      </c>
      <c r="Q40" s="7">
        <v>34.070990614576345</v>
      </c>
      <c r="R40" s="7">
        <v>21.077789901641395</v>
      </c>
    </row>
    <row r="41" spans="1:22" x14ac:dyDescent="0.25">
      <c r="A41" s="64"/>
      <c r="B41" s="14" t="s">
        <v>2</v>
      </c>
      <c r="C41" s="8">
        <v>105.57842384052402</v>
      </c>
      <c r="D41" s="7">
        <v>118.07731187578338</v>
      </c>
      <c r="E41" s="7">
        <v>116.82180259593223</v>
      </c>
      <c r="F41" s="7">
        <v>122.60199749302494</v>
      </c>
      <c r="G41" s="7">
        <v>129.31988192956209</v>
      </c>
      <c r="H41" s="7">
        <v>129.11002385669804</v>
      </c>
      <c r="I41" s="11"/>
      <c r="L41" s="8">
        <v>105.57842384052402</v>
      </c>
      <c r="M41" s="7">
        <v>16.550887550038418</v>
      </c>
      <c r="N41" s="7">
        <v>23.286967773240065</v>
      </c>
      <c r="O41" s="7">
        <v>36.10610165379483</v>
      </c>
      <c r="P41" s="7">
        <v>27.166309490113623</v>
      </c>
      <c r="Q41" s="7">
        <v>22.62423678783713</v>
      </c>
      <c r="R41" s="7">
        <v>31.987788605394051</v>
      </c>
    </row>
    <row r="42" spans="1:22" ht="15.75" thickBot="1" x14ac:dyDescent="0.3">
      <c r="A42" s="65"/>
      <c r="B42" s="13"/>
      <c r="C42" s="8"/>
      <c r="D42" s="12"/>
      <c r="E42" s="12"/>
      <c r="F42" s="12"/>
      <c r="G42" s="12"/>
      <c r="H42" s="12"/>
      <c r="I42" s="11"/>
      <c r="L42" s="8"/>
      <c r="M42" s="7"/>
      <c r="N42" s="7"/>
      <c r="O42" s="7"/>
      <c r="P42" s="7"/>
      <c r="Q42" s="7"/>
      <c r="R42" s="7"/>
    </row>
    <row r="43" spans="1:22" ht="19.5" thickTop="1" x14ac:dyDescent="0.3">
      <c r="B43" s="26" t="s">
        <v>21</v>
      </c>
      <c r="C43" s="4">
        <f>AVERAGE(C39:C42)</f>
        <v>105.66724523629624</v>
      </c>
      <c r="D43" s="4">
        <f t="shared" ref="D43:H43" si="4">AVERAGE(D39:D42)</f>
        <v>128.31345429772213</v>
      </c>
      <c r="E43" s="4">
        <f t="shared" si="4"/>
        <v>117.97432704702953</v>
      </c>
      <c r="F43" s="4">
        <f t="shared" si="4"/>
        <v>130.26177116630222</v>
      </c>
      <c r="G43" s="4">
        <f t="shared" si="4"/>
        <v>134.78124634345326</v>
      </c>
      <c r="H43" s="4">
        <f t="shared" si="4"/>
        <v>141.40307688424096</v>
      </c>
      <c r="I43" s="9" t="s">
        <v>20</v>
      </c>
      <c r="L43" s="4">
        <f t="shared" ref="L43:R43" si="5">AVERAGE(L39:L42)</f>
        <v>105.66724523629624</v>
      </c>
      <c r="M43" s="3">
        <f t="shared" si="5"/>
        <v>26.840128887617311</v>
      </c>
      <c r="N43" s="3">
        <f>AVERAGE(N39:N42)</f>
        <v>44.584282292177868</v>
      </c>
      <c r="O43" s="3">
        <f>AVERAGE(O39:O42)</f>
        <v>40.325603718405709</v>
      </c>
      <c r="P43" s="3">
        <f>AVERAGE(P39:P42)</f>
        <v>47.933194765016601</v>
      </c>
      <c r="Q43" s="3">
        <f>AVERAGE(Q39:Q42)</f>
        <v>45.54772519756839</v>
      </c>
      <c r="R43" s="3">
        <f t="shared" si="5"/>
        <v>40.763035129006788</v>
      </c>
    </row>
    <row r="44" spans="1:22" ht="15.75" thickBot="1" x14ac:dyDescent="0.3">
      <c r="B44" s="27" t="s">
        <v>1</v>
      </c>
      <c r="C44" s="2">
        <f>STDEVA(C39:C42)</f>
        <v>6.2627502192678026</v>
      </c>
      <c r="D44" s="2">
        <f t="shared" ref="D44:H44" si="6">STDEVA(D39:D42)</f>
        <v>22.076179426646384</v>
      </c>
      <c r="E44" s="2">
        <f t="shared" si="6"/>
        <v>14.623166244067569</v>
      </c>
      <c r="F44" s="2">
        <f t="shared" si="6"/>
        <v>27.296395571949105</v>
      </c>
      <c r="G44" s="2">
        <f t="shared" si="6"/>
        <v>29.525929824337929</v>
      </c>
      <c r="H44" s="2">
        <f t="shared" si="6"/>
        <v>34.814544119907524</v>
      </c>
      <c r="I44" s="5"/>
      <c r="L44" s="2">
        <f t="shared" ref="L44:R44" si="7">STDEVA(L39:L42)</f>
        <v>6.2627502192678026</v>
      </c>
      <c r="M44" s="1">
        <f t="shared" si="7"/>
        <v>12.402278959152255</v>
      </c>
      <c r="N44" s="1">
        <f>STDEVA(N39:N42)</f>
        <v>23.434502991489008</v>
      </c>
      <c r="O44" s="1">
        <f>STDEVA(O39:O42)</f>
        <v>20.493108027078573</v>
      </c>
      <c r="P44" s="1">
        <f>STDEVA(P39:P42)</f>
        <v>37.01517878296989</v>
      </c>
      <c r="Q44" s="1">
        <f>STDEVA(Q39:Q42)</f>
        <v>30.336258005138177</v>
      </c>
      <c r="R44" s="1">
        <f t="shared" si="7"/>
        <v>25.243944045247588</v>
      </c>
    </row>
    <row r="45" spans="1:22" ht="15.75" thickTop="1" x14ac:dyDescent="0.25">
      <c r="C45" s="28" t="s">
        <v>23</v>
      </c>
      <c r="D45">
        <f>TTEST(D39:D41,C39:C41,1,1)</f>
        <v>7.0236299692582826E-2</v>
      </c>
      <c r="E45">
        <f>TTEST(E39:E41,C39:C41,1,1)</f>
        <v>6.2966636192766712E-2</v>
      </c>
      <c r="F45">
        <f>TTEST(F39:F41,C39:C41,1,1)</f>
        <v>9.1451480008807318E-2</v>
      </c>
      <c r="G45">
        <f>TTEST(G39:G41,C39:C41,1,1)</f>
        <v>8.1710207930610512E-2</v>
      </c>
      <c r="H45">
        <f>TTEST(H39:H41,C39:C41,1,1)</f>
        <v>8.2700075164730047E-2</v>
      </c>
    </row>
  </sheetData>
  <mergeCells count="13">
    <mergeCell ref="C37:H37"/>
    <mergeCell ref="A39:A42"/>
    <mergeCell ref="A33:T35"/>
    <mergeCell ref="M37:R37"/>
    <mergeCell ref="K3:P3"/>
    <mergeCell ref="A4:A7"/>
    <mergeCell ref="A1:M1"/>
    <mergeCell ref="K2:Q2"/>
    <mergeCell ref="Q5:Q10"/>
    <mergeCell ref="D2:H2"/>
    <mergeCell ref="I2:I3"/>
    <mergeCell ref="B10:C10"/>
    <mergeCell ref="I4:I9"/>
  </mergeCells>
  <pageMargins left="0.7" right="0.7" top="0.75" bottom="0.75" header="0.3" footer="0.3"/>
  <pageSetup orientation="landscape" verticalDpi="300" r:id="rId1"/>
  <ignoredErrors>
    <ignoredError sqref="K10:P10 D43:H43 M43:R43 D44:H44 M44:R44 D45:H45 N9:P9 K9:M9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483EA-A0CF-4C10-A1B2-FEB7186A4D3F}">
  <dimension ref="A1:U42"/>
  <sheetViews>
    <sheetView zoomScale="115" zoomScaleNormal="115" workbookViewId="0">
      <selection activeCell="E12" sqref="E12"/>
    </sheetView>
  </sheetViews>
  <sheetFormatPr defaultRowHeight="15" x14ac:dyDescent="0.25"/>
  <cols>
    <col min="8" max="8" width="11.7109375" customWidth="1"/>
    <col min="9" max="9" width="9.710937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60" t="s">
        <v>11</v>
      </c>
      <c r="D2" s="61"/>
      <c r="E2" s="61"/>
      <c r="F2" s="61"/>
      <c r="G2" s="61"/>
      <c r="H2" s="62"/>
      <c r="I2" s="68" t="s">
        <v>10</v>
      </c>
      <c r="K2" s="49" t="s">
        <v>9</v>
      </c>
      <c r="L2" s="49"/>
      <c r="M2" s="49"/>
      <c r="N2" s="49"/>
      <c r="O2" s="49"/>
      <c r="P2" s="49"/>
      <c r="Q2" s="49"/>
      <c r="R2" s="40"/>
    </row>
    <row r="3" spans="1:18" ht="17.25" customHeight="1" thickBot="1" x14ac:dyDescent="0.3">
      <c r="B3" s="29" t="s">
        <v>8</v>
      </c>
      <c r="C3" s="30" t="s">
        <v>4</v>
      </c>
      <c r="D3" s="30">
        <v>5</v>
      </c>
      <c r="E3" s="30">
        <v>25</v>
      </c>
      <c r="F3" s="30">
        <v>50</v>
      </c>
      <c r="G3" s="30">
        <v>75</v>
      </c>
      <c r="H3" s="16">
        <v>100</v>
      </c>
      <c r="I3" s="69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8" ht="17.25" customHeight="1" thickBot="1" x14ac:dyDescent="0.3">
      <c r="A4" s="63" t="s">
        <v>6</v>
      </c>
      <c r="B4" s="17" t="s">
        <v>5</v>
      </c>
      <c r="C4" s="31">
        <v>111.97393374490574</v>
      </c>
      <c r="D4" s="7"/>
      <c r="E4" s="7"/>
      <c r="F4" s="7"/>
      <c r="G4" s="7"/>
      <c r="H4" s="7"/>
      <c r="I4" s="11"/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8" x14ac:dyDescent="0.25">
      <c r="A5" s="64"/>
      <c r="B5" s="14" t="s">
        <v>3</v>
      </c>
      <c r="C5" s="32">
        <v>99.449378123458928</v>
      </c>
      <c r="D5" s="7">
        <v>103.03540987935247</v>
      </c>
      <c r="E5" s="7">
        <v>91.096079246059645</v>
      </c>
      <c r="F5" s="7">
        <v>102.99813223467834</v>
      </c>
      <c r="G5" s="7">
        <v>89.624777207826753</v>
      </c>
      <c r="H5" s="7">
        <v>58.712290361787332</v>
      </c>
      <c r="I5" s="11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8" x14ac:dyDescent="0.25">
      <c r="A6" s="64"/>
      <c r="B6" s="14" t="s">
        <v>2</v>
      </c>
      <c r="C6" s="32">
        <v>105.57842384052402</v>
      </c>
      <c r="D6" s="7">
        <v>100.94537220492499</v>
      </c>
      <c r="E6" s="7">
        <v>88.900974485463578</v>
      </c>
      <c r="F6" s="7">
        <v>111.62508592454812</v>
      </c>
      <c r="G6" s="7">
        <v>86.947960050139471</v>
      </c>
      <c r="H6" s="7">
        <v>45.937083013222271</v>
      </c>
      <c r="I6" s="11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8" ht="15.75" thickBot="1" x14ac:dyDescent="0.3">
      <c r="A7" s="65"/>
      <c r="B7" s="13"/>
      <c r="C7" s="32"/>
      <c r="D7" s="12"/>
      <c r="E7" s="12"/>
      <c r="F7" s="12"/>
      <c r="G7" s="12"/>
      <c r="H7" s="12"/>
      <c r="I7" s="11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8" ht="20.25" thickTop="1" thickBot="1" x14ac:dyDescent="0.35">
      <c r="B8" s="26" t="s">
        <v>21</v>
      </c>
      <c r="C8" s="33">
        <f t="shared" ref="C8:H8" si="0">AVERAGE(C4:C7)</f>
        <v>105.66724523629624</v>
      </c>
      <c r="D8" s="3">
        <f t="shared" si="0"/>
        <v>101.99039104213873</v>
      </c>
      <c r="E8" s="3">
        <f t="shared" si="0"/>
        <v>89.998526865761619</v>
      </c>
      <c r="F8" s="3">
        <f t="shared" si="0"/>
        <v>107.31160907961322</v>
      </c>
      <c r="G8" s="3">
        <f t="shared" si="0"/>
        <v>88.286368628983112</v>
      </c>
      <c r="H8" s="3">
        <f t="shared" si="0"/>
        <v>52.324686687504801</v>
      </c>
      <c r="I8" s="9" t="s">
        <v>20</v>
      </c>
      <c r="K8" s="7"/>
      <c r="L8" s="7"/>
      <c r="M8" s="7"/>
      <c r="N8" s="7"/>
      <c r="O8" s="7"/>
      <c r="P8" s="7"/>
      <c r="Q8" s="51"/>
    </row>
    <row r="9" spans="1:18" ht="16.5" thickTop="1" thickBot="1" x14ac:dyDescent="0.3">
      <c r="B9" s="27" t="s">
        <v>1</v>
      </c>
      <c r="C9" s="34">
        <f t="shared" ref="C9:H9" si="1">STDEVA(C4:C7)</f>
        <v>6.2627502192678026</v>
      </c>
      <c r="D9" s="1">
        <f t="shared" si="1"/>
        <v>1.4778798125230312</v>
      </c>
      <c r="E9" s="1">
        <f t="shared" si="1"/>
        <v>1.5521734616323517</v>
      </c>
      <c r="F9" s="1">
        <f t="shared" si="1"/>
        <v>6.1001774550892289</v>
      </c>
      <c r="G9" s="1">
        <f t="shared" si="1"/>
        <v>1.8927955641971768</v>
      </c>
      <c r="H9" s="1">
        <f t="shared" si="1"/>
        <v>9.0334357472346039</v>
      </c>
      <c r="I9" s="5"/>
      <c r="K9" s="3">
        <f>AVERAGE(K5:K8)</f>
        <v>31.984749556406761</v>
      </c>
      <c r="L9" s="3">
        <f>AVERAGE(L5:L8)</f>
        <v>55.232939551646766</v>
      </c>
      <c r="M9" s="3">
        <f>AVERAGE(M5:M8)</f>
        <v>49.353068312001454</v>
      </c>
      <c r="N9" s="3">
        <f>AVERAGE(N5:N8)</f>
        <v>26.565288657229132</v>
      </c>
      <c r="O9" s="3">
        <f>AVERAGE(O5:O8)</f>
        <v>28.34761370120674</v>
      </c>
      <c r="P9" s="3">
        <f t="shared" ref="P9" si="2">AVERAGE(P5:P8)</f>
        <v>26.532789253517723</v>
      </c>
      <c r="Q9" s="51"/>
    </row>
    <row r="10" spans="1:18" ht="16.5" thickTop="1" thickBot="1" x14ac:dyDescent="0.3">
      <c r="C10" s="28" t="s">
        <v>23</v>
      </c>
      <c r="D10">
        <f>TTEST(D4:D6,C4:C6,1,1)</f>
        <v>0.4596680897142244</v>
      </c>
      <c r="E10">
        <f>TTEST(E4:E6,C4:C6,1,1)</f>
        <v>0.10219392674541185</v>
      </c>
      <c r="F10">
        <f>TTEST(F4:F6,C4:C6,1,1)</f>
        <v>8.106417788638845E-2</v>
      </c>
      <c r="G10">
        <f>TTEST(G4:G6,C4:C6,1,1)</f>
        <v>9.5530534076236906E-2</v>
      </c>
      <c r="H10">
        <f>TTEST(H4:H6,C4:C6,1,1)</f>
        <v>5.9253220722883776E-2</v>
      </c>
      <c r="K10" s="1">
        <f>STDEVA(K5:K8)</f>
        <v>12.199603100381902</v>
      </c>
      <c r="L10" s="1">
        <f>STDEVA(L5:L8)</f>
        <v>20.444765891014185</v>
      </c>
      <c r="M10" s="1">
        <f>STDEVA(M5:M8)</f>
        <v>18.734039908339984</v>
      </c>
      <c r="N10" s="1">
        <f>STDEVA(N5:N8)</f>
        <v>0.84997181313402226</v>
      </c>
      <c r="O10" s="1">
        <f>STDEVA(O5:O8)</f>
        <v>8.0940772534603589</v>
      </c>
      <c r="P10" s="1">
        <f t="shared" ref="P10" si="3">STDEVA(P5:P8)</f>
        <v>7.7145340661599384</v>
      </c>
      <c r="Q10" s="52"/>
    </row>
    <row r="11" spans="1:18" ht="15.75" thickTop="1" x14ac:dyDescent="0.25"/>
    <row r="30" spans="21:21" x14ac:dyDescent="0.25">
      <c r="U30" t="s">
        <v>0</v>
      </c>
    </row>
    <row r="33" spans="1:17" ht="15.75" thickBot="1" x14ac:dyDescent="0.3"/>
    <row r="34" spans="1:17" ht="16.5" thickBot="1" x14ac:dyDescent="0.3">
      <c r="B34" s="21"/>
      <c r="C34" s="60" t="s">
        <v>11</v>
      </c>
      <c r="D34" s="61"/>
      <c r="E34" s="61"/>
      <c r="F34" s="61"/>
      <c r="G34" s="61"/>
      <c r="H34" s="62"/>
      <c r="I34" s="68" t="s">
        <v>10</v>
      </c>
      <c r="L34" s="60" t="s">
        <v>7</v>
      </c>
      <c r="M34" s="61"/>
      <c r="N34" s="61"/>
      <c r="O34" s="61"/>
      <c r="P34" s="61"/>
      <c r="Q34" s="62"/>
    </row>
    <row r="35" spans="1:17" ht="19.5" thickBot="1" x14ac:dyDescent="0.3">
      <c r="B35" s="29" t="s">
        <v>8</v>
      </c>
      <c r="C35" s="30" t="s">
        <v>4</v>
      </c>
      <c r="D35" s="30">
        <v>5</v>
      </c>
      <c r="E35" s="30">
        <v>25</v>
      </c>
      <c r="F35" s="30">
        <v>50</v>
      </c>
      <c r="G35" s="30">
        <v>75</v>
      </c>
      <c r="H35" s="16">
        <v>100</v>
      </c>
      <c r="I35" s="69"/>
      <c r="L35" s="15">
        <v>12.5</v>
      </c>
      <c r="M35" s="15">
        <v>25</v>
      </c>
      <c r="N35" s="15">
        <v>50</v>
      </c>
      <c r="O35" s="15">
        <v>100</v>
      </c>
      <c r="P35" s="15">
        <v>200</v>
      </c>
      <c r="Q35" s="15">
        <v>400</v>
      </c>
    </row>
    <row r="36" spans="1:17" x14ac:dyDescent="0.25">
      <c r="A36" s="63" t="s">
        <v>6</v>
      </c>
      <c r="B36" s="17" t="s">
        <v>5</v>
      </c>
      <c r="C36" s="31">
        <v>111.97393374490574</v>
      </c>
      <c r="D36" s="7">
        <v>145.92059072751482</v>
      </c>
      <c r="E36" s="7">
        <v>63.029092523100481</v>
      </c>
      <c r="F36" s="7">
        <v>144.53254246862767</v>
      </c>
      <c r="G36" s="7">
        <v>159.77081063632329</v>
      </c>
      <c r="H36" s="7">
        <v>119.58197151273052</v>
      </c>
      <c r="I36" s="11"/>
      <c r="L36" s="7">
        <v>40.611171636471234</v>
      </c>
      <c r="M36" s="7">
        <v>69.689572152954327</v>
      </c>
      <c r="N36" s="7">
        <v>62.600034970208071</v>
      </c>
      <c r="O36" s="7">
        <v>90.669006980591547</v>
      </c>
      <c r="P36" s="7">
        <v>79.947948190291712</v>
      </c>
      <c r="Q36" s="7">
        <v>69.223526879984902</v>
      </c>
    </row>
    <row r="37" spans="1:17" x14ac:dyDescent="0.25">
      <c r="A37" s="64"/>
      <c r="B37" s="14" t="s">
        <v>3</v>
      </c>
      <c r="C37" s="32">
        <v>99.449378123458928</v>
      </c>
      <c r="D37" s="7">
        <v>103.03540987935247</v>
      </c>
      <c r="E37" s="7">
        <v>91.096079246059645</v>
      </c>
      <c r="F37" s="7">
        <v>102.99813223467834</v>
      </c>
      <c r="G37" s="7">
        <v>89.624777207826753</v>
      </c>
      <c r="H37" s="7">
        <v>58.712290361787332</v>
      </c>
      <c r="I37" s="11"/>
      <c r="L37" s="7">
        <v>23.358327476342293</v>
      </c>
      <c r="M37" s="7">
        <v>40.776306950339205</v>
      </c>
      <c r="N37" s="7">
        <v>22.270674531214212</v>
      </c>
      <c r="O37" s="7">
        <v>25.964267824344638</v>
      </c>
      <c r="P37" s="7">
        <v>34.070990614576345</v>
      </c>
      <c r="Q37" s="7">
        <v>21.077789901641395</v>
      </c>
    </row>
    <row r="38" spans="1:17" x14ac:dyDescent="0.25">
      <c r="A38" s="64"/>
      <c r="B38" s="14" t="s">
        <v>2</v>
      </c>
      <c r="C38" s="32">
        <v>105.57842384052402</v>
      </c>
      <c r="D38" s="7">
        <v>100.94537220492499</v>
      </c>
      <c r="E38" s="7">
        <v>88.900974485463578</v>
      </c>
      <c r="F38" s="7">
        <v>111.62508592454812</v>
      </c>
      <c r="G38" s="7">
        <v>86.947960050139471</v>
      </c>
      <c r="H38" s="7">
        <v>45.937083013222271</v>
      </c>
      <c r="I38" s="11"/>
      <c r="L38" s="7">
        <v>16.550887550038418</v>
      </c>
      <c r="M38" s="7">
        <v>23.286967773240065</v>
      </c>
      <c r="N38" s="7">
        <v>36.10610165379483</v>
      </c>
      <c r="O38" s="7">
        <v>27.166309490113623</v>
      </c>
      <c r="P38" s="7">
        <v>22.62423678783713</v>
      </c>
      <c r="Q38" s="7">
        <v>31.987788605394051</v>
      </c>
    </row>
    <row r="39" spans="1:17" ht="15.75" thickBot="1" x14ac:dyDescent="0.3">
      <c r="A39" s="65"/>
      <c r="B39" s="13"/>
      <c r="C39" s="32"/>
      <c r="D39" s="12"/>
      <c r="E39" s="12"/>
      <c r="F39" s="12"/>
      <c r="G39" s="12"/>
      <c r="H39" s="12"/>
      <c r="I39" s="11"/>
      <c r="L39" s="7"/>
      <c r="M39" s="7"/>
      <c r="N39" s="7"/>
      <c r="O39" s="7"/>
      <c r="P39" s="7"/>
      <c r="Q39" s="7"/>
    </row>
    <row r="40" spans="1:17" ht="19.5" thickTop="1" x14ac:dyDescent="0.3">
      <c r="B40" s="26" t="s">
        <v>21</v>
      </c>
      <c r="C40" s="33">
        <f t="shared" ref="C40:H40" si="4">AVERAGE(C36:C39)</f>
        <v>105.66724523629624</v>
      </c>
      <c r="D40" s="3">
        <f t="shared" si="4"/>
        <v>116.6337909372641</v>
      </c>
      <c r="E40" s="3">
        <f t="shared" si="4"/>
        <v>81.008715418207899</v>
      </c>
      <c r="F40" s="3">
        <f t="shared" si="4"/>
        <v>119.71858687595137</v>
      </c>
      <c r="G40" s="3">
        <f t="shared" si="4"/>
        <v>112.11451596476316</v>
      </c>
      <c r="H40" s="3">
        <f t="shared" si="4"/>
        <v>74.743781629246698</v>
      </c>
      <c r="I40" s="9" t="s">
        <v>20</v>
      </c>
      <c r="L40" s="3">
        <f t="shared" ref="L40:Q40" si="5">AVERAGE(L36:L39)</f>
        <v>26.840128887617311</v>
      </c>
      <c r="M40" s="3">
        <f>AVERAGE(M36:M39)</f>
        <v>44.584282292177868</v>
      </c>
      <c r="N40" s="3">
        <f>AVERAGE(N36:N39)</f>
        <v>40.325603718405709</v>
      </c>
      <c r="O40" s="3">
        <f>AVERAGE(O36:O39)</f>
        <v>47.933194765016601</v>
      </c>
      <c r="P40" s="3">
        <f>AVERAGE(P36:P39)</f>
        <v>45.54772519756839</v>
      </c>
      <c r="Q40" s="3">
        <f t="shared" si="5"/>
        <v>40.763035129006788</v>
      </c>
    </row>
    <row r="41" spans="1:17" ht="15.75" thickBot="1" x14ac:dyDescent="0.3">
      <c r="B41" s="27" t="s">
        <v>1</v>
      </c>
      <c r="C41" s="34">
        <f t="shared" ref="C41:H41" si="6">STDEVA(C36:C39)</f>
        <v>6.2627502192678026</v>
      </c>
      <c r="D41" s="1">
        <f t="shared" si="6"/>
        <v>25.384632079977195</v>
      </c>
      <c r="E41" s="1">
        <f t="shared" si="6"/>
        <v>15.609444282715506</v>
      </c>
      <c r="F41" s="1">
        <f t="shared" si="6"/>
        <v>21.918151760772908</v>
      </c>
      <c r="G41" s="1">
        <f t="shared" si="6"/>
        <v>41.293257971378964</v>
      </c>
      <c r="H41" s="1">
        <f t="shared" si="6"/>
        <v>39.352877083133606</v>
      </c>
      <c r="I41" s="5"/>
      <c r="L41" s="1">
        <f t="shared" ref="L41:Q41" si="7">STDEVA(L36:L39)</f>
        <v>12.402278959152255</v>
      </c>
      <c r="M41" s="1">
        <f>STDEVA(M36:M39)</f>
        <v>23.434502991489008</v>
      </c>
      <c r="N41" s="1">
        <f>STDEVA(N36:N39)</f>
        <v>20.493108027078573</v>
      </c>
      <c r="O41" s="1">
        <f>STDEVA(O36:O39)</f>
        <v>37.01517878296989</v>
      </c>
      <c r="P41" s="1">
        <f>STDEVA(P36:P39)</f>
        <v>30.336258005138177</v>
      </c>
      <c r="Q41" s="1">
        <f t="shared" si="7"/>
        <v>25.243944045247588</v>
      </c>
    </row>
    <row r="42" spans="1:17" ht="15.75" thickTop="1" x14ac:dyDescent="0.25">
      <c r="C42" s="28" t="s">
        <v>23</v>
      </c>
      <c r="D42">
        <f>TTEST(D36:D39,C36:C39,1,1)</f>
        <v>0.22430432297600039</v>
      </c>
      <c r="E42">
        <f>TTEST(E36:E39,D36:D39,1,1)</f>
        <v>0.135353622193842</v>
      </c>
      <c r="F42">
        <f>TTEST(F36:F39,E36:E39,1,1)</f>
        <v>0.10765740890558595</v>
      </c>
      <c r="G42">
        <f>TTEST(G36:G39,F36:F39,1,1)</f>
        <v>0.29380688815708444</v>
      </c>
      <c r="H42">
        <f>TTEST(H36:H39,G36:G39,1,1)</f>
        <v>3.7115764139311739E-3</v>
      </c>
    </row>
  </sheetData>
  <mergeCells count="11">
    <mergeCell ref="A1:M1"/>
    <mergeCell ref="C34:H34"/>
    <mergeCell ref="I34:I35"/>
    <mergeCell ref="A36:A39"/>
    <mergeCell ref="L34:Q34"/>
    <mergeCell ref="C2:H2"/>
    <mergeCell ref="I2:I3"/>
    <mergeCell ref="K2:Q2"/>
    <mergeCell ref="Q5:Q10"/>
    <mergeCell ref="K3:P3"/>
    <mergeCell ref="A4:A7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85C2-2F6E-4083-A9B7-2E8444B50C79}">
  <dimension ref="A1:U43"/>
  <sheetViews>
    <sheetView topLeftCell="B1" zoomScaleNormal="100" workbookViewId="0">
      <selection activeCell="H48" sqref="H48"/>
    </sheetView>
  </sheetViews>
  <sheetFormatPr defaultRowHeight="15" x14ac:dyDescent="0.25"/>
  <cols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70" t="s">
        <v>11</v>
      </c>
      <c r="D2" s="53"/>
      <c r="E2" s="53"/>
      <c r="F2" s="53"/>
      <c r="G2" s="53"/>
      <c r="H2" s="53"/>
      <c r="I2" s="71" t="s">
        <v>10</v>
      </c>
      <c r="K2" s="49" t="s">
        <v>9</v>
      </c>
      <c r="L2" s="49"/>
      <c r="M2" s="49"/>
      <c r="N2" s="49"/>
      <c r="O2" s="49"/>
      <c r="P2" s="49"/>
      <c r="Q2" s="49"/>
      <c r="R2" s="49"/>
    </row>
    <row r="3" spans="1:18" ht="17.25" customHeight="1" thickBot="1" x14ac:dyDescent="0.3">
      <c r="B3" s="20" t="s">
        <v>8</v>
      </c>
      <c r="C3" s="18" t="s">
        <v>4</v>
      </c>
      <c r="D3" s="18">
        <v>5</v>
      </c>
      <c r="E3" s="15">
        <v>25</v>
      </c>
      <c r="F3" s="15">
        <v>50</v>
      </c>
      <c r="G3" s="15">
        <v>75</v>
      </c>
      <c r="H3" s="19">
        <v>100</v>
      </c>
      <c r="I3" s="72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8" ht="17.25" customHeight="1" thickBot="1" x14ac:dyDescent="0.3">
      <c r="A4" s="63" t="s">
        <v>6</v>
      </c>
      <c r="B4" s="17" t="s">
        <v>5</v>
      </c>
      <c r="C4" s="8">
        <v>111.97393374490574</v>
      </c>
      <c r="D4" s="7"/>
      <c r="E4" s="7"/>
      <c r="F4" s="7"/>
      <c r="G4" s="7"/>
      <c r="H4" s="7"/>
      <c r="I4" s="11"/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8" x14ac:dyDescent="0.25">
      <c r="A5" s="64"/>
      <c r="B5" s="14" t="s">
        <v>3</v>
      </c>
      <c r="C5" s="8">
        <v>99.449378123458928</v>
      </c>
      <c r="D5" s="7">
        <v>93.593681439227737</v>
      </c>
      <c r="E5" s="7">
        <v>104.39371405716686</v>
      </c>
      <c r="F5" s="7">
        <v>100.31996645011981</v>
      </c>
      <c r="G5" s="7">
        <v>61.885549864674381</v>
      </c>
      <c r="H5" s="7">
        <v>40.125889712535034</v>
      </c>
      <c r="I5" s="11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8" x14ac:dyDescent="0.25">
      <c r="A6" s="64"/>
      <c r="B6" s="14" t="s">
        <v>2</v>
      </c>
      <c r="C6" s="8">
        <v>105.57842384052402</v>
      </c>
      <c r="D6" s="7">
        <v>116.98435162346851</v>
      </c>
      <c r="E6" s="7">
        <v>120.17225344709064</v>
      </c>
      <c r="F6" s="7">
        <v>122.28781690995105</v>
      </c>
      <c r="G6" s="7">
        <v>75.186203550200148</v>
      </c>
      <c r="H6" s="7">
        <v>56.039383769358288</v>
      </c>
      <c r="I6" s="11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8" ht="15.75" thickBot="1" x14ac:dyDescent="0.3">
      <c r="A7" s="65"/>
      <c r="B7" s="13"/>
      <c r="C7" s="8"/>
      <c r="D7" s="12"/>
      <c r="E7" s="12"/>
      <c r="F7" s="12"/>
      <c r="G7" s="12"/>
      <c r="H7" s="12"/>
      <c r="I7" s="11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8" ht="20.25" thickTop="1" thickBot="1" x14ac:dyDescent="0.35">
      <c r="B8" s="10" t="s">
        <v>21</v>
      </c>
      <c r="C8" s="4">
        <f>AVERAGE(C4:C7)</f>
        <v>105.66724523629624</v>
      </c>
      <c r="D8" s="3">
        <f>AVERAGE(D4:D7)</f>
        <v>105.28901653134812</v>
      </c>
      <c r="E8" s="3">
        <f>AVERAGE(E4:E7)</f>
        <v>112.28298375212876</v>
      </c>
      <c r="F8" s="3">
        <f>AVERAGE(F4:F7)</f>
        <v>111.30389168003543</v>
      </c>
      <c r="G8" s="3">
        <f>AVERAGE(G4:G7)</f>
        <v>68.535876707437268</v>
      </c>
      <c r="H8" s="3">
        <f t="shared" ref="H8" si="0">AVERAGE(H4:H7)</f>
        <v>48.082636740946661</v>
      </c>
      <c r="I8" s="9" t="s">
        <v>20</v>
      </c>
      <c r="K8" s="7"/>
      <c r="L8" s="7"/>
      <c r="M8" s="7"/>
      <c r="N8" s="7"/>
      <c r="O8" s="7"/>
      <c r="P8" s="7"/>
      <c r="Q8" s="51"/>
    </row>
    <row r="9" spans="1:18" ht="16.5" thickTop="1" thickBot="1" x14ac:dyDescent="0.3">
      <c r="B9" s="6" t="s">
        <v>1</v>
      </c>
      <c r="C9" s="2">
        <f>STDEVA(C4:C7)</f>
        <v>6.2627502192678026</v>
      </c>
      <c r="D9" s="1">
        <f>STDEVA(D4:D7)</f>
        <v>16.539701503774673</v>
      </c>
      <c r="E9" s="1">
        <f>STDEVA(E4:E7)</f>
        <v>11.157112199834154</v>
      </c>
      <c r="F9" s="1">
        <f>STDEVA(F4:F7)</f>
        <v>15.533616028238686</v>
      </c>
      <c r="G9" s="1">
        <f>STDEVA(G4:G7)</f>
        <v>9.4049824152491155</v>
      </c>
      <c r="H9" s="1">
        <f t="shared" ref="H9" si="1">STDEVA(H4:H7)</f>
        <v>11.252539559951542</v>
      </c>
      <c r="I9" s="5"/>
      <c r="K9" s="3">
        <f>AVERAGE(K5:K8)</f>
        <v>31.984749556406761</v>
      </c>
      <c r="L9" s="3">
        <f>AVERAGE(L5:L8)</f>
        <v>55.232939551646766</v>
      </c>
      <c r="M9" s="3">
        <f>AVERAGE(M5:M8)</f>
        <v>49.353068312001454</v>
      </c>
      <c r="N9" s="3">
        <f>AVERAGE(N5:N8)</f>
        <v>26.565288657229132</v>
      </c>
      <c r="O9" s="3">
        <f>AVERAGE(O5:O8)</f>
        <v>28.34761370120674</v>
      </c>
      <c r="P9" s="3">
        <f t="shared" ref="P9" si="2">AVERAGE(P5:P8)</f>
        <v>26.532789253517723</v>
      </c>
      <c r="Q9" s="51"/>
    </row>
    <row r="10" spans="1:18" ht="16.5" thickTop="1" thickBot="1" x14ac:dyDescent="0.3">
      <c r="C10" s="28" t="s">
        <v>23</v>
      </c>
      <c r="D10">
        <f>TTEST(D4:D7,C4:C7,1,1)</f>
        <v>0.40097522343785308</v>
      </c>
      <c r="E10">
        <f>TTEST(E4:E7,D4:D7,1,1)</f>
        <v>0.15863725810858334</v>
      </c>
      <c r="F10">
        <f>TTEST(F4:F7,E4:E7,1,1)</f>
        <v>0.40246437187109546</v>
      </c>
      <c r="G10">
        <f>TTEST(G4:G7,F4:F7,1,1)</f>
        <v>3.2143999509427854E-2</v>
      </c>
      <c r="H10">
        <f>TTEST(H4:H7,G4:G7,1,1)</f>
        <v>2.0303986785482536E-2</v>
      </c>
      <c r="K10" s="1">
        <f>STDEVA(K5:K8)</f>
        <v>12.199603100381902</v>
      </c>
      <c r="L10" s="1">
        <f>STDEVA(L5:L8)</f>
        <v>20.444765891014185</v>
      </c>
      <c r="M10" s="1">
        <f>STDEVA(M5:M8)</f>
        <v>18.734039908339984</v>
      </c>
      <c r="N10" s="1">
        <f>STDEVA(N5:N8)</f>
        <v>0.84997181313402226</v>
      </c>
      <c r="O10" s="1">
        <f>STDEVA(O5:O8)</f>
        <v>8.0940772534603589</v>
      </c>
      <c r="P10" s="1">
        <f t="shared" ref="P10" si="3">STDEVA(P5:P8)</f>
        <v>7.7145340661599384</v>
      </c>
      <c r="Q10" s="52"/>
    </row>
    <row r="11" spans="1:18" ht="15.75" thickTop="1" x14ac:dyDescent="0.25"/>
    <row r="30" spans="21:21" x14ac:dyDescent="0.25">
      <c r="U30" t="s">
        <v>0</v>
      </c>
    </row>
    <row r="34" spans="1:18" ht="15.75" thickBot="1" x14ac:dyDescent="0.3"/>
    <row r="35" spans="1:18" ht="16.5" thickBot="1" x14ac:dyDescent="0.3">
      <c r="B35" s="21"/>
      <c r="C35" s="70" t="s">
        <v>11</v>
      </c>
      <c r="D35" s="53"/>
      <c r="E35" s="53"/>
      <c r="F35" s="53"/>
      <c r="G35" s="53"/>
      <c r="H35" s="53"/>
      <c r="I35" s="71" t="s">
        <v>10</v>
      </c>
      <c r="L35" s="30" t="s">
        <v>4</v>
      </c>
      <c r="M35" s="60" t="s">
        <v>7</v>
      </c>
      <c r="N35" s="61"/>
      <c r="O35" s="61"/>
      <c r="P35" s="61"/>
      <c r="Q35" s="61"/>
      <c r="R35" s="62"/>
    </row>
    <row r="36" spans="1:18" ht="19.5" thickBot="1" x14ac:dyDescent="0.3">
      <c r="B36" s="20" t="s">
        <v>8</v>
      </c>
      <c r="C36" s="18" t="s">
        <v>4</v>
      </c>
      <c r="D36" s="18">
        <v>5</v>
      </c>
      <c r="E36" s="15">
        <v>25</v>
      </c>
      <c r="F36" s="15">
        <v>50</v>
      </c>
      <c r="G36" s="15">
        <v>75</v>
      </c>
      <c r="H36" s="19">
        <v>100</v>
      </c>
      <c r="I36" s="72"/>
      <c r="L36" s="16" t="s">
        <v>4</v>
      </c>
      <c r="M36" s="15">
        <v>12.5</v>
      </c>
      <c r="N36" s="15">
        <v>25</v>
      </c>
      <c r="O36" s="15">
        <v>50</v>
      </c>
      <c r="P36" s="15">
        <v>100</v>
      </c>
      <c r="Q36" s="15">
        <v>200</v>
      </c>
      <c r="R36" s="15">
        <v>400</v>
      </c>
    </row>
    <row r="37" spans="1:18" x14ac:dyDescent="0.25">
      <c r="A37" s="63" t="s">
        <v>6</v>
      </c>
      <c r="B37" s="17" t="s">
        <v>5</v>
      </c>
      <c r="C37" s="8">
        <v>111.97393374490574</v>
      </c>
      <c r="D37" s="7">
        <v>165.79106645684541</v>
      </c>
      <c r="E37" s="7">
        <v>170.14283984989706</v>
      </c>
      <c r="F37" s="7">
        <v>164.08021627728689</v>
      </c>
      <c r="G37" s="7">
        <v>135.17330428116048</v>
      </c>
      <c r="H37" s="7">
        <v>71.902110317556406</v>
      </c>
      <c r="I37" s="11"/>
      <c r="L37" s="8">
        <v>111.97393374490574</v>
      </c>
      <c r="M37" s="7">
        <v>40.611171636471234</v>
      </c>
      <c r="N37" s="7">
        <v>69.689572152954327</v>
      </c>
      <c r="O37" s="7">
        <v>62.600034970208071</v>
      </c>
      <c r="P37" s="7">
        <v>90.669006980591547</v>
      </c>
      <c r="Q37" s="7">
        <v>79.947948190291712</v>
      </c>
      <c r="R37" s="7">
        <v>69.223526879984902</v>
      </c>
    </row>
    <row r="38" spans="1:18" x14ac:dyDescent="0.25">
      <c r="A38" s="64"/>
      <c r="B38" s="14" t="s">
        <v>3</v>
      </c>
      <c r="C38" s="8">
        <v>99.449378123458928</v>
      </c>
      <c r="D38" s="7">
        <v>93.593681439227737</v>
      </c>
      <c r="E38" s="7">
        <v>104.39371405716686</v>
      </c>
      <c r="F38" s="7">
        <v>100.31996645011981</v>
      </c>
      <c r="G38" s="7">
        <v>61.885549864674381</v>
      </c>
      <c r="H38" s="7">
        <v>40.125889712535034</v>
      </c>
      <c r="I38" s="11"/>
      <c r="L38" s="8">
        <v>99.449378123458928</v>
      </c>
      <c r="M38" s="7">
        <v>23.358327476342293</v>
      </c>
      <c r="N38" s="7">
        <v>40.776306950339205</v>
      </c>
      <c r="O38" s="7">
        <v>22.270674531214212</v>
      </c>
      <c r="P38" s="7">
        <v>25.964267824344638</v>
      </c>
      <c r="Q38" s="7">
        <v>34.070990614576345</v>
      </c>
      <c r="R38" s="7">
        <v>21.077789901641395</v>
      </c>
    </row>
    <row r="39" spans="1:18" x14ac:dyDescent="0.25">
      <c r="A39" s="64"/>
      <c r="B39" s="14" t="s">
        <v>2</v>
      </c>
      <c r="C39" s="8">
        <v>105.57842384052402</v>
      </c>
      <c r="D39" s="7">
        <v>116.98435162346851</v>
      </c>
      <c r="E39" s="7">
        <v>120.17225344709064</v>
      </c>
      <c r="F39" s="7">
        <v>122.28781690995105</v>
      </c>
      <c r="G39" s="7">
        <v>75.186203550200148</v>
      </c>
      <c r="H39" s="7">
        <v>56.039383769358288</v>
      </c>
      <c r="I39" s="11"/>
      <c r="L39" s="8">
        <v>105.57842384052402</v>
      </c>
      <c r="M39" s="7">
        <v>16.550887550038418</v>
      </c>
      <c r="N39" s="7">
        <v>23.286967773240065</v>
      </c>
      <c r="O39" s="7">
        <v>36.10610165379483</v>
      </c>
      <c r="P39" s="7">
        <v>27.166309490113623</v>
      </c>
      <c r="Q39" s="7">
        <v>22.62423678783713</v>
      </c>
      <c r="R39" s="7">
        <v>31.987788605394051</v>
      </c>
    </row>
    <row r="40" spans="1:18" ht="15.75" thickBot="1" x14ac:dyDescent="0.3">
      <c r="A40" s="65"/>
      <c r="B40" s="13"/>
      <c r="C40" s="8"/>
      <c r="D40" s="12"/>
      <c r="E40" s="12"/>
      <c r="F40" s="12"/>
      <c r="G40" s="12"/>
      <c r="H40" s="12"/>
      <c r="I40" s="11"/>
      <c r="L40" s="8"/>
      <c r="M40" s="7"/>
      <c r="N40" s="7"/>
      <c r="O40" s="7"/>
      <c r="P40" s="7"/>
      <c r="Q40" s="7"/>
      <c r="R40" s="7"/>
    </row>
    <row r="41" spans="1:18" ht="19.5" thickTop="1" x14ac:dyDescent="0.3">
      <c r="B41" s="10" t="s">
        <v>21</v>
      </c>
      <c r="C41" s="4">
        <f>AVERAGE(C37:C40)</f>
        <v>105.66724523629624</v>
      </c>
      <c r="D41" s="3">
        <f>AVERAGE(D37:D40)</f>
        <v>125.45636650651387</v>
      </c>
      <c r="E41" s="3">
        <f>AVERAGE(E37:E40)</f>
        <v>131.56960245138487</v>
      </c>
      <c r="F41" s="3">
        <f>AVERAGE(F37:F40)</f>
        <v>128.89599987911924</v>
      </c>
      <c r="G41" s="3">
        <f>AVERAGE(G37:G40)</f>
        <v>90.748352565345002</v>
      </c>
      <c r="H41" s="3">
        <f t="shared" ref="H41" si="4">AVERAGE(H37:H40)</f>
        <v>56.022461266483248</v>
      </c>
      <c r="I41" s="9" t="s">
        <v>20</v>
      </c>
      <c r="L41" s="4">
        <f t="shared" ref="L41:R41" si="5">AVERAGE(L37:L40)</f>
        <v>105.66724523629624</v>
      </c>
      <c r="M41" s="3">
        <f t="shared" si="5"/>
        <v>26.840128887617311</v>
      </c>
      <c r="N41" s="3">
        <f>AVERAGE(N37:N40)</f>
        <v>44.584282292177868</v>
      </c>
      <c r="O41" s="3">
        <f>AVERAGE(O37:O40)</f>
        <v>40.325603718405709</v>
      </c>
      <c r="P41" s="3">
        <f>AVERAGE(P37:P40)</f>
        <v>47.933194765016601</v>
      </c>
      <c r="Q41" s="3">
        <f>AVERAGE(Q37:Q40)</f>
        <v>45.54772519756839</v>
      </c>
      <c r="R41" s="3">
        <f t="shared" si="5"/>
        <v>40.763035129006788</v>
      </c>
    </row>
    <row r="42" spans="1:18" ht="15.75" thickBot="1" x14ac:dyDescent="0.3">
      <c r="B42" s="6" t="s">
        <v>1</v>
      </c>
      <c r="C42" s="2">
        <f>STDEVA(C37:C40)</f>
        <v>6.2627502192678026</v>
      </c>
      <c r="D42" s="1">
        <f>STDEVA(D37:D40)</f>
        <v>36.836759873520911</v>
      </c>
      <c r="E42" s="1">
        <f>STDEVA(E37:E40)</f>
        <v>34.324358098460117</v>
      </c>
      <c r="F42" s="1">
        <f>STDEVA(F37:F40)</f>
        <v>32.389711732604205</v>
      </c>
      <c r="G42" s="1">
        <f>STDEVA(G37:G40)</f>
        <v>39.043681925888798</v>
      </c>
      <c r="H42" s="1">
        <f t="shared" ref="H42" si="6">STDEVA(H37:H40)</f>
        <v>15.888117061598994</v>
      </c>
      <c r="I42" s="5"/>
      <c r="L42" s="2">
        <f t="shared" ref="L42:R42" si="7">STDEVA(L37:L40)</f>
        <v>6.2627502192678026</v>
      </c>
      <c r="M42" s="1">
        <f t="shared" si="7"/>
        <v>12.402278959152255</v>
      </c>
      <c r="N42" s="1">
        <f>STDEVA(N37:N40)</f>
        <v>23.434502991489008</v>
      </c>
      <c r="O42" s="1">
        <f>STDEVA(O37:O40)</f>
        <v>20.493108027078573</v>
      </c>
      <c r="P42" s="1">
        <f>STDEVA(P37:P40)</f>
        <v>37.01517878296989</v>
      </c>
      <c r="Q42" s="1">
        <f>STDEVA(Q37:Q40)</f>
        <v>30.336258005138177</v>
      </c>
      <c r="R42" s="1">
        <f t="shared" si="7"/>
        <v>25.243944045247588</v>
      </c>
    </row>
    <row r="43" spans="1:18" ht="15.75" thickTop="1" x14ac:dyDescent="0.25">
      <c r="C43" s="28" t="s">
        <v>23</v>
      </c>
      <c r="D43">
        <f>TTEST(D37:D39,C37:C39,1,1)</f>
        <v>0.19022310680615589</v>
      </c>
      <c r="E43">
        <f>TTEST(E37:E39,C37:C39,1,1)</f>
        <v>0.12721984747383897</v>
      </c>
      <c r="F43">
        <f>TTEST(F37:F39,C37:C39,1,1)</f>
        <v>0.13241631306679441</v>
      </c>
      <c r="G43">
        <f>TTEST(G37:G39,C37:C39,1,1)</f>
        <v>0.25895173175837305</v>
      </c>
      <c r="H43">
        <f>TTEST(H37:H39,C37:C39,1,1)</f>
        <v>6.1509947395488335E-3</v>
      </c>
    </row>
  </sheetData>
  <mergeCells count="11">
    <mergeCell ref="A1:M1"/>
    <mergeCell ref="C35:H35"/>
    <mergeCell ref="I35:I36"/>
    <mergeCell ref="A37:A40"/>
    <mergeCell ref="M35:R35"/>
    <mergeCell ref="C2:H2"/>
    <mergeCell ref="I2:I3"/>
    <mergeCell ref="Q5:Q10"/>
    <mergeCell ref="K2:R2"/>
    <mergeCell ref="K3:P3"/>
    <mergeCell ref="A4:A7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7087F-269D-4233-A850-D54EA3F393E2}">
  <dimension ref="A1:U43"/>
  <sheetViews>
    <sheetView zoomScaleNormal="100" workbookViewId="0">
      <selection activeCell="J11" sqref="J11"/>
    </sheetView>
  </sheetViews>
  <sheetFormatPr defaultRowHeight="15" x14ac:dyDescent="0.25"/>
  <cols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60" t="s">
        <v>11</v>
      </c>
      <c r="D2" s="61"/>
      <c r="E2" s="61"/>
      <c r="F2" s="61"/>
      <c r="G2" s="61"/>
      <c r="H2" s="62"/>
      <c r="I2" s="68" t="s">
        <v>10</v>
      </c>
      <c r="K2" s="49" t="s">
        <v>9</v>
      </c>
      <c r="L2" s="49"/>
      <c r="M2" s="49"/>
      <c r="N2" s="49"/>
      <c r="O2" s="49"/>
      <c r="P2" s="49"/>
      <c r="Q2" s="49"/>
      <c r="R2" s="49"/>
    </row>
    <row r="3" spans="1:18" ht="17.25" customHeight="1" thickBot="1" x14ac:dyDescent="0.3">
      <c r="B3" s="29" t="s">
        <v>8</v>
      </c>
      <c r="C3" s="35" t="s">
        <v>4</v>
      </c>
      <c r="D3" s="30">
        <v>5</v>
      </c>
      <c r="E3" s="30">
        <v>25</v>
      </c>
      <c r="F3" s="30">
        <v>50</v>
      </c>
      <c r="G3" s="30">
        <v>75</v>
      </c>
      <c r="H3" s="36">
        <v>100</v>
      </c>
      <c r="I3" s="72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8" ht="17.25" customHeight="1" thickBot="1" x14ac:dyDescent="0.3">
      <c r="A4" s="63" t="s">
        <v>6</v>
      </c>
      <c r="B4" s="17" t="s">
        <v>5</v>
      </c>
      <c r="C4" s="7"/>
      <c r="D4" s="7"/>
      <c r="E4" s="7"/>
      <c r="F4" s="7"/>
      <c r="G4" s="7"/>
      <c r="H4" s="7"/>
      <c r="I4" s="11"/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8" x14ac:dyDescent="0.25">
      <c r="A5" s="64"/>
      <c r="B5" s="14" t="s">
        <v>3</v>
      </c>
      <c r="C5" s="7">
        <v>99.449378123458928</v>
      </c>
      <c r="D5" s="7">
        <v>109.57414174047773</v>
      </c>
      <c r="E5" s="7">
        <v>108.70627157540767</v>
      </c>
      <c r="F5" s="7">
        <v>96.663262492864874</v>
      </c>
      <c r="G5" s="7">
        <v>102.30849580820653</v>
      </c>
      <c r="H5" s="7">
        <v>74.522671409211483</v>
      </c>
      <c r="I5" s="11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8" x14ac:dyDescent="0.25">
      <c r="A6" s="64"/>
      <c r="B6" s="14" t="s">
        <v>2</v>
      </c>
      <c r="C6" s="7">
        <v>105.57842384052402</v>
      </c>
      <c r="D6" s="7">
        <v>116.6519752537301</v>
      </c>
      <c r="E6" s="7">
        <v>123.43293841737091</v>
      </c>
      <c r="F6" s="7">
        <v>120.1419271359832</v>
      </c>
      <c r="G6" s="7">
        <v>108.49662367069671</v>
      </c>
      <c r="H6" s="7">
        <v>74.884153491569265</v>
      </c>
      <c r="I6" s="11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8" ht="15.75" thickBot="1" x14ac:dyDescent="0.3">
      <c r="A7" s="65"/>
      <c r="B7" s="13"/>
      <c r="C7" s="7"/>
      <c r="D7" s="12"/>
      <c r="E7" s="12"/>
      <c r="F7" s="12"/>
      <c r="G7" s="12"/>
      <c r="H7" s="12"/>
      <c r="I7" s="11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8" ht="20.25" thickTop="1" thickBot="1" x14ac:dyDescent="0.35">
      <c r="B8" s="26" t="s">
        <v>21</v>
      </c>
      <c r="C8" s="3">
        <f>AVERAGE(C4:C7)</f>
        <v>102.51390098199147</v>
      </c>
      <c r="D8" s="3">
        <f>AVERAGE(D4:D7)</f>
        <v>113.11305849710391</v>
      </c>
      <c r="E8" s="3">
        <f>AVERAGE(E4:E7)</f>
        <v>116.06960499638929</v>
      </c>
      <c r="F8" s="3">
        <f>AVERAGE(F4:F7)</f>
        <v>108.40259481442403</v>
      </c>
      <c r="G8" s="3">
        <f>AVERAGE(G4:G7)</f>
        <v>105.40255973945162</v>
      </c>
      <c r="H8" s="3">
        <f t="shared" ref="H8" si="0">AVERAGE(H4:H7)</f>
        <v>74.703412450390374</v>
      </c>
      <c r="I8" s="9" t="s">
        <v>20</v>
      </c>
      <c r="K8" s="7"/>
      <c r="L8" s="7"/>
      <c r="M8" s="7"/>
      <c r="N8" s="7"/>
      <c r="O8" s="7"/>
      <c r="P8" s="7"/>
      <c r="Q8" s="51"/>
    </row>
    <row r="9" spans="1:18" ht="16.5" thickTop="1" thickBot="1" x14ac:dyDescent="0.3">
      <c r="B9" s="27" t="s">
        <v>1</v>
      </c>
      <c r="C9" s="1">
        <f>STDEVA(C4:C7)</f>
        <v>4.3338897887390955</v>
      </c>
      <c r="D9" s="1">
        <f>STDEVA(D4:D7)</f>
        <v>5.0047840733301578</v>
      </c>
      <c r="E9" s="1">
        <f>STDEVA(E4:E7)</f>
        <v>10.413325988227284</v>
      </c>
      <c r="F9" s="1">
        <f>STDEVA(F4:F7)</f>
        <v>16.601922982353749</v>
      </c>
      <c r="G9" s="1">
        <f>STDEVA(G4:G7)</f>
        <v>4.3756671744162192</v>
      </c>
      <c r="H9" s="1">
        <f t="shared" ref="H9" si="1">STDEVA(H4:H7)</f>
        <v>0.25560643171262137</v>
      </c>
      <c r="I9" s="5"/>
      <c r="K9" s="3">
        <f>AVERAGE(K5:K8)</f>
        <v>31.984749556406761</v>
      </c>
      <c r="L9" s="3">
        <f t="shared" ref="L9:P9" si="2">AVERAGE(L5:L8)</f>
        <v>55.232939551646766</v>
      </c>
      <c r="M9" s="3">
        <f t="shared" si="2"/>
        <v>49.353068312001454</v>
      </c>
      <c r="N9" s="3">
        <f t="shared" si="2"/>
        <v>26.565288657229132</v>
      </c>
      <c r="O9" s="3">
        <f t="shared" si="2"/>
        <v>28.34761370120674</v>
      </c>
      <c r="P9" s="3">
        <f t="shared" si="2"/>
        <v>26.532789253517723</v>
      </c>
      <c r="Q9" s="51"/>
    </row>
    <row r="10" spans="1:18" ht="16.5" thickTop="1" thickBot="1" x14ac:dyDescent="0.3">
      <c r="C10" s="28" t="s">
        <v>23</v>
      </c>
      <c r="D10">
        <f>TTEST(D4:D7,C4:C7,1,1)</f>
        <v>1.4237316063747858E-2</v>
      </c>
      <c r="E10">
        <f>TTEST(E4:E7,C4:C7,1,1)</f>
        <v>9.7749784794494241E-2</v>
      </c>
      <c r="F10">
        <f>TTEST(F4:F7,C4:C7,1,1)</f>
        <v>0.31016824991874947</v>
      </c>
      <c r="G10">
        <f>TTEST(G4:G7,C4:C7,1,1)</f>
        <v>3.255105049870026E-3</v>
      </c>
      <c r="H10">
        <f>TTEST(H4:H7,C4:C7,1,1)</f>
        <v>3.2889292922549385E-2</v>
      </c>
      <c r="K10" s="1">
        <f>STDEVA(K5:K8)</f>
        <v>12.199603100381902</v>
      </c>
      <c r="L10" s="1">
        <f t="shared" ref="L10:P10" si="3">STDEVA(L5:L8)</f>
        <v>20.444765891014185</v>
      </c>
      <c r="M10" s="1">
        <f t="shared" si="3"/>
        <v>18.734039908339984</v>
      </c>
      <c r="N10" s="1">
        <f t="shared" si="3"/>
        <v>0.84997181313402226</v>
      </c>
      <c r="O10" s="1">
        <f t="shared" si="3"/>
        <v>8.0940772534603589</v>
      </c>
      <c r="P10" s="1">
        <f t="shared" si="3"/>
        <v>7.7145340661599384</v>
      </c>
      <c r="Q10" s="52"/>
    </row>
    <row r="11" spans="1:18" ht="15.75" thickTop="1" x14ac:dyDescent="0.25"/>
    <row r="30" spans="21:21" x14ac:dyDescent="0.25">
      <c r="U30" t="s">
        <v>0</v>
      </c>
    </row>
    <row r="34" spans="1:19" ht="15.75" thickBot="1" x14ac:dyDescent="0.3"/>
    <row r="35" spans="1:19" ht="16.5" thickBot="1" x14ac:dyDescent="0.3">
      <c r="B35" s="21"/>
      <c r="C35" s="60" t="s">
        <v>11</v>
      </c>
      <c r="D35" s="61"/>
      <c r="E35" s="61"/>
      <c r="F35" s="61"/>
      <c r="G35" s="61"/>
      <c r="H35" s="62"/>
      <c r="I35" s="68" t="s">
        <v>10</v>
      </c>
      <c r="M35" s="30" t="s">
        <v>4</v>
      </c>
      <c r="N35" s="60" t="s">
        <v>7</v>
      </c>
      <c r="O35" s="61"/>
      <c r="P35" s="61"/>
      <c r="Q35" s="61"/>
      <c r="R35" s="61"/>
      <c r="S35" s="62"/>
    </row>
    <row r="36" spans="1:19" ht="19.5" thickBot="1" x14ac:dyDescent="0.3">
      <c r="B36" s="29" t="s">
        <v>8</v>
      </c>
      <c r="C36" s="35" t="s">
        <v>4</v>
      </c>
      <c r="D36" s="30">
        <v>5</v>
      </c>
      <c r="E36" s="30">
        <v>25</v>
      </c>
      <c r="F36" s="30">
        <v>50</v>
      </c>
      <c r="G36" s="30">
        <v>75</v>
      </c>
      <c r="H36" s="36">
        <v>100</v>
      </c>
      <c r="I36" s="72"/>
      <c r="M36" s="16" t="s">
        <v>4</v>
      </c>
      <c r="N36" s="15">
        <v>12.5</v>
      </c>
      <c r="O36" s="15">
        <v>25</v>
      </c>
      <c r="P36" s="15">
        <v>50</v>
      </c>
      <c r="Q36" s="15">
        <v>100</v>
      </c>
      <c r="R36" s="15">
        <v>200</v>
      </c>
      <c r="S36" s="15">
        <v>400</v>
      </c>
    </row>
    <row r="37" spans="1:19" x14ac:dyDescent="0.25">
      <c r="A37" s="63" t="s">
        <v>6</v>
      </c>
      <c r="B37" s="17" t="s">
        <v>5</v>
      </c>
      <c r="C37" s="7">
        <v>111.97393374490574</v>
      </c>
      <c r="D37" s="7">
        <v>170.10450712181736</v>
      </c>
      <c r="E37" s="7">
        <v>174.04269055400877</v>
      </c>
      <c r="F37" s="7">
        <v>168.83952709518618</v>
      </c>
      <c r="G37" s="7">
        <v>177.07702860832018</v>
      </c>
      <c r="H37" s="7">
        <v>170.10652463382158</v>
      </c>
      <c r="I37" s="11"/>
      <c r="M37" s="8">
        <v>111.97393374490574</v>
      </c>
      <c r="N37" s="7">
        <v>40.611171636471234</v>
      </c>
      <c r="O37" s="7">
        <v>69.689572152954327</v>
      </c>
      <c r="P37" s="7">
        <v>62.600034970208071</v>
      </c>
      <c r="Q37" s="7">
        <v>90.669006980591547</v>
      </c>
      <c r="R37" s="7">
        <v>79.947948190291712</v>
      </c>
      <c r="S37" s="7">
        <v>69.223526879984902</v>
      </c>
    </row>
    <row r="38" spans="1:19" x14ac:dyDescent="0.25">
      <c r="A38" s="64"/>
      <c r="B38" s="14" t="s">
        <v>3</v>
      </c>
      <c r="C38" s="7">
        <v>99.449378123458928</v>
      </c>
      <c r="D38" s="7">
        <v>109.57414174047773</v>
      </c>
      <c r="E38" s="7">
        <v>108.70627157540767</v>
      </c>
      <c r="F38" s="7">
        <v>96.663262492864874</v>
      </c>
      <c r="G38" s="7">
        <v>102.30849580820653</v>
      </c>
      <c r="H38" s="7">
        <v>74.522671409211483</v>
      </c>
      <c r="I38" s="11"/>
      <c r="M38" s="8">
        <v>99.449378123458928</v>
      </c>
      <c r="N38" s="7">
        <v>23.358327476342293</v>
      </c>
      <c r="O38" s="7">
        <v>40.776306950339205</v>
      </c>
      <c r="P38" s="7">
        <v>22.270674531214212</v>
      </c>
      <c r="Q38" s="7">
        <v>25.964267824344638</v>
      </c>
      <c r="R38" s="7">
        <v>34.070990614576345</v>
      </c>
      <c r="S38" s="7">
        <v>21.077789901641395</v>
      </c>
    </row>
    <row r="39" spans="1:19" x14ac:dyDescent="0.25">
      <c r="A39" s="64"/>
      <c r="B39" s="14" t="s">
        <v>2</v>
      </c>
      <c r="C39" s="7">
        <v>105.57842384052402</v>
      </c>
      <c r="D39" s="7">
        <v>116.6519752537301</v>
      </c>
      <c r="E39" s="7">
        <v>123.43293841737091</v>
      </c>
      <c r="F39" s="7">
        <v>120.1419271359832</v>
      </c>
      <c r="G39" s="7">
        <v>108.49662367069671</v>
      </c>
      <c r="H39" s="7">
        <v>74.884153491569265</v>
      </c>
      <c r="I39" s="11"/>
      <c r="M39" s="8">
        <v>105.57842384052402</v>
      </c>
      <c r="N39" s="7">
        <v>16.550887550038418</v>
      </c>
      <c r="O39" s="7">
        <v>23.286967773240065</v>
      </c>
      <c r="P39" s="7">
        <v>36.10610165379483</v>
      </c>
      <c r="Q39" s="7">
        <v>27.166309490113623</v>
      </c>
      <c r="R39" s="7">
        <v>22.62423678783713</v>
      </c>
      <c r="S39" s="7">
        <v>31.987788605394051</v>
      </c>
    </row>
    <row r="40" spans="1:19" ht="15.75" thickBot="1" x14ac:dyDescent="0.3">
      <c r="A40" s="65"/>
      <c r="B40" s="13"/>
      <c r="C40" s="7"/>
      <c r="D40" s="12"/>
      <c r="E40" s="12"/>
      <c r="F40" s="12"/>
      <c r="G40" s="12"/>
      <c r="H40" s="12"/>
      <c r="I40" s="11"/>
      <c r="M40" s="8"/>
      <c r="N40" s="7"/>
      <c r="O40" s="7"/>
      <c r="P40" s="7"/>
      <c r="Q40" s="7"/>
      <c r="R40" s="7"/>
      <c r="S40" s="7"/>
    </row>
    <row r="41" spans="1:19" ht="19.5" thickTop="1" x14ac:dyDescent="0.3">
      <c r="B41" s="26" t="s">
        <v>21</v>
      </c>
      <c r="C41" s="3">
        <f>AVERAGE(C37:C40)</f>
        <v>105.66724523629624</v>
      </c>
      <c r="D41" s="3">
        <f t="shared" ref="D41:H41" si="4">AVERAGE(D37:D40)</f>
        <v>132.11020803867504</v>
      </c>
      <c r="E41" s="3">
        <f t="shared" si="4"/>
        <v>135.39396684892913</v>
      </c>
      <c r="F41" s="3">
        <f t="shared" si="4"/>
        <v>128.54823890801143</v>
      </c>
      <c r="G41" s="3">
        <f t="shared" si="4"/>
        <v>129.2940493624078</v>
      </c>
      <c r="H41" s="3">
        <f t="shared" si="4"/>
        <v>106.50444984486744</v>
      </c>
      <c r="I41" s="9" t="s">
        <v>20</v>
      </c>
      <c r="M41" s="4">
        <f>AVERAGE(M37:M40)</f>
        <v>105.66724523629624</v>
      </c>
      <c r="N41" s="3">
        <f t="shared" ref="N41:S41" si="5">AVERAGE(N37:N40)</f>
        <v>26.840128887617311</v>
      </c>
      <c r="O41" s="3">
        <f t="shared" si="5"/>
        <v>44.584282292177868</v>
      </c>
      <c r="P41" s="3">
        <f t="shared" si="5"/>
        <v>40.325603718405709</v>
      </c>
      <c r="Q41" s="3">
        <f t="shared" si="5"/>
        <v>47.933194765016601</v>
      </c>
      <c r="R41" s="3">
        <f t="shared" si="5"/>
        <v>45.54772519756839</v>
      </c>
      <c r="S41" s="3">
        <f t="shared" si="5"/>
        <v>40.763035129006788</v>
      </c>
    </row>
    <row r="42" spans="1:19" ht="15.75" thickBot="1" x14ac:dyDescent="0.3">
      <c r="B42" s="27" t="s">
        <v>1</v>
      </c>
      <c r="C42" s="1">
        <f>STDEVA(C37:C40)</f>
        <v>6.2627502192678026</v>
      </c>
      <c r="D42" s="1">
        <f t="shared" ref="D42:H42" si="6">STDEVA(D37:D40)</f>
        <v>33.093791017723952</v>
      </c>
      <c r="E42" s="1">
        <f t="shared" si="6"/>
        <v>34.27114766231545</v>
      </c>
      <c r="F42" s="1">
        <f t="shared" si="6"/>
        <v>36.815117155761854</v>
      </c>
      <c r="G42" s="1">
        <f t="shared" si="6"/>
        <v>41.496783740696074</v>
      </c>
      <c r="H42" s="1">
        <f t="shared" si="6"/>
        <v>55.081309038717983</v>
      </c>
      <c r="I42" s="5"/>
      <c r="M42" s="2">
        <f>STDEVA(M37:M40)</f>
        <v>6.2627502192678026</v>
      </c>
      <c r="N42" s="1">
        <f t="shared" ref="N42:S42" si="7">STDEVA(N37:N40)</f>
        <v>12.402278959152255</v>
      </c>
      <c r="O42" s="1">
        <f t="shared" si="7"/>
        <v>23.434502991489008</v>
      </c>
      <c r="P42" s="1">
        <f t="shared" si="7"/>
        <v>20.493108027078573</v>
      </c>
      <c r="Q42" s="1">
        <f t="shared" si="7"/>
        <v>37.01517878296989</v>
      </c>
      <c r="R42" s="1">
        <f t="shared" si="7"/>
        <v>30.336258005138177</v>
      </c>
      <c r="S42" s="1">
        <f t="shared" si="7"/>
        <v>25.243944045247588</v>
      </c>
    </row>
    <row r="43" spans="1:19" ht="15.75" thickTop="1" x14ac:dyDescent="0.25">
      <c r="C43" s="28" t="s">
        <v>23</v>
      </c>
      <c r="D43">
        <f>TTEST(D37:D40,C37:C40,1,1)</f>
        <v>0.11855633729108617</v>
      </c>
      <c r="E43">
        <f>TTEST(E37:E40,C37:C40,1,1)</f>
        <v>0.10542860133639748</v>
      </c>
      <c r="F43">
        <f>TTEST(F37:F40,C37:C40,1,1)</f>
        <v>0.16281177413360171</v>
      </c>
      <c r="G43">
        <f>TTEST(G37:G40,C37:C40,1,1)</f>
        <v>0.18632453295369666</v>
      </c>
      <c r="H43">
        <f>TTEST(H37:H40,C37:C40,1,1)</f>
        <v>0.48968730110764558</v>
      </c>
    </row>
  </sheetData>
  <mergeCells count="11">
    <mergeCell ref="A1:M1"/>
    <mergeCell ref="C35:H35"/>
    <mergeCell ref="I35:I36"/>
    <mergeCell ref="A37:A40"/>
    <mergeCell ref="N35:S35"/>
    <mergeCell ref="C2:H2"/>
    <mergeCell ref="I2:I3"/>
    <mergeCell ref="Q5:Q10"/>
    <mergeCell ref="K2:R2"/>
    <mergeCell ref="K3:P3"/>
    <mergeCell ref="A4:A7"/>
  </mergeCells>
  <pageMargins left="0.7" right="0.7" top="0.75" bottom="0.75" header="0.3" footer="0.3"/>
  <pageSetup orientation="landscape" verticalDpi="300" r:id="rId1"/>
  <ignoredErrors>
    <ignoredError sqref="D8:H9 K9:P10 D41:H41 N41:S41 D42:H42 N42:S42" formulaRange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AC998-E8CC-41D3-AE1D-FBC6DC63974E}">
  <dimension ref="A1:U43"/>
  <sheetViews>
    <sheetView zoomScaleNormal="100" workbookViewId="0">
      <selection activeCell="H11" sqref="H11"/>
    </sheetView>
  </sheetViews>
  <sheetFormatPr defaultRowHeight="15" x14ac:dyDescent="0.25"/>
  <cols>
    <col min="7" max="7" width="12" bestFit="1" customWidth="1"/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60" t="s">
        <v>11</v>
      </c>
      <c r="D2" s="61"/>
      <c r="E2" s="61"/>
      <c r="F2" s="61"/>
      <c r="G2" s="61"/>
      <c r="H2" s="62"/>
      <c r="I2" s="25" t="s">
        <v>10</v>
      </c>
      <c r="K2" s="49" t="s">
        <v>9</v>
      </c>
      <c r="L2" s="49"/>
      <c r="M2" s="49"/>
      <c r="N2" s="49"/>
      <c r="O2" s="49"/>
      <c r="P2" s="49"/>
      <c r="Q2" s="49"/>
      <c r="R2" s="49"/>
    </row>
    <row r="3" spans="1:18" ht="17.25" customHeight="1" thickBot="1" x14ac:dyDescent="0.3">
      <c r="B3" s="20" t="s">
        <v>8</v>
      </c>
      <c r="C3" s="18" t="s">
        <v>4</v>
      </c>
      <c r="D3" s="18">
        <v>5</v>
      </c>
      <c r="E3" s="15">
        <v>25</v>
      </c>
      <c r="F3" s="15">
        <v>50</v>
      </c>
      <c r="G3" s="15">
        <v>75</v>
      </c>
      <c r="H3" s="19">
        <v>100</v>
      </c>
      <c r="I3" s="24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8" ht="17.25" customHeight="1" thickBot="1" x14ac:dyDescent="0.3">
      <c r="A4" s="63" t="s">
        <v>6</v>
      </c>
      <c r="B4" s="17" t="s">
        <v>5</v>
      </c>
      <c r="C4" s="8">
        <v>111.97393374490574</v>
      </c>
      <c r="D4" s="7"/>
      <c r="E4" s="7"/>
      <c r="F4" s="7"/>
      <c r="G4" s="7"/>
      <c r="H4" s="7"/>
      <c r="I4" s="11"/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8" x14ac:dyDescent="0.25">
      <c r="A5" s="64"/>
      <c r="B5" s="14" t="s">
        <v>3</v>
      </c>
      <c r="C5" s="8">
        <v>99.449378123458928</v>
      </c>
      <c r="D5" s="7">
        <v>111.24348126604204</v>
      </c>
      <c r="E5" s="7">
        <v>107.65900274534319</v>
      </c>
      <c r="F5" s="7">
        <v>91.559719951694404</v>
      </c>
      <c r="G5" s="7">
        <v>83.295732097993636</v>
      </c>
      <c r="H5" s="7">
        <v>41.911721877706043</v>
      </c>
      <c r="I5" s="11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8" x14ac:dyDescent="0.25">
      <c r="A6" s="64"/>
      <c r="B6" s="14" t="s">
        <v>2</v>
      </c>
      <c r="C6" s="8">
        <v>105.57842384052402</v>
      </c>
      <c r="D6" s="7">
        <v>123.03627026808455</v>
      </c>
      <c r="E6" s="7">
        <v>121.06384699365167</v>
      </c>
      <c r="F6" s="7">
        <v>110.92272855929801</v>
      </c>
      <c r="G6" s="7">
        <v>89.416521774291326</v>
      </c>
      <c r="H6" s="7">
        <v>61.81230035178519</v>
      </c>
      <c r="I6" s="11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8" ht="15.75" thickBot="1" x14ac:dyDescent="0.3">
      <c r="A7" s="65"/>
      <c r="B7" s="13"/>
      <c r="C7" s="8"/>
      <c r="D7" s="12"/>
      <c r="E7" s="12"/>
      <c r="F7" s="12"/>
      <c r="G7" s="12"/>
      <c r="H7" s="12"/>
      <c r="I7" s="11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8" ht="20.25" thickTop="1" thickBot="1" x14ac:dyDescent="0.35">
      <c r="B8" s="26" t="s">
        <v>21</v>
      </c>
      <c r="C8" s="4">
        <f>AVERAGE(C4:C7)</f>
        <v>105.66724523629624</v>
      </c>
      <c r="D8" s="3">
        <f t="shared" ref="D8:H8" si="0">AVERAGE(D4:D7)</f>
        <v>117.1398757670633</v>
      </c>
      <c r="E8" s="3">
        <f t="shared" si="0"/>
        <v>114.36142486949743</v>
      </c>
      <c r="F8" s="3">
        <f t="shared" si="0"/>
        <v>101.24122425549621</v>
      </c>
      <c r="G8" s="3">
        <f t="shared" si="0"/>
        <v>86.356126936142488</v>
      </c>
      <c r="H8" s="3">
        <f t="shared" si="0"/>
        <v>51.862011114745613</v>
      </c>
      <c r="I8" s="9" t="s">
        <v>20</v>
      </c>
      <c r="K8" s="7"/>
      <c r="L8" s="7"/>
      <c r="M8" s="7"/>
      <c r="N8" s="7"/>
      <c r="O8" s="7"/>
      <c r="P8" s="7"/>
      <c r="Q8" s="51"/>
    </row>
    <row r="9" spans="1:18" ht="16.5" thickTop="1" thickBot="1" x14ac:dyDescent="0.3">
      <c r="B9" s="27" t="s">
        <v>1</v>
      </c>
      <c r="C9" s="2">
        <f>STDEVA(C4:C7)</f>
        <v>6.2627502192678026</v>
      </c>
      <c r="D9" s="1">
        <f t="shared" ref="D9:H9" si="1">STDEVA(D4:D7)</f>
        <v>8.3387610724463972</v>
      </c>
      <c r="E9" s="1">
        <f t="shared" si="1"/>
        <v>9.4786562687284128</v>
      </c>
      <c r="F9" s="1">
        <f t="shared" si="1"/>
        <v>13.691714690609999</v>
      </c>
      <c r="G9" s="1">
        <f t="shared" si="1"/>
        <v>4.3280518863267101</v>
      </c>
      <c r="H9" s="1">
        <f t="shared" si="1"/>
        <v>14.071833988556431</v>
      </c>
      <c r="I9" s="5"/>
      <c r="K9" s="3">
        <f t="shared" ref="K9:P9" si="2">AVERAGE(K5:K8)</f>
        <v>31.984749556406761</v>
      </c>
      <c r="L9" s="3">
        <f t="shared" si="2"/>
        <v>55.232939551646766</v>
      </c>
      <c r="M9" s="3">
        <f t="shared" si="2"/>
        <v>49.353068312001454</v>
      </c>
      <c r="N9" s="3">
        <f t="shared" si="2"/>
        <v>26.565288657229132</v>
      </c>
      <c r="O9" s="3">
        <f t="shared" si="2"/>
        <v>28.34761370120674</v>
      </c>
      <c r="P9" s="3">
        <f t="shared" si="2"/>
        <v>26.532789253517723</v>
      </c>
      <c r="Q9" s="51"/>
    </row>
    <row r="10" spans="1:18" ht="16.5" thickTop="1" thickBot="1" x14ac:dyDescent="0.3">
      <c r="C10" s="28" t="s">
        <v>23</v>
      </c>
      <c r="D10">
        <f>TTEST(D4:D7,C4:C7,1,1)</f>
        <v>6.0877674001236629E-2</v>
      </c>
      <c r="E10">
        <f>TTEST(E4:E7,C4:C7,1,1)</f>
        <v>9.4831230756877341E-2</v>
      </c>
      <c r="F10">
        <f>TTEST(F4:F7,C4:C7,1,1)</f>
        <v>0.43951648597249582</v>
      </c>
      <c r="G10">
        <f>TTEST(G4:G7,C4:C7,1,1)</f>
        <v>8.1322443689055702E-5</v>
      </c>
      <c r="H10">
        <f>TTEST(H4:H7,C4:C7,1,1)</f>
        <v>4.3008333886513525E-2</v>
      </c>
      <c r="K10" s="1">
        <f t="shared" ref="K10:P10" si="3">STDEVA(K5:K8)</f>
        <v>12.199603100381902</v>
      </c>
      <c r="L10" s="1">
        <f t="shared" si="3"/>
        <v>20.444765891014185</v>
      </c>
      <c r="M10" s="1">
        <f t="shared" si="3"/>
        <v>18.734039908339984</v>
      </c>
      <c r="N10" s="1">
        <f t="shared" si="3"/>
        <v>0.84997181313402226</v>
      </c>
      <c r="O10" s="1">
        <f t="shared" si="3"/>
        <v>8.0940772534603589</v>
      </c>
      <c r="P10" s="1">
        <f t="shared" si="3"/>
        <v>7.7145340661599384</v>
      </c>
      <c r="Q10" s="52"/>
    </row>
    <row r="11" spans="1:18" ht="15.75" thickTop="1" x14ac:dyDescent="0.25"/>
    <row r="30" spans="21:21" x14ac:dyDescent="0.25">
      <c r="U30" t="s">
        <v>0</v>
      </c>
    </row>
    <row r="34" spans="1:19" ht="15.75" thickBot="1" x14ac:dyDescent="0.3"/>
    <row r="35" spans="1:19" ht="21" thickBot="1" x14ac:dyDescent="0.3">
      <c r="B35" s="21"/>
      <c r="C35" s="60" t="s">
        <v>11</v>
      </c>
      <c r="D35" s="61"/>
      <c r="E35" s="61"/>
      <c r="F35" s="61"/>
      <c r="G35" s="61"/>
      <c r="H35" s="62"/>
      <c r="I35" s="25" t="s">
        <v>10</v>
      </c>
      <c r="M35" s="30" t="s">
        <v>4</v>
      </c>
      <c r="N35" s="60" t="s">
        <v>7</v>
      </c>
      <c r="O35" s="61"/>
      <c r="P35" s="61"/>
      <c r="Q35" s="61"/>
      <c r="R35" s="61"/>
      <c r="S35" s="62"/>
    </row>
    <row r="36" spans="1:19" ht="19.5" thickBot="1" x14ac:dyDescent="0.3">
      <c r="B36" s="20" t="s">
        <v>8</v>
      </c>
      <c r="C36" s="18" t="s">
        <v>4</v>
      </c>
      <c r="D36" s="18">
        <v>5</v>
      </c>
      <c r="E36" s="15">
        <v>25</v>
      </c>
      <c r="F36" s="15">
        <v>50</v>
      </c>
      <c r="G36" s="15">
        <v>75</v>
      </c>
      <c r="H36" s="19">
        <v>100</v>
      </c>
      <c r="I36" s="24"/>
      <c r="M36" s="16" t="s">
        <v>4</v>
      </c>
      <c r="N36" s="15">
        <v>12.5</v>
      </c>
      <c r="O36" s="15">
        <v>25</v>
      </c>
      <c r="P36" s="15">
        <v>50</v>
      </c>
      <c r="Q36" s="15">
        <v>100</v>
      </c>
      <c r="R36" s="15">
        <v>200</v>
      </c>
      <c r="S36" s="15">
        <v>400</v>
      </c>
    </row>
    <row r="37" spans="1:19" x14ac:dyDescent="0.25">
      <c r="A37" s="63" t="s">
        <v>6</v>
      </c>
      <c r="B37" s="17" t="s">
        <v>5</v>
      </c>
      <c r="C37" s="8">
        <v>111.97393374490574</v>
      </c>
      <c r="D37" s="7">
        <v>171.97474074970742</v>
      </c>
      <c r="E37" s="7">
        <v>177.86587580196101</v>
      </c>
      <c r="F37" s="7">
        <v>161.10640358310127</v>
      </c>
      <c r="G37" s="7">
        <v>171.57930839688498</v>
      </c>
      <c r="H37" s="7">
        <v>128.09587217043938</v>
      </c>
      <c r="I37" s="11"/>
      <c r="M37" s="8">
        <v>111.97393374490574</v>
      </c>
      <c r="N37" s="7">
        <v>40.611171636471234</v>
      </c>
      <c r="O37" s="7">
        <v>69.689572152954327</v>
      </c>
      <c r="P37" s="7">
        <v>62.600034970208071</v>
      </c>
      <c r="Q37" s="7">
        <v>90.669006980591547</v>
      </c>
      <c r="R37" s="7">
        <v>79.947948190291712</v>
      </c>
      <c r="S37" s="7">
        <v>69.223526879984902</v>
      </c>
    </row>
    <row r="38" spans="1:19" x14ac:dyDescent="0.25">
      <c r="A38" s="64"/>
      <c r="B38" s="14" t="s">
        <v>3</v>
      </c>
      <c r="C38" s="8">
        <v>99.449378123458928</v>
      </c>
      <c r="D38" s="7">
        <v>111.24348126604204</v>
      </c>
      <c r="E38" s="7">
        <v>107.65900274534319</v>
      </c>
      <c r="F38" s="7">
        <v>91.559719951694404</v>
      </c>
      <c r="G38" s="7">
        <v>83.295732097993636</v>
      </c>
      <c r="H38" s="7">
        <v>41.911721877706043</v>
      </c>
      <c r="I38" s="11"/>
      <c r="M38" s="8">
        <v>99.449378123458928</v>
      </c>
      <c r="N38" s="7">
        <v>23.358327476342293</v>
      </c>
      <c r="O38" s="7">
        <v>40.776306950339205</v>
      </c>
      <c r="P38" s="7">
        <v>22.270674531214212</v>
      </c>
      <c r="Q38" s="7">
        <v>25.964267824344638</v>
      </c>
      <c r="R38" s="7">
        <v>34.070990614576345</v>
      </c>
      <c r="S38" s="7">
        <v>21.077789901641395</v>
      </c>
    </row>
    <row r="39" spans="1:19" x14ac:dyDescent="0.25">
      <c r="A39" s="64"/>
      <c r="B39" s="14" t="s">
        <v>2</v>
      </c>
      <c r="C39" s="8">
        <v>105.57842384052402</v>
      </c>
      <c r="D39" s="7">
        <v>123.03627026808455</v>
      </c>
      <c r="E39" s="7">
        <v>121.06384699365167</v>
      </c>
      <c r="F39" s="7">
        <v>110.92272855929801</v>
      </c>
      <c r="G39" s="7">
        <v>89.416521774291326</v>
      </c>
      <c r="H39" s="7">
        <v>61.81230035178519</v>
      </c>
      <c r="I39" s="11"/>
      <c r="M39" s="8">
        <v>105.57842384052402</v>
      </c>
      <c r="N39" s="7">
        <v>16.550887550038418</v>
      </c>
      <c r="O39" s="7">
        <v>23.286967773240065</v>
      </c>
      <c r="P39" s="7">
        <v>36.10610165379483</v>
      </c>
      <c r="Q39" s="7">
        <v>27.166309490113623</v>
      </c>
      <c r="R39" s="7">
        <v>22.62423678783713</v>
      </c>
      <c r="S39" s="7">
        <v>31.987788605394051</v>
      </c>
    </row>
    <row r="40" spans="1:19" ht="15.75" thickBot="1" x14ac:dyDescent="0.3">
      <c r="A40" s="65"/>
      <c r="B40" s="13"/>
      <c r="C40" s="8"/>
      <c r="D40" s="12"/>
      <c r="E40" s="12"/>
      <c r="F40" s="12"/>
      <c r="G40" s="12"/>
      <c r="H40" s="12"/>
      <c r="I40" s="11"/>
      <c r="M40" s="8"/>
      <c r="N40" s="7"/>
      <c r="O40" s="7"/>
      <c r="P40" s="7"/>
      <c r="Q40" s="7"/>
      <c r="R40" s="7"/>
      <c r="S40" s="7"/>
    </row>
    <row r="41" spans="1:19" ht="19.5" thickTop="1" x14ac:dyDescent="0.3">
      <c r="B41" s="26" t="s">
        <v>21</v>
      </c>
      <c r="C41" s="4">
        <f t="shared" ref="C41:H41" si="4">AVERAGE(C37:C40)</f>
        <v>105.66724523629624</v>
      </c>
      <c r="D41" s="3">
        <f t="shared" si="4"/>
        <v>135.41816409461134</v>
      </c>
      <c r="E41" s="3">
        <f t="shared" si="4"/>
        <v>135.52957518031863</v>
      </c>
      <c r="F41" s="3">
        <f t="shared" si="4"/>
        <v>121.19628403136456</v>
      </c>
      <c r="G41" s="3">
        <f t="shared" si="4"/>
        <v>114.76385408972332</v>
      </c>
      <c r="H41" s="3">
        <f t="shared" si="4"/>
        <v>77.273298133310206</v>
      </c>
      <c r="I41" s="9" t="s">
        <v>20</v>
      </c>
      <c r="M41" s="4">
        <f t="shared" ref="M41:S41" si="5">AVERAGE(M37:M40)</f>
        <v>105.66724523629624</v>
      </c>
      <c r="N41" s="3">
        <f t="shared" si="5"/>
        <v>26.840128887617311</v>
      </c>
      <c r="O41" s="3">
        <f t="shared" si="5"/>
        <v>44.584282292177868</v>
      </c>
      <c r="P41" s="3">
        <f t="shared" si="5"/>
        <v>40.325603718405709</v>
      </c>
      <c r="Q41" s="3">
        <f t="shared" si="5"/>
        <v>47.933194765016601</v>
      </c>
      <c r="R41" s="3">
        <f t="shared" si="5"/>
        <v>45.54772519756839</v>
      </c>
      <c r="S41" s="3">
        <f t="shared" si="5"/>
        <v>40.763035129006788</v>
      </c>
    </row>
    <row r="42" spans="1:19" ht="15.75" thickBot="1" x14ac:dyDescent="0.3">
      <c r="B42" s="27" t="s">
        <v>1</v>
      </c>
      <c r="C42" s="2">
        <f t="shared" ref="C42:H42" si="6">STDEVA(C37:C40)</f>
        <v>6.2627502192678026</v>
      </c>
      <c r="D42" s="1">
        <f t="shared" si="6"/>
        <v>32.203337415035271</v>
      </c>
      <c r="E42" s="1">
        <f t="shared" si="6"/>
        <v>37.271895914682318</v>
      </c>
      <c r="F42" s="1">
        <f t="shared" si="6"/>
        <v>35.893519715402263</v>
      </c>
      <c r="G42" s="1">
        <f t="shared" si="6"/>
        <v>49.29871096349526</v>
      </c>
      <c r="H42" s="1">
        <f t="shared" si="6"/>
        <v>45.124370131009641</v>
      </c>
      <c r="I42" s="5"/>
      <c r="M42" s="2">
        <f t="shared" ref="M42:S42" si="7">STDEVA(M37:M40)</f>
        <v>6.2627502192678026</v>
      </c>
      <c r="N42" s="1">
        <f t="shared" si="7"/>
        <v>12.402278959152255</v>
      </c>
      <c r="O42" s="1">
        <f t="shared" si="7"/>
        <v>23.434502991489008</v>
      </c>
      <c r="P42" s="1">
        <f t="shared" si="7"/>
        <v>20.493108027078573</v>
      </c>
      <c r="Q42" s="1">
        <f t="shared" si="7"/>
        <v>37.01517878296989</v>
      </c>
      <c r="R42" s="1">
        <f t="shared" si="7"/>
        <v>30.336258005138177</v>
      </c>
      <c r="S42" s="1">
        <f t="shared" si="7"/>
        <v>25.243944045247588</v>
      </c>
    </row>
    <row r="43" spans="1:19" ht="15.75" thickTop="1" x14ac:dyDescent="0.25">
      <c r="C43" s="28" t="s">
        <v>23</v>
      </c>
      <c r="D43">
        <f>TTEST(D37:D40,C37:C40,1,1)</f>
        <v>9.4839748731504581E-2</v>
      </c>
      <c r="E43">
        <f>TTEST(E37:E40,C37:C40,1,1)</f>
        <v>0.12070497169571276</v>
      </c>
      <c r="F43">
        <f>TTEST(F37:F40,C37:C40,1,1)</f>
        <v>0.23128742220954807</v>
      </c>
      <c r="G43">
        <f>TTEST(G37:G40,C37:C40,1,1)</f>
        <v>0.37659035173606437</v>
      </c>
      <c r="H43">
        <f>TTEST(H37:H40,C37:C40,1,1)</f>
        <v>0.1680064903984495</v>
      </c>
    </row>
  </sheetData>
  <mergeCells count="9">
    <mergeCell ref="A1:M1"/>
    <mergeCell ref="C35:H35"/>
    <mergeCell ref="A37:A40"/>
    <mergeCell ref="N35:S35"/>
    <mergeCell ref="C2:H2"/>
    <mergeCell ref="Q5:Q10"/>
    <mergeCell ref="K2:R2"/>
    <mergeCell ref="K3:P3"/>
    <mergeCell ref="A4:A7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E2698-124D-432C-BA59-BC7CFA267CFB}">
  <dimension ref="A1:U44"/>
  <sheetViews>
    <sheetView zoomScaleNormal="100" workbookViewId="0">
      <selection activeCell="D10" sqref="D10:H10"/>
    </sheetView>
  </sheetViews>
  <sheetFormatPr defaultRowHeight="15" x14ac:dyDescent="0.25"/>
  <cols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70" t="s">
        <v>11</v>
      </c>
      <c r="D2" s="53"/>
      <c r="E2" s="53"/>
      <c r="F2" s="53"/>
      <c r="G2" s="53"/>
      <c r="H2" s="53"/>
      <c r="I2" s="68" t="s">
        <v>10</v>
      </c>
      <c r="K2" s="49" t="s">
        <v>9</v>
      </c>
      <c r="L2" s="49"/>
      <c r="M2" s="49"/>
      <c r="N2" s="49"/>
      <c r="O2" s="49"/>
      <c r="P2" s="49"/>
      <c r="Q2" s="49"/>
      <c r="R2" s="49"/>
    </row>
    <row r="3" spans="1:18" ht="17.25" customHeight="1" thickBot="1" x14ac:dyDescent="0.3">
      <c r="B3" s="29" t="s">
        <v>8</v>
      </c>
      <c r="C3" s="35" t="s">
        <v>4</v>
      </c>
      <c r="D3" s="30">
        <v>5</v>
      </c>
      <c r="E3" s="30">
        <v>25</v>
      </c>
      <c r="F3" s="30">
        <v>50</v>
      </c>
      <c r="G3" s="30">
        <v>75</v>
      </c>
      <c r="H3" s="30">
        <v>100</v>
      </c>
      <c r="I3" s="72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8" ht="17.25" customHeight="1" thickBot="1" x14ac:dyDescent="0.3">
      <c r="A4" s="63" t="s">
        <v>6</v>
      </c>
      <c r="B4" s="17" t="s">
        <v>5</v>
      </c>
      <c r="C4" s="7">
        <v>111.97393374490574</v>
      </c>
      <c r="D4" s="7"/>
      <c r="E4" s="7"/>
      <c r="F4" s="7"/>
      <c r="G4" s="7"/>
      <c r="H4" s="7"/>
      <c r="I4" s="11"/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8" x14ac:dyDescent="0.25">
      <c r="A5" s="64"/>
      <c r="B5" s="14" t="s">
        <v>3</v>
      </c>
      <c r="C5" s="7">
        <v>99.449378123458928</v>
      </c>
      <c r="D5" s="7">
        <v>107.36777114632643</v>
      </c>
      <c r="E5" s="7">
        <v>108.13662256773078</v>
      </c>
      <c r="F5" s="7">
        <v>88.526251616335401</v>
      </c>
      <c r="G5" s="7">
        <v>60.28960070206233</v>
      </c>
      <c r="H5" s="7">
        <v>11.240374795652517</v>
      </c>
      <c r="I5" s="11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8" x14ac:dyDescent="0.25">
      <c r="A6" s="64"/>
      <c r="B6" s="14" t="s">
        <v>2</v>
      </c>
      <c r="C6" s="7">
        <v>105.57842384052402</v>
      </c>
      <c r="D6" s="7">
        <v>123.83081961910149</v>
      </c>
      <c r="E6" s="7">
        <v>122.73058105212083</v>
      </c>
      <c r="F6" s="7">
        <v>110.9033197201892</v>
      </c>
      <c r="G6" s="7">
        <v>38.962031458493392</v>
      </c>
      <c r="H6" s="7">
        <v>12.883830010917476</v>
      </c>
      <c r="I6" s="11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8" ht="15.75" thickBot="1" x14ac:dyDescent="0.3">
      <c r="A7" s="65"/>
      <c r="B7" s="13"/>
      <c r="C7" s="7"/>
      <c r="D7" s="12"/>
      <c r="E7" s="12"/>
      <c r="F7" s="12"/>
      <c r="G7" s="12"/>
      <c r="H7" s="12"/>
      <c r="I7" s="11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8" ht="20.25" thickTop="1" thickBot="1" x14ac:dyDescent="0.35">
      <c r="B8" s="26" t="s">
        <v>21</v>
      </c>
      <c r="C8" s="3">
        <f>AVERAGE(C4:C7)</f>
        <v>105.66724523629624</v>
      </c>
      <c r="D8" s="3">
        <f t="shared" ref="D8:H8" si="0">AVERAGE(D4:D7)</f>
        <v>115.59929538271396</v>
      </c>
      <c r="E8" s="3">
        <f t="shared" si="0"/>
        <v>115.4336018099258</v>
      </c>
      <c r="F8" s="3">
        <f t="shared" si="0"/>
        <v>99.714785668262294</v>
      </c>
      <c r="G8" s="3">
        <f t="shared" si="0"/>
        <v>49.625816080277858</v>
      </c>
      <c r="H8" s="3">
        <f t="shared" si="0"/>
        <v>12.062102403284996</v>
      </c>
      <c r="I8" s="9">
        <v>90</v>
      </c>
      <c r="K8" s="7"/>
      <c r="L8" s="7"/>
      <c r="M8" s="7"/>
      <c r="N8" s="7"/>
      <c r="O8" s="7"/>
      <c r="P8" s="7"/>
      <c r="Q8" s="51"/>
    </row>
    <row r="9" spans="1:18" ht="16.5" thickTop="1" thickBot="1" x14ac:dyDescent="0.3">
      <c r="B9" s="27" t="s">
        <v>1</v>
      </c>
      <c r="C9" s="1">
        <f>STDEVA(C4:C7)</f>
        <v>6.2627502192678026</v>
      </c>
      <c r="D9" s="1">
        <f t="shared" ref="D9:H9" si="1">STDEVA(D4:D7)</f>
        <v>11.641133214102076</v>
      </c>
      <c r="E9" s="1">
        <f t="shared" si="1"/>
        <v>10.319487008667149</v>
      </c>
      <c r="F9" s="1">
        <f t="shared" si="1"/>
        <v>15.822976599308264</v>
      </c>
      <c r="G9" s="1">
        <f t="shared" si="1"/>
        <v>15.080868838353256</v>
      </c>
      <c r="H9" s="1">
        <f t="shared" si="1"/>
        <v>1.1620983272902499</v>
      </c>
      <c r="I9" s="5"/>
      <c r="K9" s="3">
        <f>AVERAGE(K5:K8)</f>
        <v>31.984749556406761</v>
      </c>
      <c r="L9" s="3">
        <f t="shared" ref="L9:P9" si="2">AVERAGE(L5:L8)</f>
        <v>55.232939551646766</v>
      </c>
      <c r="M9" s="3">
        <f t="shared" si="2"/>
        <v>49.353068312001454</v>
      </c>
      <c r="N9" s="3">
        <f t="shared" si="2"/>
        <v>26.565288657229132</v>
      </c>
      <c r="O9" s="3">
        <f t="shared" si="2"/>
        <v>28.34761370120674</v>
      </c>
      <c r="P9" s="3">
        <f t="shared" si="2"/>
        <v>26.532789253517723</v>
      </c>
      <c r="Q9" s="51"/>
    </row>
    <row r="10" spans="1:18" ht="16.5" thickTop="1" thickBot="1" x14ac:dyDescent="0.3">
      <c r="C10" s="28" t="s">
        <v>23</v>
      </c>
      <c r="D10">
        <f>TTEST(D4:D7,C4:C7,1,1)</f>
        <v>0.11970816245639239</v>
      </c>
      <c r="E10">
        <f>TTEST(E4:E7,C4:C7,1,1)</f>
        <v>0.10077025130082728</v>
      </c>
      <c r="F10">
        <f>TTEST(F4:F7,C4:C7,1,1)</f>
        <v>0.39438161032824254</v>
      </c>
      <c r="G10">
        <f>TTEST(G4:G7,C4:C7,1,1)</f>
        <v>8.0840478326552334E-2</v>
      </c>
      <c r="H10">
        <f>TTEST(H4:H7,C4:C7,1,1)</f>
        <v>7.8910277054097117E-3</v>
      </c>
      <c r="K10" s="1">
        <f>STDEVA(K5:K8)</f>
        <v>12.199603100381902</v>
      </c>
      <c r="L10" s="1">
        <f t="shared" ref="L10:P10" si="3">STDEVA(L5:L8)</f>
        <v>20.444765891014185</v>
      </c>
      <c r="M10" s="1">
        <f t="shared" si="3"/>
        <v>18.734039908339984</v>
      </c>
      <c r="N10" s="1">
        <f t="shared" si="3"/>
        <v>0.84997181313402226</v>
      </c>
      <c r="O10" s="1">
        <f t="shared" si="3"/>
        <v>8.0940772534603589</v>
      </c>
      <c r="P10" s="1">
        <f t="shared" si="3"/>
        <v>7.7145340661599384</v>
      </c>
      <c r="Q10" s="52"/>
    </row>
    <row r="11" spans="1:18" ht="15.75" thickTop="1" x14ac:dyDescent="0.25"/>
    <row r="30" spans="21:21" x14ac:dyDescent="0.25">
      <c r="U30" t="s">
        <v>0</v>
      </c>
    </row>
    <row r="35" spans="1:19" ht="15.75" thickBot="1" x14ac:dyDescent="0.3"/>
    <row r="36" spans="1:19" ht="16.5" thickBot="1" x14ac:dyDescent="0.3">
      <c r="B36" s="21"/>
      <c r="C36" s="70" t="s">
        <v>11</v>
      </c>
      <c r="D36" s="53"/>
      <c r="E36" s="53"/>
      <c r="F36" s="53"/>
      <c r="G36" s="53"/>
      <c r="H36" s="53"/>
      <c r="I36" s="68" t="s">
        <v>10</v>
      </c>
      <c r="M36" s="30" t="s">
        <v>4</v>
      </c>
      <c r="N36" s="60" t="s">
        <v>7</v>
      </c>
      <c r="O36" s="61"/>
      <c r="P36" s="61"/>
      <c r="Q36" s="61"/>
      <c r="R36" s="61"/>
      <c r="S36" s="62"/>
    </row>
    <row r="37" spans="1:19" ht="19.5" thickBot="1" x14ac:dyDescent="0.3">
      <c r="B37" s="29" t="s">
        <v>8</v>
      </c>
      <c r="C37" s="35" t="s">
        <v>4</v>
      </c>
      <c r="D37" s="30">
        <v>5</v>
      </c>
      <c r="E37" s="30">
        <v>25</v>
      </c>
      <c r="F37" s="30">
        <v>50</v>
      </c>
      <c r="G37" s="30">
        <v>75</v>
      </c>
      <c r="H37" s="30">
        <v>100</v>
      </c>
      <c r="I37" s="72"/>
      <c r="M37" s="16" t="s">
        <v>4</v>
      </c>
      <c r="N37" s="15">
        <v>12.5</v>
      </c>
      <c r="O37" s="15">
        <v>25</v>
      </c>
      <c r="P37" s="15">
        <v>50</v>
      </c>
      <c r="Q37" s="15">
        <v>100</v>
      </c>
      <c r="R37" s="15">
        <v>200</v>
      </c>
      <c r="S37" s="15">
        <v>400</v>
      </c>
    </row>
    <row r="38" spans="1:19" x14ac:dyDescent="0.25">
      <c r="A38" s="63" t="s">
        <v>6</v>
      </c>
      <c r="B38" s="17" t="s">
        <v>5</v>
      </c>
      <c r="C38" s="7">
        <v>111.97393374490574</v>
      </c>
      <c r="D38" s="7">
        <v>167.19928983577447</v>
      </c>
      <c r="E38" s="7">
        <v>172.01105596578296</v>
      </c>
      <c r="F38" s="7">
        <v>159.18371464310209</v>
      </c>
      <c r="G38" s="7">
        <v>173.52015494492187</v>
      </c>
      <c r="H38" s="7">
        <v>30.024613646451183</v>
      </c>
      <c r="I38" s="11"/>
      <c r="M38" s="8">
        <v>111.97393374490574</v>
      </c>
      <c r="N38" s="7">
        <v>40.611171636471234</v>
      </c>
      <c r="O38" s="7">
        <v>69.689572152954327</v>
      </c>
      <c r="P38" s="7">
        <v>62.600034970208071</v>
      </c>
      <c r="Q38" s="7">
        <v>90.669006980591547</v>
      </c>
      <c r="R38" s="7">
        <v>79.947948190291712</v>
      </c>
      <c r="S38" s="7">
        <v>69.223526879984902</v>
      </c>
    </row>
    <row r="39" spans="1:19" x14ac:dyDescent="0.25">
      <c r="A39" s="64"/>
      <c r="B39" s="14" t="s">
        <v>3</v>
      </c>
      <c r="C39" s="7">
        <v>99.449378123458928</v>
      </c>
      <c r="D39" s="7">
        <v>107.36777114632643</v>
      </c>
      <c r="E39" s="7">
        <v>108.13662256773078</v>
      </c>
      <c r="F39" s="7">
        <v>88.526251616335401</v>
      </c>
      <c r="G39" s="7">
        <v>60.28960070206233</v>
      </c>
      <c r="H39" s="7">
        <v>11.240374795652517</v>
      </c>
      <c r="I39" s="11"/>
      <c r="M39" s="8">
        <v>99.449378123458928</v>
      </c>
      <c r="N39" s="7">
        <v>23.358327476342293</v>
      </c>
      <c r="O39" s="7">
        <v>40.776306950339205</v>
      </c>
      <c r="P39" s="7">
        <v>22.270674531214212</v>
      </c>
      <c r="Q39" s="7">
        <v>25.964267824344638</v>
      </c>
      <c r="R39" s="7">
        <v>34.070990614576345</v>
      </c>
      <c r="S39" s="7">
        <v>21.077789901641395</v>
      </c>
    </row>
    <row r="40" spans="1:19" x14ac:dyDescent="0.25">
      <c r="A40" s="64"/>
      <c r="B40" s="14" t="s">
        <v>2</v>
      </c>
      <c r="C40" s="7">
        <v>105.57842384052402</v>
      </c>
      <c r="D40" s="7">
        <v>123.83081961910149</v>
      </c>
      <c r="E40" s="7">
        <v>122.73058105212083</v>
      </c>
      <c r="F40" s="7">
        <v>110.9033197201892</v>
      </c>
      <c r="G40" s="7">
        <v>38.962031458493392</v>
      </c>
      <c r="H40" s="7">
        <v>12.883830010917476</v>
      </c>
      <c r="I40" s="11"/>
      <c r="M40" s="8">
        <v>105.57842384052402</v>
      </c>
      <c r="N40" s="7">
        <v>16.550887550038418</v>
      </c>
      <c r="O40" s="7">
        <v>23.286967773240065</v>
      </c>
      <c r="P40" s="7">
        <v>36.10610165379483</v>
      </c>
      <c r="Q40" s="7">
        <v>27.166309490113623</v>
      </c>
      <c r="R40" s="7">
        <v>22.62423678783713</v>
      </c>
      <c r="S40" s="7">
        <v>31.987788605394051</v>
      </c>
    </row>
    <row r="41" spans="1:19" ht="15.75" thickBot="1" x14ac:dyDescent="0.3">
      <c r="A41" s="65"/>
      <c r="B41" s="13"/>
      <c r="C41" s="7"/>
      <c r="D41" s="12"/>
      <c r="E41" s="12"/>
      <c r="F41" s="12"/>
      <c r="G41" s="12"/>
      <c r="H41" s="12"/>
      <c r="I41" s="11"/>
      <c r="M41" s="8"/>
      <c r="N41" s="7"/>
      <c r="O41" s="7"/>
      <c r="P41" s="7"/>
      <c r="Q41" s="7"/>
      <c r="R41" s="7"/>
      <c r="S41" s="7"/>
    </row>
    <row r="42" spans="1:19" ht="19.5" thickTop="1" x14ac:dyDescent="0.3">
      <c r="B42" s="26" t="s">
        <v>21</v>
      </c>
      <c r="C42" s="3">
        <f>AVERAGE(C38:C41)</f>
        <v>105.66724523629624</v>
      </c>
      <c r="D42" s="3">
        <f>AVERAGE(D38:D41)</f>
        <v>132.79929353373413</v>
      </c>
      <c r="E42" s="3">
        <f>AVERAGE(E38:E41)</f>
        <v>134.29275319521153</v>
      </c>
      <c r="F42" s="3">
        <f>AVERAGE(F38:F41)</f>
        <v>119.5377619932089</v>
      </c>
      <c r="G42" s="3">
        <f>AVERAGE(G38:G41)</f>
        <v>90.92392903515919</v>
      </c>
      <c r="H42" s="3">
        <f t="shared" ref="H42" si="4">AVERAGE(H38:H41)</f>
        <v>18.049606151007058</v>
      </c>
      <c r="I42" s="9">
        <v>90</v>
      </c>
      <c r="M42" s="4">
        <f t="shared" ref="M42:S42" si="5">AVERAGE(M38:M41)</f>
        <v>105.66724523629624</v>
      </c>
      <c r="N42" s="3">
        <f t="shared" si="5"/>
        <v>26.840128887617311</v>
      </c>
      <c r="O42" s="3">
        <f t="shared" si="5"/>
        <v>44.584282292177868</v>
      </c>
      <c r="P42" s="3">
        <f t="shared" si="5"/>
        <v>40.325603718405709</v>
      </c>
      <c r="Q42" s="3">
        <f t="shared" si="5"/>
        <v>47.933194765016601</v>
      </c>
      <c r="R42" s="3">
        <f t="shared" si="5"/>
        <v>45.54772519756839</v>
      </c>
      <c r="S42" s="3">
        <f t="shared" si="5"/>
        <v>40.763035129006788</v>
      </c>
    </row>
    <row r="43" spans="1:19" ht="15.75" thickBot="1" x14ac:dyDescent="0.3">
      <c r="B43" s="27" t="s">
        <v>1</v>
      </c>
      <c r="C43" s="1">
        <f>STDEVA(C38:C41)</f>
        <v>6.2627502192678026</v>
      </c>
      <c r="D43" s="1">
        <f>STDEVA(D38:D41)</f>
        <v>30.907568659464779</v>
      </c>
      <c r="E43" s="1">
        <f>STDEVA(E38:E41)</f>
        <v>33.470116208050413</v>
      </c>
      <c r="F43" s="1">
        <f>STDEVA(F38:F41)</f>
        <v>36.111417382447151</v>
      </c>
      <c r="G43" s="1">
        <f>STDEVA(G38:G41)</f>
        <v>72.320942356707562</v>
      </c>
      <c r="H43" s="1">
        <f t="shared" ref="H43" si="6">STDEVA(H38:H41)</f>
        <v>10.403164886134538</v>
      </c>
      <c r="I43" s="5"/>
      <c r="M43" s="2">
        <f t="shared" ref="M43:S43" si="7">STDEVA(M38:M41)</f>
        <v>6.2627502192678026</v>
      </c>
      <c r="N43" s="1">
        <f t="shared" si="7"/>
        <v>12.402278959152255</v>
      </c>
      <c r="O43" s="1">
        <f t="shared" si="7"/>
        <v>23.434502991489008</v>
      </c>
      <c r="P43" s="1">
        <f t="shared" si="7"/>
        <v>20.493108027078573</v>
      </c>
      <c r="Q43" s="1">
        <f t="shared" si="7"/>
        <v>37.01517878296989</v>
      </c>
      <c r="R43" s="1">
        <f t="shared" si="7"/>
        <v>30.336258005138177</v>
      </c>
      <c r="S43" s="1">
        <f t="shared" si="7"/>
        <v>25.243944045247588</v>
      </c>
    </row>
    <row r="44" spans="1:19" ht="15.75" thickTop="1" x14ac:dyDescent="0.25">
      <c r="C44" s="28" t="s">
        <v>23</v>
      </c>
      <c r="D44">
        <f>TTEST(D38:D41,C38:C41,1,1)</f>
        <v>9.9709707550870552E-2</v>
      </c>
      <c r="E44">
        <f>TTEST(E38:E41,C38:C41,1,1)</f>
        <v>0.10675491439857404</v>
      </c>
      <c r="F44">
        <f>TTEST(F38:F41,C38:C41,1,1)</f>
        <v>0.25358875648380913</v>
      </c>
      <c r="G44">
        <f>TTEST(G38:G41,C38:C41,1,1)</f>
        <v>0.37075332274322537</v>
      </c>
      <c r="H44">
        <f>TTEST(H38:H41,C38:C41,1,1)</f>
        <v>6.3116960909316696E-4</v>
      </c>
    </row>
  </sheetData>
  <mergeCells count="11">
    <mergeCell ref="A1:M1"/>
    <mergeCell ref="C36:H36"/>
    <mergeCell ref="I36:I37"/>
    <mergeCell ref="A38:A41"/>
    <mergeCell ref="N36:S36"/>
    <mergeCell ref="C2:H2"/>
    <mergeCell ref="I2:I3"/>
    <mergeCell ref="Q5:Q10"/>
    <mergeCell ref="K2:R2"/>
    <mergeCell ref="K3:P3"/>
    <mergeCell ref="A4:A7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DBBD-C3C7-49CC-9E76-F40899439CE0}">
  <dimension ref="A1:U44"/>
  <sheetViews>
    <sheetView zoomScale="85" zoomScaleNormal="85" workbookViewId="0">
      <selection activeCell="D10" sqref="D10:H10"/>
    </sheetView>
  </sheetViews>
  <sheetFormatPr defaultRowHeight="15" x14ac:dyDescent="0.25"/>
  <cols>
    <col min="8" max="8" width="11.7109375" customWidth="1"/>
    <col min="9" max="9" width="7.425781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61" t="s">
        <v>11</v>
      </c>
      <c r="D2" s="61"/>
      <c r="E2" s="61"/>
      <c r="F2" s="61"/>
      <c r="G2" s="61"/>
      <c r="H2" s="73"/>
      <c r="I2" s="68" t="s">
        <v>10</v>
      </c>
      <c r="K2" s="49" t="s">
        <v>9</v>
      </c>
      <c r="L2" s="49"/>
      <c r="M2" s="49"/>
      <c r="N2" s="49"/>
      <c r="O2" s="49"/>
      <c r="P2" s="49"/>
      <c r="Q2" s="49"/>
      <c r="R2" s="49"/>
    </row>
    <row r="3" spans="1:18" ht="17.25" customHeight="1" thickBot="1" x14ac:dyDescent="0.3">
      <c r="B3" s="20" t="s">
        <v>8</v>
      </c>
      <c r="C3" s="16" t="s">
        <v>4</v>
      </c>
      <c r="D3" s="18">
        <v>5</v>
      </c>
      <c r="E3" s="15">
        <v>25</v>
      </c>
      <c r="F3" s="15">
        <v>50</v>
      </c>
      <c r="G3" s="15">
        <v>75</v>
      </c>
      <c r="H3" s="19">
        <v>100</v>
      </c>
      <c r="I3" s="72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8" ht="17.25" customHeight="1" thickBot="1" x14ac:dyDescent="0.3">
      <c r="A4" s="63" t="s">
        <v>6</v>
      </c>
      <c r="B4" s="17" t="s">
        <v>5</v>
      </c>
      <c r="C4" s="8">
        <v>111.97393374490574</v>
      </c>
      <c r="D4" s="7"/>
      <c r="E4" s="7"/>
      <c r="F4" s="7"/>
      <c r="G4" s="7"/>
      <c r="H4" s="7"/>
      <c r="I4" s="11"/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8" x14ac:dyDescent="0.25">
      <c r="A5" s="64"/>
      <c r="B5" s="14" t="s">
        <v>3</v>
      </c>
      <c r="C5" s="8">
        <v>99.449378123458928</v>
      </c>
      <c r="D5" s="7">
        <v>101.44528534872073</v>
      </c>
      <c r="E5" s="7">
        <v>111.21435810614035</v>
      </c>
      <c r="F5" s="7">
        <v>109.38542366431486</v>
      </c>
      <c r="G5" s="7">
        <v>91.317415261312419</v>
      </c>
      <c r="H5" s="7">
        <v>76.697588990668933</v>
      </c>
      <c r="I5" s="11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8" x14ac:dyDescent="0.25">
      <c r="A6" s="64"/>
      <c r="B6" s="14" t="s">
        <v>2</v>
      </c>
      <c r="C6" s="8">
        <v>105.57842384052402</v>
      </c>
      <c r="D6" s="7">
        <v>123.36379442804579</v>
      </c>
      <c r="E6" s="7">
        <v>125.71711616998907</v>
      </c>
      <c r="F6" s="7">
        <v>126.8986292507379</v>
      </c>
      <c r="G6" s="7">
        <v>108.9139137115361</v>
      </c>
      <c r="H6" s="7">
        <v>96.155028102381621</v>
      </c>
      <c r="I6" s="11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8" ht="15.75" thickBot="1" x14ac:dyDescent="0.3">
      <c r="A7" s="65"/>
      <c r="B7" s="13"/>
      <c r="C7" s="8"/>
      <c r="D7" s="12"/>
      <c r="E7" s="12"/>
      <c r="F7" s="12"/>
      <c r="G7" s="12"/>
      <c r="H7" s="12"/>
      <c r="I7" s="11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8" ht="20.25" thickTop="1" thickBot="1" x14ac:dyDescent="0.35">
      <c r="B8" s="10" t="s">
        <v>21</v>
      </c>
      <c r="C8" s="4">
        <f>AVERAGE(C4:C7)</f>
        <v>105.66724523629624</v>
      </c>
      <c r="D8" s="3">
        <f>AVERAGE(D4:D7)</f>
        <v>112.40453988838325</v>
      </c>
      <c r="E8" s="3">
        <f>AVERAGE(E4:E7)</f>
        <v>118.46573713806471</v>
      </c>
      <c r="F8" s="3">
        <f>AVERAGE(F4:F7)</f>
        <v>118.14202645752638</v>
      </c>
      <c r="G8" s="3">
        <f>AVERAGE(G4:G7)</f>
        <v>100.11566448642427</v>
      </c>
      <c r="H8" s="3">
        <f t="shared" ref="H8" si="0">AVERAGE(H4:H7)</f>
        <v>86.426308546525277</v>
      </c>
      <c r="I8" s="9" t="s">
        <v>20</v>
      </c>
      <c r="K8" s="7"/>
      <c r="L8" s="7"/>
      <c r="M8" s="7"/>
      <c r="N8" s="7"/>
      <c r="O8" s="7"/>
      <c r="P8" s="7"/>
      <c r="Q8" s="51"/>
    </row>
    <row r="9" spans="1:18" ht="16.5" thickTop="1" thickBot="1" x14ac:dyDescent="0.3">
      <c r="B9" s="6" t="s">
        <v>1</v>
      </c>
      <c r="C9" s="2">
        <f>STDEVA(C4:C7)</f>
        <v>6.2627502192678026</v>
      </c>
      <c r="D9" s="1">
        <f>STDEVA(D4:D7)</f>
        <v>15.498726403489663</v>
      </c>
      <c r="E9" s="1">
        <f>STDEVA(E4:E7)</f>
        <v>10.254998572855312</v>
      </c>
      <c r="F9" s="1">
        <f>STDEVA(F4:F7)</f>
        <v>12.383706430473859</v>
      </c>
      <c r="G9" s="1">
        <f>STDEVA(G4:G7)</f>
        <v>12.442603379291738</v>
      </c>
      <c r="H9" s="1">
        <f t="shared" ref="H9" si="1">STDEVA(H4:H7)</f>
        <v>13.758487140416351</v>
      </c>
      <c r="I9" s="5"/>
      <c r="K9" s="3">
        <f>AVERAGE(K5:K8)</f>
        <v>31.984749556406761</v>
      </c>
      <c r="L9" s="3">
        <f>AVERAGE(L5:L8)</f>
        <v>55.232939551646766</v>
      </c>
      <c r="M9" s="3">
        <f>AVERAGE(M5:M8)</f>
        <v>49.353068312001454</v>
      </c>
      <c r="N9" s="3">
        <f>AVERAGE(N5:N8)</f>
        <v>26.565288657229132</v>
      </c>
      <c r="O9" s="3">
        <f>AVERAGE(O5:O8)</f>
        <v>28.34761370120674</v>
      </c>
      <c r="P9" s="3">
        <f t="shared" ref="P9" si="2">AVERAGE(P5:P8)</f>
        <v>26.532789253517723</v>
      </c>
      <c r="Q9" s="51"/>
    </row>
    <row r="10" spans="1:18" ht="16.5" thickTop="1" thickBot="1" x14ac:dyDescent="0.3">
      <c r="C10" s="28" t="s">
        <v>23</v>
      </c>
      <c r="D10">
        <f>TTEST(D4:D7,C4:C7,1,1)</f>
        <v>0.21442750714388067</v>
      </c>
      <c r="E10">
        <f>TTEST(E4:E7,C4:C7,1,1)</f>
        <v>8.1703450064183947E-2</v>
      </c>
      <c r="F10">
        <f>TTEST(F4:F7,C4:C7,1,1)</f>
        <v>0.11118138156392927</v>
      </c>
      <c r="G10">
        <f>TTEST(G4:G7,C4:C7,1,1)</f>
        <v>0.37389990720577188</v>
      </c>
      <c r="H10">
        <f>TTEST(H4:H7,C4:C7,1,1)</f>
        <v>0.12500840570490823</v>
      </c>
      <c r="K10" s="1">
        <f>STDEVA(K5:K8)</f>
        <v>12.199603100381902</v>
      </c>
      <c r="L10" s="1">
        <f>STDEVA(L5:L8)</f>
        <v>20.444765891014185</v>
      </c>
      <c r="M10" s="1">
        <f>STDEVA(M5:M8)</f>
        <v>18.734039908339984</v>
      </c>
      <c r="N10" s="1">
        <f>STDEVA(N5:N8)</f>
        <v>0.84997181313402226</v>
      </c>
      <c r="O10" s="1">
        <f>STDEVA(O5:O8)</f>
        <v>8.0940772534603589</v>
      </c>
      <c r="P10" s="1">
        <f t="shared" ref="P10" si="3">STDEVA(P5:P8)</f>
        <v>7.7145340661599384</v>
      </c>
      <c r="Q10" s="52"/>
    </row>
    <row r="11" spans="1:18" ht="15.75" thickTop="1" x14ac:dyDescent="0.25"/>
    <row r="30" spans="21:21" x14ac:dyDescent="0.25">
      <c r="U30" t="s">
        <v>0</v>
      </c>
    </row>
    <row r="35" spans="1:19" ht="15.75" thickBot="1" x14ac:dyDescent="0.3"/>
    <row r="36" spans="1:19" ht="16.5" thickBot="1" x14ac:dyDescent="0.3">
      <c r="B36" s="21"/>
      <c r="C36" s="61" t="s">
        <v>11</v>
      </c>
      <c r="D36" s="61"/>
      <c r="E36" s="61"/>
      <c r="F36" s="61"/>
      <c r="G36" s="61"/>
      <c r="H36" s="73"/>
      <c r="I36" s="68" t="s">
        <v>10</v>
      </c>
      <c r="M36" s="30" t="s">
        <v>4</v>
      </c>
      <c r="N36" s="60" t="s">
        <v>7</v>
      </c>
      <c r="O36" s="61"/>
      <c r="P36" s="61"/>
      <c r="Q36" s="61"/>
      <c r="R36" s="61"/>
      <c r="S36" s="62"/>
    </row>
    <row r="37" spans="1:19" ht="19.5" thickBot="1" x14ac:dyDescent="0.3">
      <c r="B37" s="20" t="s">
        <v>8</v>
      </c>
      <c r="C37" s="16" t="s">
        <v>4</v>
      </c>
      <c r="D37" s="18">
        <v>5</v>
      </c>
      <c r="E37" s="15">
        <v>25</v>
      </c>
      <c r="F37" s="15">
        <v>50</v>
      </c>
      <c r="G37" s="15">
        <v>75</v>
      </c>
      <c r="H37" s="19">
        <v>100</v>
      </c>
      <c r="I37" s="72"/>
      <c r="M37" s="16" t="s">
        <v>4</v>
      </c>
      <c r="N37" s="15">
        <v>12.5</v>
      </c>
      <c r="O37" s="15">
        <v>25</v>
      </c>
      <c r="P37" s="15">
        <v>50</v>
      </c>
      <c r="Q37" s="15">
        <v>100</v>
      </c>
      <c r="R37" s="15">
        <v>200</v>
      </c>
      <c r="S37" s="15">
        <v>400</v>
      </c>
    </row>
    <row r="38" spans="1:19" x14ac:dyDescent="0.25">
      <c r="A38" s="63" t="s">
        <v>6</v>
      </c>
      <c r="B38" s="17" t="s">
        <v>5</v>
      </c>
      <c r="C38" s="8">
        <v>111.97393374490574</v>
      </c>
      <c r="D38" s="7">
        <v>176.43545979098579</v>
      </c>
      <c r="E38" s="7">
        <v>163.17233587539846</v>
      </c>
      <c r="F38" s="7">
        <v>172.41052334261383</v>
      </c>
      <c r="G38" s="7">
        <v>173.27805350441835</v>
      </c>
      <c r="H38" s="7">
        <v>169.92091352943552</v>
      </c>
      <c r="I38" s="11"/>
      <c r="M38" s="8">
        <v>111.97393374490574</v>
      </c>
      <c r="N38" s="7">
        <v>40.611171636471234</v>
      </c>
      <c r="O38" s="7">
        <v>69.689572152954327</v>
      </c>
      <c r="P38" s="7">
        <v>62.600034970208071</v>
      </c>
      <c r="Q38" s="7">
        <v>90.669006980591547</v>
      </c>
      <c r="R38" s="7">
        <v>79.947948190291712</v>
      </c>
      <c r="S38" s="7">
        <v>69.223526879984902</v>
      </c>
    </row>
    <row r="39" spans="1:19" x14ac:dyDescent="0.25">
      <c r="A39" s="64"/>
      <c r="B39" s="14" t="s">
        <v>3</v>
      </c>
      <c r="C39" s="8">
        <v>99.449378123458928</v>
      </c>
      <c r="D39" s="7">
        <v>101.44528534872073</v>
      </c>
      <c r="E39" s="7">
        <v>111.21435810614035</v>
      </c>
      <c r="F39" s="7">
        <v>109.38542366431486</v>
      </c>
      <c r="G39" s="7">
        <v>91.317415261312419</v>
      </c>
      <c r="H39" s="7">
        <v>76.697588990668933</v>
      </c>
      <c r="I39" s="11"/>
      <c r="M39" s="8">
        <v>99.449378123458928</v>
      </c>
      <c r="N39" s="7">
        <v>23.358327476342293</v>
      </c>
      <c r="O39" s="7">
        <v>40.776306950339205</v>
      </c>
      <c r="P39" s="7">
        <v>22.270674531214212</v>
      </c>
      <c r="Q39" s="7">
        <v>25.964267824344638</v>
      </c>
      <c r="R39" s="7">
        <v>34.070990614576345</v>
      </c>
      <c r="S39" s="7">
        <v>21.077789901641395</v>
      </c>
    </row>
    <row r="40" spans="1:19" x14ac:dyDescent="0.25">
      <c r="A40" s="64"/>
      <c r="B40" s="14" t="s">
        <v>2</v>
      </c>
      <c r="C40" s="8">
        <v>105.57842384052402</v>
      </c>
      <c r="D40" s="7">
        <v>123.36379442804579</v>
      </c>
      <c r="E40" s="7">
        <v>125.71711616998907</v>
      </c>
      <c r="F40" s="7">
        <v>126.8986292507379</v>
      </c>
      <c r="G40" s="7">
        <v>108.9139137115361</v>
      </c>
      <c r="H40" s="7">
        <v>96.155028102381621</v>
      </c>
      <c r="I40" s="11"/>
      <c r="M40" s="8">
        <v>105.57842384052402</v>
      </c>
      <c r="N40" s="7">
        <v>16.550887550038418</v>
      </c>
      <c r="O40" s="7">
        <v>23.286967773240065</v>
      </c>
      <c r="P40" s="7">
        <v>36.10610165379483</v>
      </c>
      <c r="Q40" s="7">
        <v>27.166309490113623</v>
      </c>
      <c r="R40" s="7">
        <v>22.62423678783713</v>
      </c>
      <c r="S40" s="7">
        <v>31.987788605394051</v>
      </c>
    </row>
    <row r="41" spans="1:19" ht="15.75" thickBot="1" x14ac:dyDescent="0.3">
      <c r="A41" s="65"/>
      <c r="B41" s="13"/>
      <c r="C41" s="8"/>
      <c r="D41" s="12"/>
      <c r="E41" s="12"/>
      <c r="F41" s="12"/>
      <c r="G41" s="12"/>
      <c r="H41" s="12"/>
      <c r="I41" s="11"/>
      <c r="M41" s="8"/>
      <c r="N41" s="7"/>
      <c r="O41" s="7"/>
      <c r="P41" s="7"/>
      <c r="Q41" s="7"/>
      <c r="R41" s="7"/>
      <c r="S41" s="7"/>
    </row>
    <row r="42" spans="1:19" ht="19.5" thickTop="1" x14ac:dyDescent="0.3">
      <c r="B42" s="10" t="s">
        <v>21</v>
      </c>
      <c r="C42" s="4">
        <f>AVERAGE(C38:C41)</f>
        <v>105.66724523629624</v>
      </c>
      <c r="D42" s="3">
        <f>AVERAGE(D38:D41)</f>
        <v>133.74817985591744</v>
      </c>
      <c r="E42" s="3">
        <f>AVERAGE(E38:E41)</f>
        <v>133.36793671717598</v>
      </c>
      <c r="F42" s="3">
        <f>AVERAGE(F38:F41)</f>
        <v>136.23152541922221</v>
      </c>
      <c r="G42" s="3">
        <f>AVERAGE(G38:G41)</f>
        <v>124.50312749242228</v>
      </c>
      <c r="H42" s="3">
        <f t="shared" ref="H42" si="4">AVERAGE(H38:H41)</f>
        <v>114.25784354082869</v>
      </c>
      <c r="I42" s="9" t="s">
        <v>20</v>
      </c>
      <c r="M42" s="4">
        <f>AVERAGE(M38:M41)</f>
        <v>105.66724523629624</v>
      </c>
      <c r="N42" s="3">
        <f t="shared" ref="N42:S42" si="5">AVERAGE(N38:N41)</f>
        <v>26.840128887617311</v>
      </c>
      <c r="O42" s="3">
        <f t="shared" si="5"/>
        <v>44.584282292177868</v>
      </c>
      <c r="P42" s="3">
        <f t="shared" si="5"/>
        <v>40.325603718405709</v>
      </c>
      <c r="Q42" s="3">
        <f t="shared" si="5"/>
        <v>47.933194765016601</v>
      </c>
      <c r="R42" s="3">
        <f t="shared" si="5"/>
        <v>45.54772519756839</v>
      </c>
      <c r="S42" s="3">
        <f t="shared" si="5"/>
        <v>40.763035129006788</v>
      </c>
    </row>
    <row r="43" spans="1:19" ht="15.75" thickBot="1" x14ac:dyDescent="0.3">
      <c r="B43" s="6" t="s">
        <v>1</v>
      </c>
      <c r="C43" s="2">
        <f>STDEVA(C38:C41)</f>
        <v>6.2627502192678026</v>
      </c>
      <c r="D43" s="1">
        <f>STDEVA(D38:D41)</f>
        <v>38.558503099268293</v>
      </c>
      <c r="E43" s="1">
        <f>STDEVA(E38:E41)</f>
        <v>26.810616456016373</v>
      </c>
      <c r="F43" s="1">
        <f>STDEVA(F38:F41)</f>
        <v>32.532568458909921</v>
      </c>
      <c r="G43" s="1">
        <f>STDEVA(G38:G41)</f>
        <v>43.146891487498273</v>
      </c>
      <c r="H43" s="1">
        <f t="shared" ref="H43" si="6">STDEVA(H38:H41)</f>
        <v>49.177545735974938</v>
      </c>
      <c r="I43" s="5"/>
      <c r="M43" s="2">
        <f>STDEVA(M38:M41)</f>
        <v>6.2627502192678026</v>
      </c>
      <c r="N43" s="1">
        <f t="shared" ref="N43:S43" si="7">STDEVA(N38:N41)</f>
        <v>12.402278959152255</v>
      </c>
      <c r="O43" s="1">
        <f t="shared" si="7"/>
        <v>23.434502991489008</v>
      </c>
      <c r="P43" s="1">
        <f t="shared" si="7"/>
        <v>20.493108027078573</v>
      </c>
      <c r="Q43" s="1">
        <f t="shared" si="7"/>
        <v>37.01517878296989</v>
      </c>
      <c r="R43" s="1">
        <f t="shared" si="7"/>
        <v>30.336258005138177</v>
      </c>
      <c r="S43" s="1">
        <f t="shared" si="7"/>
        <v>25.243944045247588</v>
      </c>
    </row>
    <row r="44" spans="1:19" ht="15.75" thickTop="1" x14ac:dyDescent="0.25">
      <c r="C44" s="28" t="s">
        <v>23</v>
      </c>
      <c r="D44">
        <f>TTEST(D38:D41,C38:C41,1,1)</f>
        <v>0.13648948736726307</v>
      </c>
      <c r="E44">
        <f>TTEST(E38:E41,C38:C41,1,1)</f>
        <v>7.3600506541420807E-2</v>
      </c>
      <c r="F44">
        <f>TTEST(F38:F41,C38:C41,1,1)</f>
        <v>9.1852138159001506E-2</v>
      </c>
      <c r="G44">
        <f>TTEST(G38:G41,C38:C41,1,1)</f>
        <v>0.23660442828646544</v>
      </c>
      <c r="H44">
        <f>TTEST(H38:H41,C38:C41,1,1)</f>
        <v>0.38183986873495734</v>
      </c>
    </row>
  </sheetData>
  <mergeCells count="11">
    <mergeCell ref="A1:M1"/>
    <mergeCell ref="C36:H36"/>
    <mergeCell ref="I36:I37"/>
    <mergeCell ref="A38:A41"/>
    <mergeCell ref="N36:S36"/>
    <mergeCell ref="C2:H2"/>
    <mergeCell ref="I2:I3"/>
    <mergeCell ref="Q5:Q10"/>
    <mergeCell ref="K2:R2"/>
    <mergeCell ref="K3:P3"/>
    <mergeCell ref="A4:A7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CC631-339B-40A6-AE05-8014CBBE6816}">
  <dimension ref="A1:U44"/>
  <sheetViews>
    <sheetView zoomScaleNormal="100" workbookViewId="0">
      <selection activeCell="I12" sqref="I12"/>
    </sheetView>
  </sheetViews>
  <sheetFormatPr defaultRowHeight="15" x14ac:dyDescent="0.25"/>
  <cols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60" t="s">
        <v>11</v>
      </c>
      <c r="D2" s="61"/>
      <c r="E2" s="61"/>
      <c r="F2" s="61"/>
      <c r="G2" s="61"/>
      <c r="H2" s="62"/>
      <c r="I2" s="68" t="s">
        <v>10</v>
      </c>
      <c r="K2" s="49" t="s">
        <v>9</v>
      </c>
      <c r="L2" s="49"/>
      <c r="M2" s="49"/>
      <c r="N2" s="49"/>
      <c r="O2" s="49"/>
      <c r="P2" s="49"/>
      <c r="Q2" s="49"/>
      <c r="R2" s="49"/>
    </row>
    <row r="3" spans="1:18" ht="17.25" customHeight="1" thickBot="1" x14ac:dyDescent="0.3">
      <c r="B3" s="20" t="s">
        <v>8</v>
      </c>
      <c r="C3" s="16" t="s">
        <v>4</v>
      </c>
      <c r="D3" s="18">
        <v>5</v>
      </c>
      <c r="E3" s="15">
        <v>25</v>
      </c>
      <c r="F3" s="15">
        <v>50</v>
      </c>
      <c r="G3" s="15">
        <v>75</v>
      </c>
      <c r="H3" s="19">
        <v>100</v>
      </c>
      <c r="I3" s="72"/>
      <c r="K3" s="67" t="s">
        <v>7</v>
      </c>
      <c r="L3" s="61"/>
      <c r="M3" s="61"/>
      <c r="N3" s="61"/>
      <c r="O3" s="61"/>
      <c r="P3" s="61"/>
      <c r="Q3" s="25" t="s">
        <v>25</v>
      </c>
    </row>
    <row r="4" spans="1:18" ht="17.25" customHeight="1" thickBot="1" x14ac:dyDescent="0.3">
      <c r="A4" s="63" t="s">
        <v>6</v>
      </c>
      <c r="B4" s="17" t="s">
        <v>5</v>
      </c>
      <c r="C4" s="8">
        <v>111.97393374490574</v>
      </c>
      <c r="D4" s="7"/>
      <c r="E4" s="7"/>
      <c r="F4" s="7"/>
      <c r="G4" s="7"/>
      <c r="H4" s="7"/>
      <c r="I4" s="11"/>
      <c r="K4" s="15">
        <v>12.5</v>
      </c>
      <c r="L4" s="15">
        <v>25</v>
      </c>
      <c r="M4" s="15">
        <v>50</v>
      </c>
      <c r="N4" s="15">
        <v>100</v>
      </c>
      <c r="O4" s="15">
        <v>200</v>
      </c>
      <c r="P4" s="15">
        <v>400</v>
      </c>
      <c r="Q4" s="24"/>
    </row>
    <row r="5" spans="1:18" x14ac:dyDescent="0.25">
      <c r="A5" s="64"/>
      <c r="B5" s="14" t="s">
        <v>3</v>
      </c>
      <c r="C5" s="8">
        <v>99.449378123458928</v>
      </c>
      <c r="D5" s="7">
        <v>106.04674461318619</v>
      </c>
      <c r="E5" s="7">
        <v>102.10230383610262</v>
      </c>
      <c r="F5" s="7">
        <v>106.53251892034625</v>
      </c>
      <c r="G5" s="7">
        <v>94.665413723609575</v>
      </c>
      <c r="H5" s="7">
        <v>69.306131007622511</v>
      </c>
      <c r="I5" s="11"/>
      <c r="K5" s="7">
        <v>40.611171636471234</v>
      </c>
      <c r="L5" s="7">
        <v>69.689572152954327</v>
      </c>
      <c r="M5" s="7">
        <v>62.600034970208071</v>
      </c>
      <c r="N5" s="7"/>
      <c r="O5" s="7"/>
      <c r="P5" s="7"/>
      <c r="Q5" s="50"/>
    </row>
    <row r="6" spans="1:18" x14ac:dyDescent="0.25">
      <c r="A6" s="64"/>
      <c r="B6" s="14" t="s">
        <v>2</v>
      </c>
      <c r="C6" s="8">
        <v>105.57842384052402</v>
      </c>
      <c r="D6" s="7">
        <v>117.34462819942577</v>
      </c>
      <c r="E6" s="7">
        <v>111.45647163479033</v>
      </c>
      <c r="F6" s="7">
        <v>123.40867736848489</v>
      </c>
      <c r="G6" s="7">
        <v>103.43819497796285</v>
      </c>
      <c r="H6" s="7">
        <v>76.237920019408804</v>
      </c>
      <c r="I6" s="11"/>
      <c r="K6" s="7">
        <v>23.358327476342293</v>
      </c>
      <c r="L6" s="7">
        <v>40.776306950339205</v>
      </c>
      <c r="M6" s="7"/>
      <c r="N6" s="7">
        <v>25.964267824344638</v>
      </c>
      <c r="O6" s="7">
        <v>34.070990614576345</v>
      </c>
      <c r="P6" s="7">
        <v>21.077789901641395</v>
      </c>
      <c r="Q6" s="51"/>
    </row>
    <row r="7" spans="1:18" ht="15.75" thickBot="1" x14ac:dyDescent="0.3">
      <c r="A7" s="65"/>
      <c r="B7" s="13"/>
      <c r="C7" s="8"/>
      <c r="D7" s="12"/>
      <c r="E7" s="12"/>
      <c r="F7" s="12"/>
      <c r="G7" s="12"/>
      <c r="H7" s="12"/>
      <c r="I7" s="11"/>
      <c r="K7" s="7"/>
      <c r="L7" s="7"/>
      <c r="M7" s="7">
        <v>36.10610165379483</v>
      </c>
      <c r="N7" s="7">
        <v>27.166309490113623</v>
      </c>
      <c r="O7" s="7">
        <v>22.62423678783713</v>
      </c>
      <c r="P7" s="7">
        <v>31.987788605394051</v>
      </c>
      <c r="Q7" s="51"/>
    </row>
    <row r="8" spans="1:18" ht="20.25" thickTop="1" thickBot="1" x14ac:dyDescent="0.35">
      <c r="B8" s="26" t="s">
        <v>21</v>
      </c>
      <c r="C8" s="4">
        <f>AVERAGE(C4:C7)</f>
        <v>105.66724523629624</v>
      </c>
      <c r="D8" s="3">
        <f>AVERAGE(D4:D7)</f>
        <v>111.69568640630598</v>
      </c>
      <c r="E8" s="3">
        <f>AVERAGE(E4:E7)</f>
        <v>106.77938773544648</v>
      </c>
      <c r="F8" s="3">
        <f>AVERAGE(F4:F7)</f>
        <v>114.97059814441556</v>
      </c>
      <c r="G8" s="3">
        <f>AVERAGE(G4:G7)</f>
        <v>99.051804350786213</v>
      </c>
      <c r="H8" s="3">
        <f t="shared" ref="H8" si="0">AVERAGE(H4:H7)</f>
        <v>72.772025513515658</v>
      </c>
      <c r="I8" s="9" t="s">
        <v>20</v>
      </c>
      <c r="K8" s="7"/>
      <c r="L8" s="7"/>
      <c r="M8" s="7"/>
      <c r="N8" s="7"/>
      <c r="O8" s="7"/>
      <c r="P8" s="7"/>
      <c r="Q8" s="51"/>
    </row>
    <row r="9" spans="1:18" ht="16.5" thickTop="1" thickBot="1" x14ac:dyDescent="0.3">
      <c r="B9" s="27" t="s">
        <v>1</v>
      </c>
      <c r="C9" s="2">
        <f>STDEVA(C4:C7)</f>
        <v>6.2627502192678026</v>
      </c>
      <c r="D9" s="1">
        <f>STDEVA(D4:D7)</f>
        <v>7.9888100968861959</v>
      </c>
      <c r="E9" s="1">
        <f>STDEVA(E4:E7)</f>
        <v>6.6143954828089209</v>
      </c>
      <c r="F9" s="1">
        <f>STDEVA(F4:F7)</f>
        <v>11.933246079057476</v>
      </c>
      <c r="G9" s="1">
        <f>STDEVA(G4:G7)</f>
        <v>6.2032931148194281</v>
      </c>
      <c r="H9" s="1">
        <f t="shared" ref="H9" si="1">STDEVA(H4:H7)</f>
        <v>4.901515015988485</v>
      </c>
      <c r="I9" s="5"/>
      <c r="K9" s="3">
        <f>AVERAGE(K5:K8)</f>
        <v>31.984749556406761</v>
      </c>
      <c r="L9" s="3">
        <f t="shared" ref="L9:P9" si="2">AVERAGE(L5:L8)</f>
        <v>55.232939551646766</v>
      </c>
      <c r="M9" s="3">
        <f t="shared" si="2"/>
        <v>49.353068312001454</v>
      </c>
      <c r="N9" s="3">
        <f t="shared" si="2"/>
        <v>26.565288657229132</v>
      </c>
      <c r="O9" s="3">
        <f t="shared" si="2"/>
        <v>28.34761370120674</v>
      </c>
      <c r="P9" s="3">
        <f t="shared" si="2"/>
        <v>26.532789253517723</v>
      </c>
      <c r="Q9" s="51"/>
    </row>
    <row r="10" spans="1:18" ht="16.5" thickTop="1" thickBot="1" x14ac:dyDescent="0.3">
      <c r="C10" s="28" t="s">
        <v>23</v>
      </c>
      <c r="D10">
        <f>TTEST(D4:D7,C4:C7,1,1)</f>
        <v>8.7335801317402192E-2</v>
      </c>
      <c r="E10">
        <f>TTEST(E4:E7,C4:C7,1,1)</f>
        <v>0.11505014194874848</v>
      </c>
      <c r="F10">
        <f>TTEST(F4:F7,C4:C7,1,1)</f>
        <v>0.12963526805287781</v>
      </c>
      <c r="G10">
        <f>TTEST(G4:G7,C4:C7,1,1)</f>
        <v>0.11609679766748666</v>
      </c>
      <c r="H10">
        <f>TTEST(H4:H7,C4:C7,1,1)</f>
        <v>4.2953850866193129E-3</v>
      </c>
      <c r="K10" s="1">
        <f>STDEVA(K5:K8)</f>
        <v>12.199603100381902</v>
      </c>
      <c r="L10" s="1">
        <f t="shared" ref="L10:P10" si="3">STDEVA(L5:L8)</f>
        <v>20.444765891014185</v>
      </c>
      <c r="M10" s="1">
        <f t="shared" si="3"/>
        <v>18.734039908339984</v>
      </c>
      <c r="N10" s="1">
        <f t="shared" si="3"/>
        <v>0.84997181313402226</v>
      </c>
      <c r="O10" s="1">
        <f t="shared" si="3"/>
        <v>8.0940772534603589</v>
      </c>
      <c r="P10" s="1">
        <f t="shared" si="3"/>
        <v>7.7145340661599384</v>
      </c>
      <c r="Q10" s="52"/>
    </row>
    <row r="11" spans="1:18" ht="15.75" thickTop="1" x14ac:dyDescent="0.25"/>
    <row r="30" spans="21:21" x14ac:dyDescent="0.25">
      <c r="U30" t="s">
        <v>0</v>
      </c>
    </row>
    <row r="35" spans="1:19" ht="15.75" thickBot="1" x14ac:dyDescent="0.3"/>
    <row r="36" spans="1:19" ht="16.5" thickBot="1" x14ac:dyDescent="0.3">
      <c r="B36" s="21"/>
      <c r="C36" s="60" t="s">
        <v>11</v>
      </c>
      <c r="D36" s="61"/>
      <c r="E36" s="61"/>
      <c r="F36" s="61"/>
      <c r="G36" s="61"/>
      <c r="H36" s="62"/>
      <c r="I36" s="68" t="s">
        <v>10</v>
      </c>
      <c r="M36" s="30" t="s">
        <v>4</v>
      </c>
      <c r="N36" s="60" t="s">
        <v>7</v>
      </c>
      <c r="O36" s="61"/>
      <c r="P36" s="61"/>
      <c r="Q36" s="61"/>
      <c r="R36" s="61"/>
      <c r="S36" s="62"/>
    </row>
    <row r="37" spans="1:19" ht="19.5" thickBot="1" x14ac:dyDescent="0.3">
      <c r="B37" s="20" t="s">
        <v>8</v>
      </c>
      <c r="C37" s="16" t="s">
        <v>4</v>
      </c>
      <c r="D37" s="18">
        <v>5</v>
      </c>
      <c r="E37" s="15">
        <v>25</v>
      </c>
      <c r="F37" s="15">
        <v>50</v>
      </c>
      <c r="G37" s="15">
        <v>75</v>
      </c>
      <c r="H37" s="19">
        <v>100</v>
      </c>
      <c r="I37" s="72"/>
      <c r="M37" s="16" t="s">
        <v>4</v>
      </c>
      <c r="N37" s="15">
        <v>12.5</v>
      </c>
      <c r="O37" s="15">
        <v>25</v>
      </c>
      <c r="P37" s="15">
        <v>50</v>
      </c>
      <c r="Q37" s="15">
        <v>100</v>
      </c>
      <c r="R37" s="15">
        <v>200</v>
      </c>
      <c r="S37" s="15">
        <v>400</v>
      </c>
    </row>
    <row r="38" spans="1:19" x14ac:dyDescent="0.25">
      <c r="A38" s="63" t="s">
        <v>6</v>
      </c>
      <c r="B38" s="17" t="s">
        <v>5</v>
      </c>
      <c r="C38" s="8">
        <v>111.97393374490574</v>
      </c>
      <c r="D38" s="7">
        <v>153.50845337529756</v>
      </c>
      <c r="E38" s="7">
        <v>152.12040511641044</v>
      </c>
      <c r="F38" s="7">
        <v>150.78884719364083</v>
      </c>
      <c r="G38" s="7">
        <v>160.01492958883105</v>
      </c>
      <c r="H38" s="7">
        <v>126.28011136666267</v>
      </c>
      <c r="I38" s="11"/>
      <c r="M38" s="8">
        <v>111.97393374490574</v>
      </c>
      <c r="N38" s="7">
        <v>40.611171636471234</v>
      </c>
      <c r="O38" s="7">
        <v>69.689572152954327</v>
      </c>
      <c r="P38" s="7">
        <v>62.600034970208071</v>
      </c>
      <c r="Q38" s="7">
        <v>90.669006980591547</v>
      </c>
      <c r="R38" s="7">
        <v>79.947948190291712</v>
      </c>
      <c r="S38" s="7">
        <v>69.223526879984902</v>
      </c>
    </row>
    <row r="39" spans="1:19" x14ac:dyDescent="0.25">
      <c r="A39" s="64"/>
      <c r="B39" s="14" t="s">
        <v>3</v>
      </c>
      <c r="C39" s="8">
        <v>99.449378123458928</v>
      </c>
      <c r="D39" s="7">
        <v>106.04674461318619</v>
      </c>
      <c r="E39" s="7">
        <v>102.10230383610262</v>
      </c>
      <c r="F39" s="7">
        <v>106.53251892034625</v>
      </c>
      <c r="G39" s="7">
        <v>94.665413723609575</v>
      </c>
      <c r="H39" s="7">
        <v>69.306131007622511</v>
      </c>
      <c r="I39" s="11"/>
      <c r="M39" s="8">
        <v>99.449378123458928</v>
      </c>
      <c r="N39" s="7">
        <v>23.358327476342293</v>
      </c>
      <c r="O39" s="7">
        <v>40.776306950339205</v>
      </c>
      <c r="P39" s="7">
        <v>22.270674531214212</v>
      </c>
      <c r="Q39" s="7">
        <v>25.964267824344638</v>
      </c>
      <c r="R39" s="7">
        <v>34.070990614576345</v>
      </c>
      <c r="S39" s="7">
        <v>21.077789901641395</v>
      </c>
    </row>
    <row r="40" spans="1:19" x14ac:dyDescent="0.25">
      <c r="A40" s="64"/>
      <c r="B40" s="14" t="s">
        <v>2</v>
      </c>
      <c r="C40" s="8">
        <v>105.57842384052402</v>
      </c>
      <c r="D40" s="7">
        <v>117.34462819942577</v>
      </c>
      <c r="E40" s="7">
        <v>111.45647163479033</v>
      </c>
      <c r="F40" s="7">
        <v>123.40867736848489</v>
      </c>
      <c r="G40" s="7">
        <v>103.43819497796285</v>
      </c>
      <c r="H40" s="7">
        <v>76.237920019408804</v>
      </c>
      <c r="I40" s="11"/>
      <c r="M40" s="8">
        <v>105.57842384052402</v>
      </c>
      <c r="N40" s="7">
        <v>16.550887550038418</v>
      </c>
      <c r="O40" s="7">
        <v>23.286967773240065</v>
      </c>
      <c r="P40" s="7">
        <v>36.10610165379483</v>
      </c>
      <c r="Q40" s="7">
        <v>27.166309490113623</v>
      </c>
      <c r="R40" s="7">
        <v>22.62423678783713</v>
      </c>
      <c r="S40" s="7">
        <v>31.987788605394051</v>
      </c>
    </row>
    <row r="41" spans="1:19" ht="15.75" thickBot="1" x14ac:dyDescent="0.3">
      <c r="A41" s="65"/>
      <c r="B41" s="13"/>
      <c r="C41" s="8"/>
      <c r="D41" s="12"/>
      <c r="E41" s="12"/>
      <c r="F41" s="12"/>
      <c r="G41" s="12"/>
      <c r="H41" s="12"/>
      <c r="I41" s="11"/>
      <c r="M41" s="8"/>
      <c r="N41" s="7"/>
      <c r="O41" s="7"/>
      <c r="P41" s="7"/>
      <c r="Q41" s="7"/>
      <c r="R41" s="7"/>
      <c r="S41" s="7"/>
    </row>
    <row r="42" spans="1:19" ht="19.5" thickTop="1" x14ac:dyDescent="0.3">
      <c r="B42" s="26" t="s">
        <v>21</v>
      </c>
      <c r="C42" s="4">
        <f>AVERAGE(C38:C41)</f>
        <v>105.66724523629624</v>
      </c>
      <c r="D42" s="3">
        <f>AVERAGE(D38:D41)</f>
        <v>125.63327539596985</v>
      </c>
      <c r="E42" s="3">
        <f>AVERAGE(E38:E41)</f>
        <v>121.8930601957678</v>
      </c>
      <c r="F42" s="3">
        <f>AVERAGE(F38:F41)</f>
        <v>126.91001449415732</v>
      </c>
      <c r="G42" s="3">
        <f>AVERAGE(G38:G41)</f>
        <v>119.37284609680115</v>
      </c>
      <c r="H42" s="3">
        <f t="shared" ref="H42" si="4">AVERAGE(H38:H41)</f>
        <v>90.608054131231327</v>
      </c>
      <c r="I42" s="9" t="s">
        <v>20</v>
      </c>
      <c r="M42" s="4">
        <f t="shared" ref="M42:S42" si="5">AVERAGE(M38:M41)</f>
        <v>105.66724523629624</v>
      </c>
      <c r="N42" s="3">
        <f t="shared" si="5"/>
        <v>26.840128887617311</v>
      </c>
      <c r="O42" s="3">
        <f>AVERAGE(O38:O41)</f>
        <v>44.584282292177868</v>
      </c>
      <c r="P42" s="3">
        <f>AVERAGE(P38:P41)</f>
        <v>40.325603718405709</v>
      </c>
      <c r="Q42" s="3">
        <f>AVERAGE(Q38:Q41)</f>
        <v>47.933194765016601</v>
      </c>
      <c r="R42" s="3">
        <f>AVERAGE(R38:R41)</f>
        <v>45.54772519756839</v>
      </c>
      <c r="S42" s="3">
        <f t="shared" si="5"/>
        <v>40.763035129006788</v>
      </c>
    </row>
    <row r="43" spans="1:19" ht="15.75" thickBot="1" x14ac:dyDescent="0.3">
      <c r="B43" s="27" t="s">
        <v>1</v>
      </c>
      <c r="C43" s="2">
        <f>STDEVA(C38:C41)</f>
        <v>6.2627502192678026</v>
      </c>
      <c r="D43" s="1">
        <f>STDEVA(D38:D41)</f>
        <v>24.792734901911402</v>
      </c>
      <c r="E43" s="1">
        <f>STDEVA(E38:E41)</f>
        <v>26.592186813331612</v>
      </c>
      <c r="F43" s="1">
        <f>STDEVA(F38:F41)</f>
        <v>22.334953980456575</v>
      </c>
      <c r="G43" s="1">
        <f>STDEVA(G38:G41)</f>
        <v>35.46934783251632</v>
      </c>
      <c r="H43" s="1">
        <f t="shared" ref="H43" si="6">STDEVA(H38:H41)</f>
        <v>31.0867202400301</v>
      </c>
      <c r="I43" s="5"/>
      <c r="M43" s="2">
        <f t="shared" ref="M43:S43" si="7">STDEVA(M38:M41)</f>
        <v>6.2627502192678026</v>
      </c>
      <c r="N43" s="1">
        <f t="shared" si="7"/>
        <v>12.402278959152255</v>
      </c>
      <c r="O43" s="1">
        <f>STDEVA(O38:O41)</f>
        <v>23.434502991489008</v>
      </c>
      <c r="P43" s="1">
        <f>STDEVA(P38:P41)</f>
        <v>20.493108027078573</v>
      </c>
      <c r="Q43" s="1">
        <f>STDEVA(Q38:Q41)</f>
        <v>37.01517878296989</v>
      </c>
      <c r="R43" s="1">
        <f>STDEVA(R38:R41)</f>
        <v>30.336258005138177</v>
      </c>
      <c r="S43" s="1">
        <f t="shared" si="7"/>
        <v>25.243944045247588</v>
      </c>
    </row>
    <row r="44" spans="1:19" ht="15.75" thickTop="1" x14ac:dyDescent="0.25">
      <c r="C44" s="28" t="s">
        <v>23</v>
      </c>
      <c r="D44">
        <f>TTEST(D38:D41,C38:C41,1,1)</f>
        <v>0.10405276501938199</v>
      </c>
      <c r="E44">
        <f>TTEST(E38:E41,C38:C41,1,1)</f>
        <v>0.15441287185209984</v>
      </c>
      <c r="F44">
        <f>TTEST(F38:F41,C38:C41,1,1)</f>
        <v>7.5109073264368831E-2</v>
      </c>
      <c r="G44">
        <f>TTEST(G38:G41,C38:C41,1,1)</f>
        <v>0.25438907235347336</v>
      </c>
      <c r="H44">
        <f>TTEST(H38:H41,C38:C41,1,1)</f>
        <v>0.20647675029747681</v>
      </c>
    </row>
  </sheetData>
  <mergeCells count="11">
    <mergeCell ref="A1:M1"/>
    <mergeCell ref="C36:H36"/>
    <mergeCell ref="I36:I37"/>
    <mergeCell ref="A38:A41"/>
    <mergeCell ref="N36:S36"/>
    <mergeCell ref="C2:H2"/>
    <mergeCell ref="I2:I3"/>
    <mergeCell ref="Q5:Q10"/>
    <mergeCell ref="K2:R2"/>
    <mergeCell ref="K3:P3"/>
    <mergeCell ref="A4:A7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288CC-1EEF-4B29-A16D-9085598C3B6F}">
  <dimension ref="A1:U44"/>
  <sheetViews>
    <sheetView tabSelected="1" zoomScaleNormal="100" workbookViewId="0">
      <selection activeCell="K6" sqref="K6"/>
    </sheetView>
  </sheetViews>
  <sheetFormatPr defaultRowHeight="15" x14ac:dyDescent="0.25"/>
  <cols>
    <col min="8" max="8" width="11.7109375" customWidth="1"/>
    <col min="9" max="9" width="8.425781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8" ht="18.75" thickBot="1" x14ac:dyDescent="0.3">
      <c r="A1" s="46" t="s">
        <v>15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22"/>
    </row>
    <row r="2" spans="1:18" ht="17.25" customHeight="1" thickTop="1" thickBot="1" x14ac:dyDescent="0.3">
      <c r="B2" s="21"/>
      <c r="C2" s="60" t="s">
        <v>11</v>
      </c>
      <c r="D2" s="61"/>
      <c r="E2" s="61"/>
      <c r="F2" s="61"/>
      <c r="G2" s="61"/>
      <c r="H2" s="62"/>
      <c r="K2" s="49" t="s">
        <v>9</v>
      </c>
      <c r="L2" s="49"/>
      <c r="M2" s="49"/>
      <c r="N2" s="49"/>
      <c r="O2" s="49"/>
      <c r="P2" s="49"/>
      <c r="Q2" s="49"/>
      <c r="R2" s="49"/>
    </row>
    <row r="3" spans="1:18" ht="17.25" customHeight="1" thickBot="1" x14ac:dyDescent="0.3">
      <c r="B3" s="20" t="s">
        <v>8</v>
      </c>
      <c r="C3" s="16" t="s">
        <v>4</v>
      </c>
      <c r="D3" s="15">
        <v>12.5</v>
      </c>
      <c r="E3" s="15">
        <v>25</v>
      </c>
      <c r="F3" s="15">
        <v>50</v>
      </c>
      <c r="G3" s="15">
        <v>100</v>
      </c>
      <c r="H3" s="15">
        <v>200</v>
      </c>
      <c r="I3" s="15">
        <v>400</v>
      </c>
      <c r="J3" s="45" t="s">
        <v>25</v>
      </c>
    </row>
    <row r="4" spans="1:18" ht="17.25" customHeight="1" x14ac:dyDescent="0.25">
      <c r="A4" s="63" t="s">
        <v>6</v>
      </c>
      <c r="B4" s="17" t="s">
        <v>5</v>
      </c>
      <c r="C4" s="8">
        <v>111.97393374490574</v>
      </c>
      <c r="D4" s="7">
        <v>40.611171636471234</v>
      </c>
      <c r="E4" s="7">
        <v>69.689572152954327</v>
      </c>
      <c r="F4" s="7">
        <v>62.600034970208071</v>
      </c>
      <c r="G4" s="7"/>
      <c r="H4" s="7"/>
      <c r="I4" s="7"/>
      <c r="J4" s="50"/>
    </row>
    <row r="5" spans="1:18" x14ac:dyDescent="0.25">
      <c r="A5" s="64"/>
      <c r="B5" s="14" t="s">
        <v>3</v>
      </c>
      <c r="C5" s="8">
        <v>99.449378123458928</v>
      </c>
      <c r="D5" s="7">
        <v>23.358327476342293</v>
      </c>
      <c r="E5" s="7">
        <v>40.776306950339205</v>
      </c>
      <c r="F5" s="7"/>
      <c r="G5" s="7">
        <v>25.964267824344638</v>
      </c>
      <c r="H5" s="7">
        <v>34.070990614576345</v>
      </c>
      <c r="I5" s="7">
        <v>21.077789901641395</v>
      </c>
      <c r="J5" s="51"/>
    </row>
    <row r="6" spans="1:18" x14ac:dyDescent="0.25">
      <c r="A6" s="64"/>
      <c r="B6" s="14" t="s">
        <v>2</v>
      </c>
      <c r="C6" s="8">
        <v>105.57842384052402</v>
      </c>
      <c r="D6" s="7"/>
      <c r="E6" s="7"/>
      <c r="F6" s="7">
        <v>36.10610165379483</v>
      </c>
      <c r="G6" s="7">
        <v>27.166309490113623</v>
      </c>
      <c r="H6" s="7">
        <v>22.62423678783713</v>
      </c>
      <c r="I6" s="7">
        <v>31.987788605394051</v>
      </c>
      <c r="J6" s="51"/>
    </row>
    <row r="7" spans="1:18" ht="15.75" thickBot="1" x14ac:dyDescent="0.3">
      <c r="A7" s="65"/>
      <c r="B7" s="13"/>
      <c r="C7" s="8"/>
      <c r="D7" s="7"/>
      <c r="E7" s="7"/>
      <c r="F7" s="7"/>
      <c r="G7" s="7"/>
      <c r="H7" s="7"/>
      <c r="I7" s="7"/>
      <c r="J7" s="51"/>
    </row>
    <row r="8" spans="1:18" ht="15.75" thickTop="1" x14ac:dyDescent="0.25">
      <c r="B8" s="26" t="s">
        <v>21</v>
      </c>
      <c r="C8" s="4">
        <f>AVERAGE(C4:C7)</f>
        <v>105.66724523629624</v>
      </c>
      <c r="D8" s="3">
        <f>AVERAGE(D4:D7)</f>
        <v>31.984749556406761</v>
      </c>
      <c r="E8" s="3">
        <f t="shared" ref="E8:I8" si="0">AVERAGE(E4:E7)</f>
        <v>55.232939551646766</v>
      </c>
      <c r="F8" s="3">
        <f t="shared" si="0"/>
        <v>49.353068312001454</v>
      </c>
      <c r="G8" s="3">
        <f t="shared" si="0"/>
        <v>26.565288657229132</v>
      </c>
      <c r="H8" s="3">
        <f t="shared" si="0"/>
        <v>28.34761370120674</v>
      </c>
      <c r="I8" s="3">
        <f t="shared" si="0"/>
        <v>26.532789253517723</v>
      </c>
      <c r="J8" s="51"/>
    </row>
    <row r="9" spans="1:18" ht="15.75" thickBot="1" x14ac:dyDescent="0.3">
      <c r="B9" s="27" t="s">
        <v>1</v>
      </c>
      <c r="C9" s="2">
        <f>STDEVA(C4:C7)</f>
        <v>6.2627502192678026</v>
      </c>
      <c r="D9" s="1">
        <f>STDEVA(D4:D7)</f>
        <v>12.199603100381902</v>
      </c>
      <c r="E9" s="1">
        <f t="shared" ref="E9:I9" si="1">STDEVA(E4:E7)</f>
        <v>20.444765891014185</v>
      </c>
      <c r="F9" s="1">
        <f t="shared" si="1"/>
        <v>18.734039908339984</v>
      </c>
      <c r="G9" s="1">
        <f t="shared" si="1"/>
        <v>0.84997181313402226</v>
      </c>
      <c r="H9" s="1">
        <f t="shared" si="1"/>
        <v>8.0940772534603589</v>
      </c>
      <c r="I9" s="1">
        <f t="shared" si="1"/>
        <v>7.7145340661599384</v>
      </c>
      <c r="J9" s="52"/>
    </row>
    <row r="10" spans="1:18" ht="15.75" thickTop="1" x14ac:dyDescent="0.25">
      <c r="C10" s="28" t="s">
        <v>23</v>
      </c>
      <c r="D10" s="23">
        <f>TTEST(D4:D7,C4:C7,1,1)</f>
        <v>1.0203503186238449E-2</v>
      </c>
      <c r="E10">
        <f>TTEST(E4:E7,C4:C7,1,1)</f>
        <v>5.1225313246263941E-2</v>
      </c>
      <c r="F10">
        <f>TTEST(F4:F7,C4:C7,1,1)</f>
        <v>5.33257554871258E-2</v>
      </c>
      <c r="G10" s="23">
        <f>TTEST(G4:G7,C4:C7,1,1)</f>
        <v>1.0321218376661067E-2</v>
      </c>
      <c r="H10" s="23">
        <f>TTEST(H4:H7,C4:C7,1,1)</f>
        <v>3.7541229478758292E-2</v>
      </c>
      <c r="I10" s="23">
        <f>TTEST(I4:I7,C4:C7,1,1)</f>
        <v>1.0011190623225261E-2</v>
      </c>
    </row>
    <row r="30" spans="21:21" x14ac:dyDescent="0.25">
      <c r="U30" t="s">
        <v>0</v>
      </c>
    </row>
    <row r="34" spans="1:19" ht="15.75" thickBot="1" x14ac:dyDescent="0.3"/>
    <row r="35" spans="1:19" ht="16.5" thickBot="1" x14ac:dyDescent="0.3">
      <c r="M35" s="30" t="s">
        <v>4</v>
      </c>
      <c r="N35" s="42" t="s">
        <v>7</v>
      </c>
      <c r="O35" s="43"/>
      <c r="P35" s="43"/>
      <c r="Q35" s="43"/>
    </row>
    <row r="36" spans="1:19" ht="16.5" thickBot="1" x14ac:dyDescent="0.3">
      <c r="B36" s="21"/>
      <c r="C36" s="60" t="s">
        <v>11</v>
      </c>
      <c r="D36" s="61"/>
      <c r="E36" s="61"/>
      <c r="F36" s="61"/>
      <c r="G36" s="61"/>
      <c r="H36" s="62"/>
      <c r="I36" s="68" t="s">
        <v>10</v>
      </c>
      <c r="M36" s="16" t="s">
        <v>4</v>
      </c>
      <c r="N36" s="15">
        <v>12.5</v>
      </c>
      <c r="O36" s="15">
        <v>25</v>
      </c>
      <c r="P36" s="15">
        <v>50</v>
      </c>
      <c r="Q36" s="15">
        <v>100</v>
      </c>
      <c r="R36" s="43"/>
      <c r="S36" s="44"/>
    </row>
    <row r="37" spans="1:19" ht="19.5" thickBot="1" x14ac:dyDescent="0.3">
      <c r="B37" s="20" t="s">
        <v>8</v>
      </c>
      <c r="C37" s="16" t="s">
        <v>4</v>
      </c>
      <c r="D37" s="18">
        <v>5</v>
      </c>
      <c r="E37" s="15">
        <v>25</v>
      </c>
      <c r="F37" s="15">
        <v>50</v>
      </c>
      <c r="G37" s="15">
        <v>75</v>
      </c>
      <c r="H37" s="19">
        <v>100</v>
      </c>
      <c r="I37" s="72"/>
      <c r="M37" s="8">
        <v>111.97393374490574</v>
      </c>
      <c r="N37" s="7">
        <v>40.611171636471234</v>
      </c>
      <c r="O37" s="7">
        <v>69.689572152954327</v>
      </c>
      <c r="P37" s="7">
        <v>62.600034970208071</v>
      </c>
      <c r="Q37" s="7">
        <v>90.669006980591547</v>
      </c>
      <c r="R37" s="15">
        <v>200</v>
      </c>
      <c r="S37" s="15">
        <v>400</v>
      </c>
    </row>
    <row r="38" spans="1:19" x14ac:dyDescent="0.25">
      <c r="A38" s="63" t="s">
        <v>6</v>
      </c>
      <c r="B38" s="17" t="s">
        <v>5</v>
      </c>
      <c r="C38" s="8">
        <v>111.97393374490574</v>
      </c>
      <c r="D38" s="7">
        <v>153.50845337529756</v>
      </c>
      <c r="E38" s="7">
        <v>152.12040511641044</v>
      </c>
      <c r="F38" s="7">
        <v>150.78884719364083</v>
      </c>
      <c r="G38" s="7">
        <v>160.01492958883105</v>
      </c>
      <c r="H38" s="7">
        <v>126.28011136666267</v>
      </c>
      <c r="I38" s="11"/>
      <c r="M38" s="8">
        <v>99.449378123458928</v>
      </c>
      <c r="N38" s="7">
        <v>23.358327476342293</v>
      </c>
      <c r="O38" s="7">
        <v>40.776306950339205</v>
      </c>
      <c r="P38" s="7">
        <v>22.270674531214212</v>
      </c>
      <c r="Q38" s="7">
        <v>25.964267824344638</v>
      </c>
      <c r="R38" s="7">
        <v>79.947948190291712</v>
      </c>
      <c r="S38" s="7">
        <v>69.223526879984902</v>
      </c>
    </row>
    <row r="39" spans="1:19" x14ac:dyDescent="0.25">
      <c r="A39" s="64"/>
      <c r="B39" s="14" t="s">
        <v>3</v>
      </c>
      <c r="C39" s="8">
        <v>99.449378123458928</v>
      </c>
      <c r="D39" s="7">
        <v>106.04674461318619</v>
      </c>
      <c r="E39" s="7">
        <v>102.10230383610262</v>
      </c>
      <c r="F39" s="7">
        <v>106.53251892034625</v>
      </c>
      <c r="G39" s="7">
        <v>94.665413723609575</v>
      </c>
      <c r="H39" s="7">
        <v>69.306131007622511</v>
      </c>
      <c r="I39" s="11"/>
      <c r="M39" s="8">
        <v>105.57842384052402</v>
      </c>
      <c r="N39" s="7">
        <v>16.550887550038418</v>
      </c>
      <c r="O39" s="7">
        <v>23.286967773240065</v>
      </c>
      <c r="P39" s="7">
        <v>36.10610165379483</v>
      </c>
      <c r="Q39" s="7">
        <v>27.166309490113623</v>
      </c>
      <c r="R39" s="7">
        <v>34.070990614576345</v>
      </c>
      <c r="S39" s="7">
        <v>21.077789901641395</v>
      </c>
    </row>
    <row r="40" spans="1:19" ht="15.75" thickBot="1" x14ac:dyDescent="0.3">
      <c r="A40" s="64"/>
      <c r="B40" s="14" t="s">
        <v>2</v>
      </c>
      <c r="C40" s="8">
        <v>105.57842384052402</v>
      </c>
      <c r="D40" s="7">
        <v>117.34462819942577</v>
      </c>
      <c r="E40" s="7">
        <v>111.45647163479033</v>
      </c>
      <c r="F40" s="7">
        <v>123.40867736848489</v>
      </c>
      <c r="G40" s="7">
        <v>103.43819497796285</v>
      </c>
      <c r="H40" s="7">
        <v>76.237920019408804</v>
      </c>
      <c r="I40" s="11"/>
      <c r="M40" s="8"/>
      <c r="N40" s="7"/>
      <c r="O40" s="7"/>
      <c r="P40" s="7"/>
      <c r="Q40" s="7"/>
      <c r="R40" s="7">
        <v>22.62423678783713</v>
      </c>
      <c r="S40" s="7">
        <v>31.987788605394051</v>
      </c>
    </row>
    <row r="41" spans="1:19" ht="16.5" thickTop="1" thickBot="1" x14ac:dyDescent="0.3">
      <c r="A41" s="65"/>
      <c r="B41" s="13"/>
      <c r="C41" s="8"/>
      <c r="D41" s="12"/>
      <c r="E41" s="12"/>
      <c r="F41" s="12"/>
      <c r="G41" s="12"/>
      <c r="H41" s="12"/>
      <c r="I41" s="11"/>
      <c r="M41" s="4">
        <f t="shared" ref="M41:S42" si="2">AVERAGE(M37:M40)</f>
        <v>105.66724523629624</v>
      </c>
      <c r="N41" s="3">
        <f t="shared" si="2"/>
        <v>26.840128887617311</v>
      </c>
      <c r="O41" s="3">
        <f>AVERAGE(O37:O40)</f>
        <v>44.584282292177868</v>
      </c>
      <c r="P41" s="3">
        <f>AVERAGE(P37:P40)</f>
        <v>40.325603718405709</v>
      </c>
      <c r="Q41" s="3">
        <f>AVERAGE(Q37:Q40)</f>
        <v>47.933194765016601</v>
      </c>
      <c r="R41" s="7"/>
      <c r="S41" s="7"/>
    </row>
    <row r="42" spans="1:19" ht="20.25" thickTop="1" thickBot="1" x14ac:dyDescent="0.35">
      <c r="B42" s="26" t="s">
        <v>21</v>
      </c>
      <c r="C42" s="4">
        <f>AVERAGE(C38:C41)</f>
        <v>105.66724523629624</v>
      </c>
      <c r="D42" s="3">
        <f>AVERAGE(D38:D41)</f>
        <v>125.63327539596985</v>
      </c>
      <c r="E42" s="3">
        <f>AVERAGE(E38:E41)</f>
        <v>121.8930601957678</v>
      </c>
      <c r="F42" s="3">
        <f>AVERAGE(F38:F41)</f>
        <v>126.91001449415732</v>
      </c>
      <c r="G42" s="3">
        <f>AVERAGE(G38:G41)</f>
        <v>119.37284609680115</v>
      </c>
      <c r="H42" s="3">
        <f t="shared" ref="H42" si="3">AVERAGE(H38:H41)</f>
        <v>90.608054131231327</v>
      </c>
      <c r="I42" s="9" t="s">
        <v>20</v>
      </c>
      <c r="M42" s="2">
        <f t="shared" ref="M42:S43" si="4">STDEVA(M37:M40)</f>
        <v>6.2627502192678026</v>
      </c>
      <c r="N42" s="1">
        <f t="shared" si="4"/>
        <v>12.402278959152255</v>
      </c>
      <c r="O42" s="1">
        <f>STDEVA(O37:O40)</f>
        <v>23.434502991489008</v>
      </c>
      <c r="P42" s="1">
        <f>STDEVA(P37:P40)</f>
        <v>20.493108027078573</v>
      </c>
      <c r="Q42" s="1">
        <f>STDEVA(Q37:Q40)</f>
        <v>37.01517878296989</v>
      </c>
      <c r="R42" s="3">
        <f>AVERAGE(R38:R41)</f>
        <v>45.54772519756839</v>
      </c>
      <c r="S42" s="3">
        <f t="shared" si="2"/>
        <v>40.763035129006788</v>
      </c>
    </row>
    <row r="43" spans="1:19" ht="16.5" thickTop="1" thickBot="1" x14ac:dyDescent="0.3">
      <c r="B43" s="27" t="s">
        <v>1</v>
      </c>
      <c r="C43" s="2">
        <f>STDEVA(C38:C41)</f>
        <v>6.2627502192678026</v>
      </c>
      <c r="D43" s="1">
        <f>STDEVA(D38:D41)</f>
        <v>24.792734901911402</v>
      </c>
      <c r="E43" s="1">
        <f>STDEVA(E38:E41)</f>
        <v>26.592186813331612</v>
      </c>
      <c r="F43" s="1">
        <f>STDEVA(F38:F41)</f>
        <v>22.334953980456575</v>
      </c>
      <c r="G43" s="1">
        <f>STDEVA(G38:G41)</f>
        <v>35.46934783251632</v>
      </c>
      <c r="H43" s="1">
        <f t="shared" ref="H43" si="5">STDEVA(H38:H41)</f>
        <v>31.0867202400301</v>
      </c>
      <c r="I43" s="5"/>
      <c r="R43" s="1">
        <f>STDEVA(R38:R41)</f>
        <v>30.336258005138177</v>
      </c>
      <c r="S43" s="1">
        <f t="shared" si="4"/>
        <v>25.243944045247588</v>
      </c>
    </row>
    <row r="44" spans="1:19" ht="15.75" thickTop="1" x14ac:dyDescent="0.25">
      <c r="C44" s="28" t="s">
        <v>23</v>
      </c>
      <c r="D44">
        <f>TTEST(D38:D41,C38:C41,1,1)</f>
        <v>0.10405276501938199</v>
      </c>
      <c r="E44">
        <f>TTEST(E38:E41,C38:C41,1,1)</f>
        <v>0.15441287185209984</v>
      </c>
      <c r="F44">
        <f>TTEST(F38:F41,C38:C41,1,1)</f>
        <v>7.5109073264368831E-2</v>
      </c>
      <c r="G44">
        <f>TTEST(G38:G41,C38:C41,1,1)</f>
        <v>0.25438907235347336</v>
      </c>
      <c r="H44">
        <f>TTEST(H38:H41,C38:C41,1,1)</f>
        <v>0.20647675029747681</v>
      </c>
    </row>
  </sheetData>
  <mergeCells count="8">
    <mergeCell ref="C36:H36"/>
    <mergeCell ref="I36:I37"/>
    <mergeCell ref="A38:A41"/>
    <mergeCell ref="A1:M1"/>
    <mergeCell ref="C2:H2"/>
    <mergeCell ref="K2:R2"/>
    <mergeCell ref="A4:A7"/>
    <mergeCell ref="J4:J9"/>
  </mergeCells>
  <pageMargins left="0.7" right="0.7" top="0.75" bottom="0.75" header="0.3" footer="0.3"/>
  <pageSetup orientation="landscape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48h CAE1 Veros</vt:lpstr>
      <vt:lpstr>48h CAE3 Veros</vt:lpstr>
      <vt:lpstr>48h CAE5 Veros</vt:lpstr>
      <vt:lpstr>48h CAE8 Veros</vt:lpstr>
      <vt:lpstr>48h DBF4 Veros</vt:lpstr>
      <vt:lpstr>48h EGF4 Veros</vt:lpstr>
      <vt:lpstr>48h EGF36 Veros</vt:lpstr>
      <vt:lpstr>48h RAR2 Veros</vt:lpstr>
      <vt:lpstr>48h Cam Veros</vt:lpstr>
      <vt:lpstr>'48h CAE1 Veros'!Print_Area</vt:lpstr>
      <vt:lpstr>'48h CAE3 Veros'!Print_Area</vt:lpstr>
      <vt:lpstr>'48h CAE5 Veros'!Print_Area</vt:lpstr>
      <vt:lpstr>'48h CAE8 Veros'!Print_Area</vt:lpstr>
      <vt:lpstr>'48h Cam Veros'!Print_Area</vt:lpstr>
      <vt:lpstr>'48h DBF4 Veros'!Print_Area</vt:lpstr>
      <vt:lpstr>'48h EGF36 Veros'!Print_Area</vt:lpstr>
      <vt:lpstr>'48h EGF4 Veros'!Print_Area</vt:lpstr>
      <vt:lpstr>'48h RAR2 Veros'!Print_Area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2021-04-14T17:40:31Z</dcterms:created>
  <dcterms:modified xsi:type="dcterms:W3CDTF">2022-05-10T22:00:04Z</dcterms:modified>
</cp:coreProperties>
</file>