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C:\Users\NBOTHA1\Desktop\PhD Jupyter Notebooks\Literature Databases\"/>
    </mc:Choice>
  </mc:AlternateContent>
  <xr:revisionPtr revIDLastSave="0" documentId="13_ncr:1_{0C4D5DA0-B912-478C-9641-D437A4F56490}" xr6:coauthVersionLast="47" xr6:coauthVersionMax="47" xr10:uidLastSave="{00000000-0000-0000-0000-000000000000}"/>
  <bookViews>
    <workbookView xWindow="660" yWindow="435" windowWidth="27015" windowHeight="15165" tabRatio="500" xr2:uid="{00000000-000D-0000-FFFF-FFFF00000000}"/>
  </bookViews>
  <sheets>
    <sheet name="Screening Info" sheetId="1" r:id="rId1"/>
    <sheet name="All Databases_Natasha" sheetId="2" r:id="rId2"/>
    <sheet name="All Databases_David" sheetId="3" r:id="rId3"/>
    <sheet name="Other Sources" sheetId="4" r:id="rId4"/>
  </sheets>
  <definedNames>
    <definedName name="_xlnm._FilterDatabase" localSheetId="1" hidden="1">'All Databases_Natasha'!$A$2:$T$939</definedName>
    <definedName name="_FilterDatabase_0_0" localSheetId="1">'All Databases_Natasha'!$A$1:$T$830</definedName>
    <definedName name="_FilterDatabase_0_0_0" localSheetId="1">'All Databases_Natasha'!$F$2:$R$830</definedName>
    <definedName name="citation">'All Databases_Natasha'!$A$781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921" i="2" l="1"/>
  <c r="L726" i="2"/>
  <c r="L688" i="2"/>
  <c r="L570" i="2"/>
  <c r="L524" i="2"/>
  <c r="L512" i="2"/>
  <c r="L498" i="2"/>
  <c r="L416" i="2"/>
  <c r="L386" i="2"/>
  <c r="L377" i="2"/>
  <c r="L341" i="2"/>
  <c r="L336" i="2"/>
  <c r="L285" i="2"/>
  <c r="L257" i="2"/>
  <c r="L244" i="2"/>
  <c r="L236" i="2"/>
  <c r="L191" i="2"/>
  <c r="L136" i="2"/>
  <c r="L59" i="2"/>
  <c r="L17" i="2"/>
  <c r="K921" i="2"/>
  <c r="K726" i="2"/>
  <c r="K688" i="2"/>
  <c r="K618" i="2"/>
  <c r="K570" i="2"/>
  <c r="K526" i="2"/>
  <c r="K524" i="2"/>
  <c r="K512" i="2"/>
  <c r="K498" i="2"/>
  <c r="K416" i="2"/>
  <c r="K386" i="2"/>
  <c r="K377" i="2"/>
  <c r="K365" i="2"/>
  <c r="K360" i="2"/>
  <c r="K341" i="2"/>
  <c r="K354" i="2"/>
  <c r="K336" i="2"/>
  <c r="K285" i="2"/>
  <c r="K257" i="2"/>
  <c r="K244" i="2"/>
  <c r="K236" i="2"/>
  <c r="K191" i="2"/>
  <c r="K152" i="2"/>
  <c r="K136" i="2"/>
  <c r="K113" i="2"/>
  <c r="K74" i="2"/>
  <c r="K59" i="2"/>
  <c r="K53" i="2"/>
  <c r="K41" i="2"/>
  <c r="K17" i="2"/>
  <c r="K8" i="2"/>
  <c r="L618" i="2"/>
  <c r="L526" i="2"/>
  <c r="L365" i="2"/>
  <c r="L360" i="2"/>
  <c r="L354" i="2"/>
  <c r="L152" i="2"/>
  <c r="L113" i="2"/>
  <c r="L53" i="2"/>
  <c r="L74" i="2"/>
  <c r="L41" i="2"/>
  <c r="J8" i="2"/>
  <c r="L8" i="2"/>
  <c r="G10" i="1"/>
  <c r="C10" i="1"/>
  <c r="D10" i="1"/>
  <c r="E10" i="1"/>
  <c r="B10" i="1"/>
  <c r="H26" i="1"/>
  <c r="B34" i="1"/>
  <c r="B33" i="1"/>
  <c r="B30" i="1"/>
  <c r="B26" i="1"/>
  <c r="B22" i="1"/>
  <c r="B35" i="1" s="1"/>
  <c r="E15" i="1"/>
  <c r="D15" i="1"/>
  <c r="C15" i="1"/>
  <c r="B15" i="1"/>
  <c r="E7" i="1"/>
  <c r="D7" i="1"/>
  <c r="C7" i="1"/>
  <c r="B7" i="1"/>
  <c r="J867" i="2"/>
  <c r="K867" i="2"/>
  <c r="L867" i="2"/>
  <c r="J868" i="2"/>
  <c r="K868" i="2"/>
  <c r="L868" i="2"/>
  <c r="J885" i="2"/>
  <c r="K885" i="2"/>
  <c r="L885" i="2"/>
  <c r="J892" i="2"/>
  <c r="K892" i="2"/>
  <c r="L892" i="2"/>
  <c r="J893" i="2"/>
  <c r="K893" i="2"/>
  <c r="L893" i="2"/>
  <c r="J904" i="2"/>
  <c r="K904" i="2"/>
  <c r="L904" i="2"/>
  <c r="J919" i="2"/>
  <c r="K919" i="2"/>
  <c r="L919" i="2"/>
  <c r="J928" i="2"/>
  <c r="K928" i="2"/>
  <c r="L928" i="2"/>
  <c r="J793" i="2"/>
  <c r="K793" i="2"/>
  <c r="L793" i="2"/>
  <c r="J817" i="2"/>
  <c r="K817" i="2"/>
  <c r="L817" i="2"/>
  <c r="J825" i="2"/>
  <c r="K825" i="2"/>
  <c r="L825" i="2"/>
  <c r="J835" i="2"/>
  <c r="K835" i="2"/>
  <c r="L835" i="2"/>
  <c r="J844" i="2"/>
  <c r="K844" i="2"/>
  <c r="L844" i="2"/>
  <c r="J855" i="2"/>
  <c r="K855" i="2"/>
  <c r="L855" i="2"/>
  <c r="J856" i="2"/>
  <c r="K856" i="2"/>
  <c r="L856" i="2"/>
  <c r="J857" i="2"/>
  <c r="K857" i="2"/>
  <c r="L857" i="2"/>
  <c r="J866" i="2"/>
  <c r="K866" i="2"/>
  <c r="L866" i="2"/>
  <c r="J619" i="2"/>
  <c r="K619" i="2"/>
  <c r="L619" i="2"/>
  <c r="J692" i="2"/>
  <c r="K692" i="2"/>
  <c r="L692" i="2"/>
  <c r="J699" i="2"/>
  <c r="K699" i="2"/>
  <c r="L699" i="2"/>
  <c r="J703" i="2"/>
  <c r="K703" i="2"/>
  <c r="L703" i="2"/>
  <c r="J714" i="2"/>
  <c r="K714" i="2"/>
  <c r="L714" i="2"/>
  <c r="J718" i="2"/>
  <c r="K718" i="2"/>
  <c r="L718" i="2"/>
  <c r="J739" i="2"/>
  <c r="K739" i="2"/>
  <c r="L739" i="2"/>
  <c r="J766" i="2"/>
  <c r="K766" i="2"/>
  <c r="L766" i="2"/>
  <c r="J768" i="2"/>
  <c r="K768" i="2"/>
  <c r="L768" i="2"/>
  <c r="J430" i="2"/>
  <c r="K430" i="2"/>
  <c r="L430" i="2"/>
  <c r="J463" i="2"/>
  <c r="K463" i="2"/>
  <c r="L463" i="2"/>
  <c r="J471" i="2"/>
  <c r="K471" i="2"/>
  <c r="L471" i="2"/>
  <c r="J496" i="2"/>
  <c r="K496" i="2"/>
  <c r="L496" i="2"/>
  <c r="J503" i="2"/>
  <c r="K503" i="2"/>
  <c r="L503" i="2"/>
  <c r="J582" i="2"/>
  <c r="K582" i="2"/>
  <c r="L582" i="2"/>
  <c r="J586" i="2"/>
  <c r="K586" i="2"/>
  <c r="L586" i="2"/>
  <c r="J593" i="2"/>
  <c r="K593" i="2"/>
  <c r="L593" i="2"/>
  <c r="J595" i="2"/>
  <c r="K595" i="2"/>
  <c r="L595" i="2"/>
  <c r="J609" i="2"/>
  <c r="K609" i="2"/>
  <c r="L609" i="2"/>
  <c r="J302" i="2"/>
  <c r="K302" i="2"/>
  <c r="L302" i="2"/>
  <c r="J323" i="2"/>
  <c r="K323" i="2"/>
  <c r="L323" i="2"/>
  <c r="J353" i="2"/>
  <c r="K353" i="2"/>
  <c r="L353" i="2"/>
  <c r="J370" i="2"/>
  <c r="K370" i="2"/>
  <c r="L370" i="2"/>
  <c r="J381" i="2"/>
  <c r="K381" i="2"/>
  <c r="L381" i="2"/>
  <c r="J385" i="2"/>
  <c r="K385" i="2"/>
  <c r="L385" i="2"/>
  <c r="J398" i="2"/>
  <c r="K398" i="2"/>
  <c r="L398" i="2"/>
  <c r="J427" i="2"/>
  <c r="K427" i="2"/>
  <c r="L427" i="2"/>
  <c r="J114" i="2"/>
  <c r="K114" i="2"/>
  <c r="L114" i="2"/>
  <c r="J139" i="2"/>
  <c r="K139" i="2"/>
  <c r="L139" i="2"/>
  <c r="J140" i="2"/>
  <c r="K140" i="2"/>
  <c r="L140" i="2"/>
  <c r="J207" i="2"/>
  <c r="K207" i="2"/>
  <c r="L207" i="2"/>
  <c r="J214" i="2"/>
  <c r="K214" i="2"/>
  <c r="L214" i="2"/>
  <c r="J225" i="2"/>
  <c r="K225" i="2"/>
  <c r="L225" i="2"/>
  <c r="J284" i="2"/>
  <c r="K284" i="2"/>
  <c r="L284" i="2"/>
  <c r="J288" i="2"/>
  <c r="K288" i="2"/>
  <c r="L288" i="2"/>
  <c r="J290" i="2"/>
  <c r="K290" i="2"/>
  <c r="L290" i="2"/>
  <c r="J19" i="2"/>
  <c r="K19" i="2"/>
  <c r="L19" i="2"/>
  <c r="J29" i="2"/>
  <c r="K29" i="2"/>
  <c r="L29" i="2"/>
  <c r="J44" i="2"/>
  <c r="K44" i="2"/>
  <c r="L44" i="2"/>
  <c r="J52" i="2"/>
  <c r="K52" i="2"/>
  <c r="L52" i="2"/>
  <c r="J58" i="2"/>
  <c r="K58" i="2"/>
  <c r="L58" i="2"/>
  <c r="J88" i="2"/>
  <c r="K88" i="2"/>
  <c r="L88" i="2"/>
  <c r="J90" i="2"/>
  <c r="K90" i="2"/>
  <c r="L90" i="2"/>
  <c r="J111" i="2"/>
  <c r="K111" i="2"/>
  <c r="L111" i="2"/>
  <c r="L9" i="2"/>
  <c r="K9" i="2"/>
  <c r="J9" i="2"/>
  <c r="L935" i="2"/>
  <c r="L939" i="2"/>
  <c r="K939" i="2"/>
  <c r="J939" i="2"/>
  <c r="L938" i="2"/>
  <c r="K938" i="2"/>
  <c r="J938" i="2"/>
  <c r="L937" i="2"/>
  <c r="K937" i="2"/>
  <c r="J937" i="2"/>
  <c r="L936" i="2"/>
  <c r="K936" i="2"/>
  <c r="J936" i="2"/>
  <c r="K935" i="2"/>
  <c r="J935" i="2"/>
  <c r="L934" i="2"/>
  <c r="K934" i="2"/>
  <c r="J934" i="2"/>
  <c r="L933" i="2"/>
  <c r="K933" i="2"/>
  <c r="J933" i="2"/>
  <c r="L932" i="2"/>
  <c r="K932" i="2"/>
  <c r="J932" i="2"/>
  <c r="L931" i="2"/>
  <c r="K931" i="2"/>
  <c r="J931" i="2"/>
  <c r="L930" i="2"/>
  <c r="K930" i="2"/>
  <c r="J930" i="2"/>
  <c r="L929" i="2"/>
  <c r="K929" i="2"/>
  <c r="J929" i="2"/>
  <c r="L927" i="2"/>
  <c r="K927" i="2"/>
  <c r="J927" i="2"/>
  <c r="L926" i="2"/>
  <c r="K926" i="2"/>
  <c r="J926" i="2"/>
  <c r="L925" i="2"/>
  <c r="K925" i="2"/>
  <c r="J925" i="2"/>
  <c r="L924" i="2"/>
  <c r="K924" i="2"/>
  <c r="J924" i="2"/>
  <c r="L923" i="2"/>
  <c r="K923" i="2"/>
  <c r="J923" i="2"/>
  <c r="L922" i="2"/>
  <c r="K922" i="2"/>
  <c r="J922" i="2"/>
  <c r="L920" i="2"/>
  <c r="K920" i="2"/>
  <c r="J920" i="2"/>
  <c r="L918" i="2"/>
  <c r="K918" i="2"/>
  <c r="J918" i="2"/>
  <c r="L917" i="2"/>
  <c r="K917" i="2"/>
  <c r="J917" i="2"/>
  <c r="L916" i="2"/>
  <c r="K916" i="2"/>
  <c r="J916" i="2"/>
  <c r="L915" i="2"/>
  <c r="K915" i="2"/>
  <c r="J915" i="2"/>
  <c r="L914" i="2"/>
  <c r="K914" i="2"/>
  <c r="J914" i="2"/>
  <c r="L913" i="2"/>
  <c r="K913" i="2"/>
  <c r="J913" i="2"/>
  <c r="L912" i="2"/>
  <c r="K912" i="2"/>
  <c r="J912" i="2"/>
  <c r="L911" i="2"/>
  <c r="K911" i="2"/>
  <c r="J911" i="2"/>
  <c r="L910" i="2"/>
  <c r="K910" i="2"/>
  <c r="J910" i="2"/>
  <c r="L909" i="2"/>
  <c r="K909" i="2"/>
  <c r="J909" i="2"/>
  <c r="L908" i="2"/>
  <c r="K908" i="2"/>
  <c r="J908" i="2"/>
  <c r="L907" i="2"/>
  <c r="K907" i="2"/>
  <c r="J907" i="2"/>
  <c r="L906" i="2"/>
  <c r="K906" i="2"/>
  <c r="J906" i="2"/>
  <c r="L905" i="2"/>
  <c r="K905" i="2"/>
  <c r="J905" i="2"/>
  <c r="L903" i="2"/>
  <c r="K903" i="2"/>
  <c r="J903" i="2"/>
  <c r="L902" i="2"/>
  <c r="K902" i="2"/>
  <c r="J902" i="2"/>
  <c r="L901" i="2"/>
  <c r="K901" i="2"/>
  <c r="J901" i="2"/>
  <c r="L900" i="2"/>
  <c r="K900" i="2"/>
  <c r="J900" i="2"/>
  <c r="L899" i="2"/>
  <c r="K899" i="2"/>
  <c r="J899" i="2"/>
  <c r="L898" i="2"/>
  <c r="K898" i="2"/>
  <c r="J898" i="2"/>
  <c r="L897" i="2"/>
  <c r="K897" i="2"/>
  <c r="J897" i="2"/>
  <c r="L896" i="2"/>
  <c r="K896" i="2"/>
  <c r="J896" i="2"/>
  <c r="L895" i="2"/>
  <c r="K895" i="2"/>
  <c r="J895" i="2"/>
  <c r="L894" i="2"/>
  <c r="K894" i="2"/>
  <c r="J894" i="2"/>
  <c r="L891" i="2"/>
  <c r="K891" i="2"/>
  <c r="J891" i="2"/>
  <c r="L890" i="2"/>
  <c r="K890" i="2"/>
  <c r="J890" i="2"/>
  <c r="L889" i="2"/>
  <c r="K889" i="2"/>
  <c r="J889" i="2"/>
  <c r="L888" i="2"/>
  <c r="K888" i="2"/>
  <c r="J888" i="2"/>
  <c r="L887" i="2"/>
  <c r="K887" i="2"/>
  <c r="J887" i="2"/>
  <c r="L886" i="2"/>
  <c r="K886" i="2"/>
  <c r="J886" i="2"/>
  <c r="L884" i="2"/>
  <c r="K884" i="2"/>
  <c r="J884" i="2"/>
  <c r="L883" i="2"/>
  <c r="K883" i="2"/>
  <c r="J883" i="2"/>
  <c r="L882" i="2"/>
  <c r="K882" i="2"/>
  <c r="J882" i="2"/>
  <c r="L881" i="2"/>
  <c r="K881" i="2"/>
  <c r="J881" i="2"/>
  <c r="L880" i="2"/>
  <c r="K880" i="2"/>
  <c r="J880" i="2"/>
  <c r="L879" i="2"/>
  <c r="K879" i="2"/>
  <c r="J879" i="2"/>
  <c r="L878" i="2"/>
  <c r="K878" i="2"/>
  <c r="J878" i="2"/>
  <c r="L877" i="2"/>
  <c r="K877" i="2"/>
  <c r="J877" i="2"/>
  <c r="L876" i="2"/>
  <c r="K876" i="2"/>
  <c r="J876" i="2"/>
  <c r="L875" i="2"/>
  <c r="K875" i="2"/>
  <c r="J875" i="2"/>
  <c r="L874" i="2"/>
  <c r="K874" i="2"/>
  <c r="J874" i="2"/>
  <c r="L873" i="2"/>
  <c r="K873" i="2"/>
  <c r="J873" i="2"/>
  <c r="L872" i="2"/>
  <c r="K872" i="2"/>
  <c r="J872" i="2"/>
  <c r="L871" i="2"/>
  <c r="K871" i="2"/>
  <c r="J871" i="2"/>
  <c r="L870" i="2"/>
  <c r="K870" i="2"/>
  <c r="J870" i="2"/>
  <c r="L869" i="2"/>
  <c r="K869" i="2"/>
  <c r="J869" i="2"/>
  <c r="L865" i="2"/>
  <c r="K865" i="2"/>
  <c r="J865" i="2"/>
  <c r="L864" i="2"/>
  <c r="K864" i="2"/>
  <c r="J864" i="2"/>
  <c r="L863" i="2"/>
  <c r="K863" i="2"/>
  <c r="J863" i="2"/>
  <c r="L862" i="2"/>
  <c r="K862" i="2"/>
  <c r="J862" i="2"/>
  <c r="L861" i="2"/>
  <c r="K861" i="2"/>
  <c r="J861" i="2"/>
  <c r="L860" i="2"/>
  <c r="K860" i="2"/>
  <c r="J860" i="2"/>
  <c r="L859" i="2"/>
  <c r="K859" i="2"/>
  <c r="J859" i="2"/>
  <c r="L858" i="2"/>
  <c r="K858" i="2"/>
  <c r="J858" i="2"/>
  <c r="L854" i="2"/>
  <c r="K854" i="2"/>
  <c r="J854" i="2"/>
  <c r="L853" i="2"/>
  <c r="K853" i="2"/>
  <c r="J853" i="2"/>
  <c r="L852" i="2"/>
  <c r="K852" i="2"/>
  <c r="J852" i="2"/>
  <c r="L851" i="2"/>
  <c r="K851" i="2"/>
  <c r="J851" i="2"/>
  <c r="L850" i="2"/>
  <c r="K850" i="2"/>
  <c r="J850" i="2"/>
  <c r="L849" i="2"/>
  <c r="K849" i="2"/>
  <c r="J849" i="2"/>
  <c r="L848" i="2"/>
  <c r="K848" i="2"/>
  <c r="J848" i="2"/>
  <c r="L847" i="2"/>
  <c r="K847" i="2"/>
  <c r="J847" i="2"/>
  <c r="L846" i="2"/>
  <c r="K846" i="2"/>
  <c r="J846" i="2"/>
  <c r="L845" i="2"/>
  <c r="K845" i="2"/>
  <c r="J845" i="2"/>
  <c r="L843" i="2"/>
  <c r="K843" i="2"/>
  <c r="J843" i="2"/>
  <c r="L842" i="2"/>
  <c r="K842" i="2"/>
  <c r="J842" i="2"/>
  <c r="L841" i="2"/>
  <c r="K841" i="2"/>
  <c r="J841" i="2"/>
  <c r="L840" i="2"/>
  <c r="K840" i="2"/>
  <c r="J840" i="2"/>
  <c r="L839" i="2"/>
  <c r="K839" i="2"/>
  <c r="J839" i="2"/>
  <c r="L838" i="2"/>
  <c r="K838" i="2"/>
  <c r="J838" i="2"/>
  <c r="L837" i="2"/>
  <c r="K837" i="2"/>
  <c r="J837" i="2"/>
  <c r="L836" i="2"/>
  <c r="K836" i="2"/>
  <c r="J836" i="2"/>
  <c r="L834" i="2"/>
  <c r="K834" i="2"/>
  <c r="J834" i="2"/>
  <c r="L833" i="2"/>
  <c r="K833" i="2"/>
  <c r="J833" i="2"/>
  <c r="L832" i="2"/>
  <c r="K832" i="2"/>
  <c r="J832" i="2"/>
  <c r="L831" i="2"/>
  <c r="K831" i="2"/>
  <c r="J831" i="2"/>
  <c r="L830" i="2"/>
  <c r="K830" i="2"/>
  <c r="J830" i="2"/>
  <c r="L829" i="2"/>
  <c r="K829" i="2"/>
  <c r="J829" i="2"/>
  <c r="L828" i="2"/>
  <c r="K828" i="2"/>
  <c r="J828" i="2"/>
  <c r="L827" i="2"/>
  <c r="K827" i="2"/>
  <c r="J827" i="2"/>
  <c r="L826" i="2"/>
  <c r="K826" i="2"/>
  <c r="J826" i="2"/>
  <c r="L824" i="2"/>
  <c r="K824" i="2"/>
  <c r="J824" i="2"/>
  <c r="L823" i="2"/>
  <c r="K823" i="2"/>
  <c r="J823" i="2"/>
  <c r="L822" i="2"/>
  <c r="K822" i="2"/>
  <c r="J822" i="2"/>
  <c r="L821" i="2"/>
  <c r="K821" i="2"/>
  <c r="J821" i="2"/>
  <c r="L820" i="2"/>
  <c r="K820" i="2"/>
  <c r="J820" i="2"/>
  <c r="L819" i="2"/>
  <c r="K819" i="2"/>
  <c r="J819" i="2"/>
  <c r="L818" i="2"/>
  <c r="K818" i="2"/>
  <c r="J818" i="2"/>
  <c r="L816" i="2"/>
  <c r="K816" i="2"/>
  <c r="J816" i="2"/>
  <c r="L815" i="2"/>
  <c r="K815" i="2"/>
  <c r="J815" i="2"/>
  <c r="L814" i="2"/>
  <c r="K814" i="2"/>
  <c r="J814" i="2"/>
  <c r="L813" i="2"/>
  <c r="K813" i="2"/>
  <c r="J813" i="2"/>
  <c r="L812" i="2"/>
  <c r="K812" i="2"/>
  <c r="J812" i="2"/>
  <c r="L811" i="2"/>
  <c r="K811" i="2"/>
  <c r="J811" i="2"/>
  <c r="L810" i="2"/>
  <c r="K810" i="2"/>
  <c r="J810" i="2"/>
  <c r="L809" i="2"/>
  <c r="K809" i="2"/>
  <c r="J809" i="2"/>
  <c r="L808" i="2"/>
  <c r="J808" i="2"/>
  <c r="L807" i="2"/>
  <c r="K807" i="2"/>
  <c r="J807" i="2"/>
  <c r="L806" i="2"/>
  <c r="K806" i="2"/>
  <c r="J806" i="2"/>
  <c r="L805" i="2"/>
  <c r="K805" i="2"/>
  <c r="J805" i="2"/>
  <c r="L804" i="2"/>
  <c r="K804" i="2"/>
  <c r="J804" i="2"/>
  <c r="L801" i="2"/>
  <c r="J801" i="2"/>
  <c r="L802" i="2"/>
  <c r="K802" i="2"/>
  <c r="J802" i="2"/>
  <c r="L803" i="2"/>
  <c r="K803" i="2"/>
  <c r="J803" i="2"/>
  <c r="L800" i="2"/>
  <c r="K800" i="2"/>
  <c r="J800" i="2"/>
  <c r="L799" i="2"/>
  <c r="K799" i="2"/>
  <c r="J799" i="2"/>
  <c r="L798" i="2"/>
  <c r="J798" i="2"/>
  <c r="L797" i="2"/>
  <c r="K797" i="2"/>
  <c r="J797" i="2"/>
  <c r="L796" i="2"/>
  <c r="K796" i="2"/>
  <c r="J796" i="2"/>
  <c r="L795" i="2"/>
  <c r="K795" i="2"/>
  <c r="J795" i="2"/>
  <c r="L794" i="2"/>
  <c r="K794" i="2"/>
  <c r="J794" i="2"/>
  <c r="L792" i="2"/>
  <c r="K792" i="2"/>
  <c r="J792" i="2"/>
  <c r="L791" i="2"/>
  <c r="K791" i="2"/>
  <c r="J791" i="2"/>
  <c r="L790" i="2"/>
  <c r="K790" i="2"/>
  <c r="J790" i="2"/>
  <c r="L789" i="2"/>
  <c r="K789" i="2"/>
  <c r="J789" i="2"/>
  <c r="L788" i="2"/>
  <c r="K788" i="2"/>
  <c r="J788" i="2"/>
  <c r="L787" i="2"/>
  <c r="K787" i="2"/>
  <c r="J787" i="2"/>
  <c r="L786" i="2"/>
  <c r="K786" i="2"/>
  <c r="J786" i="2"/>
  <c r="L785" i="2"/>
  <c r="K785" i="2"/>
  <c r="J785" i="2"/>
  <c r="L784" i="2"/>
  <c r="K784" i="2"/>
  <c r="J784" i="2"/>
  <c r="L783" i="2"/>
  <c r="K783" i="2"/>
  <c r="J783" i="2"/>
  <c r="L782" i="2"/>
  <c r="K782" i="2"/>
  <c r="J782" i="2"/>
  <c r="L781" i="2"/>
  <c r="K781" i="2"/>
  <c r="J781" i="2"/>
  <c r="L780" i="2"/>
  <c r="J780" i="2"/>
  <c r="L779" i="2"/>
  <c r="K779" i="2"/>
  <c r="J779" i="2"/>
  <c r="L778" i="2"/>
  <c r="K778" i="2"/>
  <c r="J778" i="2"/>
  <c r="L777" i="2"/>
  <c r="K777" i="2"/>
  <c r="J777" i="2"/>
  <c r="L776" i="2"/>
  <c r="K776" i="2"/>
  <c r="J776" i="2"/>
  <c r="L775" i="2"/>
  <c r="K775" i="2"/>
  <c r="J775" i="2"/>
  <c r="L774" i="2"/>
  <c r="K774" i="2"/>
  <c r="J774" i="2"/>
  <c r="L773" i="2"/>
  <c r="K773" i="2"/>
  <c r="J773" i="2"/>
  <c r="L772" i="2"/>
  <c r="K772" i="2"/>
  <c r="J772" i="2"/>
  <c r="L771" i="2"/>
  <c r="K771" i="2"/>
  <c r="J771" i="2"/>
  <c r="L770" i="2"/>
  <c r="K770" i="2"/>
  <c r="J770" i="2"/>
  <c r="L769" i="2"/>
  <c r="K769" i="2"/>
  <c r="J769" i="2"/>
  <c r="L767" i="2"/>
  <c r="K767" i="2"/>
  <c r="J767" i="2"/>
  <c r="L765" i="2"/>
  <c r="K765" i="2"/>
  <c r="J765" i="2"/>
  <c r="L764" i="2"/>
  <c r="K764" i="2"/>
  <c r="J764" i="2"/>
  <c r="L763" i="2"/>
  <c r="K763" i="2"/>
  <c r="J763" i="2"/>
  <c r="L762" i="2"/>
  <c r="K762" i="2"/>
  <c r="J762" i="2"/>
  <c r="L761" i="2"/>
  <c r="K761" i="2"/>
  <c r="J761" i="2"/>
  <c r="L760" i="2"/>
  <c r="K760" i="2"/>
  <c r="J760" i="2"/>
  <c r="L759" i="2"/>
  <c r="K759" i="2"/>
  <c r="J759" i="2"/>
  <c r="L758" i="2"/>
  <c r="K758" i="2"/>
  <c r="J758" i="2"/>
  <c r="L757" i="2"/>
  <c r="K757" i="2"/>
  <c r="J757" i="2"/>
  <c r="L756" i="2"/>
  <c r="K756" i="2"/>
  <c r="J756" i="2"/>
  <c r="L755" i="2"/>
  <c r="K755" i="2"/>
  <c r="J755" i="2"/>
  <c r="L754" i="2"/>
  <c r="K754" i="2"/>
  <c r="J754" i="2"/>
  <c r="L753" i="2"/>
  <c r="K753" i="2"/>
  <c r="J753" i="2"/>
  <c r="L752" i="2"/>
  <c r="K752" i="2"/>
  <c r="J752" i="2"/>
  <c r="L751" i="2"/>
  <c r="K751" i="2"/>
  <c r="J751" i="2"/>
  <c r="L750" i="2"/>
  <c r="K750" i="2"/>
  <c r="J750" i="2"/>
  <c r="L749" i="2"/>
  <c r="K749" i="2"/>
  <c r="J749" i="2"/>
  <c r="L748" i="2"/>
  <c r="K748" i="2"/>
  <c r="J748" i="2"/>
  <c r="L747" i="2"/>
  <c r="K747" i="2"/>
  <c r="J747" i="2"/>
  <c r="L746" i="2"/>
  <c r="K746" i="2"/>
  <c r="J746" i="2"/>
  <c r="L745" i="2"/>
  <c r="K745" i="2"/>
  <c r="J745" i="2"/>
  <c r="L744" i="2"/>
  <c r="K744" i="2"/>
  <c r="J744" i="2"/>
  <c r="L743" i="2"/>
  <c r="K743" i="2"/>
  <c r="J743" i="2"/>
  <c r="L742" i="2"/>
  <c r="K742" i="2"/>
  <c r="J742" i="2"/>
  <c r="L741" i="2"/>
  <c r="K741" i="2"/>
  <c r="J741" i="2"/>
  <c r="L740" i="2"/>
  <c r="K740" i="2"/>
  <c r="J740" i="2"/>
  <c r="L738" i="2"/>
  <c r="K738" i="2"/>
  <c r="J738" i="2"/>
  <c r="L737" i="2"/>
  <c r="K737" i="2"/>
  <c r="J737" i="2"/>
  <c r="L736" i="2"/>
  <c r="K736" i="2"/>
  <c r="J736" i="2"/>
  <c r="L735" i="2"/>
  <c r="K735" i="2"/>
  <c r="J735" i="2"/>
  <c r="L734" i="2"/>
  <c r="K734" i="2"/>
  <c r="J734" i="2"/>
  <c r="L733" i="2"/>
  <c r="K733" i="2"/>
  <c r="J733" i="2"/>
  <c r="L732" i="2"/>
  <c r="K732" i="2"/>
  <c r="J732" i="2"/>
  <c r="L731" i="2"/>
  <c r="K731" i="2"/>
  <c r="J731" i="2"/>
  <c r="L730" i="2"/>
  <c r="K730" i="2"/>
  <c r="J730" i="2"/>
  <c r="L729" i="2"/>
  <c r="K729" i="2"/>
  <c r="J729" i="2"/>
  <c r="L728" i="2"/>
  <c r="K728" i="2"/>
  <c r="J728" i="2"/>
  <c r="L727" i="2"/>
  <c r="K727" i="2"/>
  <c r="J727" i="2"/>
  <c r="L725" i="2"/>
  <c r="K725" i="2"/>
  <c r="J725" i="2"/>
  <c r="L724" i="2"/>
  <c r="K724" i="2"/>
  <c r="J724" i="2"/>
  <c r="L723" i="2"/>
  <c r="K723" i="2"/>
  <c r="J723" i="2"/>
  <c r="L722" i="2"/>
  <c r="K722" i="2"/>
  <c r="J722" i="2"/>
  <c r="L721" i="2"/>
  <c r="K721" i="2"/>
  <c r="J721" i="2"/>
  <c r="L720" i="2"/>
  <c r="K720" i="2"/>
  <c r="J720" i="2"/>
  <c r="L719" i="2"/>
  <c r="K719" i="2"/>
  <c r="J719" i="2"/>
  <c r="L717" i="2"/>
  <c r="K717" i="2"/>
  <c r="J717" i="2"/>
  <c r="L716" i="2"/>
  <c r="K716" i="2"/>
  <c r="J716" i="2"/>
  <c r="L715" i="2"/>
  <c r="K715" i="2"/>
  <c r="J715" i="2"/>
  <c r="L713" i="2"/>
  <c r="K713" i="2"/>
  <c r="J713" i="2"/>
  <c r="L711" i="2"/>
  <c r="K711" i="2"/>
  <c r="J711" i="2"/>
  <c r="L712" i="2"/>
  <c r="K712" i="2"/>
  <c r="J712" i="2"/>
  <c r="L710" i="2"/>
  <c r="K710" i="2"/>
  <c r="J710" i="2"/>
  <c r="L709" i="2"/>
  <c r="K709" i="2"/>
  <c r="J709" i="2"/>
  <c r="L708" i="2"/>
  <c r="K708" i="2"/>
  <c r="J708" i="2"/>
  <c r="L707" i="2"/>
  <c r="K707" i="2"/>
  <c r="J707" i="2"/>
  <c r="L706" i="2"/>
  <c r="K706" i="2"/>
  <c r="J706" i="2"/>
  <c r="L705" i="2"/>
  <c r="K705" i="2"/>
  <c r="J705" i="2"/>
  <c r="L704" i="2"/>
  <c r="K704" i="2"/>
  <c r="J704" i="2"/>
  <c r="L702" i="2"/>
  <c r="K702" i="2"/>
  <c r="J702" i="2"/>
  <c r="L701" i="2"/>
  <c r="K701" i="2"/>
  <c r="J701" i="2"/>
  <c r="L700" i="2"/>
  <c r="K700" i="2"/>
  <c r="J700" i="2"/>
  <c r="L698" i="2"/>
  <c r="K698" i="2"/>
  <c r="J698" i="2"/>
  <c r="L697" i="2"/>
  <c r="K697" i="2"/>
  <c r="J697" i="2"/>
  <c r="L696" i="2"/>
  <c r="K696" i="2"/>
  <c r="J696" i="2"/>
  <c r="L695" i="2"/>
  <c r="K695" i="2"/>
  <c r="J695" i="2"/>
  <c r="L694" i="2"/>
  <c r="K694" i="2"/>
  <c r="J694" i="2"/>
  <c r="L693" i="2"/>
  <c r="J693" i="2"/>
  <c r="L691" i="2"/>
  <c r="K691" i="2"/>
  <c r="J691" i="2"/>
  <c r="L690" i="2"/>
  <c r="K690" i="2"/>
  <c r="J690" i="2"/>
  <c r="L689" i="2"/>
  <c r="K689" i="2"/>
  <c r="J689" i="2"/>
  <c r="L687" i="2"/>
  <c r="K687" i="2"/>
  <c r="J687" i="2"/>
  <c r="L686" i="2"/>
  <c r="K686" i="2"/>
  <c r="J686" i="2"/>
  <c r="L685" i="2"/>
  <c r="K685" i="2"/>
  <c r="J685" i="2"/>
  <c r="L684" i="2"/>
  <c r="K684" i="2"/>
  <c r="J684" i="2"/>
  <c r="L683" i="2"/>
  <c r="K683" i="2"/>
  <c r="J683" i="2"/>
  <c r="L682" i="2"/>
  <c r="K682" i="2"/>
  <c r="J682" i="2"/>
  <c r="L681" i="2"/>
  <c r="K681" i="2"/>
  <c r="J681" i="2"/>
  <c r="L680" i="2"/>
  <c r="K680" i="2"/>
  <c r="J680" i="2"/>
  <c r="L679" i="2"/>
  <c r="K679" i="2"/>
  <c r="J679" i="2"/>
  <c r="L678" i="2"/>
  <c r="K678" i="2"/>
  <c r="J678" i="2"/>
  <c r="L677" i="2"/>
  <c r="K677" i="2"/>
  <c r="J677" i="2"/>
  <c r="L676" i="2"/>
  <c r="K676" i="2"/>
  <c r="J676" i="2"/>
  <c r="L675" i="2"/>
  <c r="K675" i="2"/>
  <c r="J675" i="2"/>
  <c r="L674" i="2"/>
  <c r="K674" i="2"/>
  <c r="J674" i="2"/>
  <c r="L673" i="2"/>
  <c r="K673" i="2"/>
  <c r="J673" i="2"/>
  <c r="L672" i="2"/>
  <c r="K672" i="2"/>
  <c r="J672" i="2"/>
  <c r="L671" i="2"/>
  <c r="K671" i="2"/>
  <c r="J671" i="2"/>
  <c r="L670" i="2"/>
  <c r="K670" i="2"/>
  <c r="J670" i="2"/>
  <c r="L669" i="2"/>
  <c r="K669" i="2"/>
  <c r="J669" i="2"/>
  <c r="L668" i="2"/>
  <c r="J668" i="2"/>
  <c r="L667" i="2"/>
  <c r="K667" i="2"/>
  <c r="J667" i="2"/>
  <c r="L666" i="2"/>
  <c r="K666" i="2"/>
  <c r="J666" i="2"/>
  <c r="L665" i="2"/>
  <c r="K665" i="2"/>
  <c r="J665" i="2"/>
  <c r="L664" i="2"/>
  <c r="K664" i="2"/>
  <c r="J664" i="2"/>
  <c r="L663" i="2"/>
  <c r="K663" i="2"/>
  <c r="J663" i="2"/>
  <c r="L662" i="2"/>
  <c r="K662" i="2"/>
  <c r="J662" i="2"/>
  <c r="L661" i="2"/>
  <c r="K661" i="2"/>
  <c r="J661" i="2"/>
  <c r="L660" i="2"/>
  <c r="K660" i="2"/>
  <c r="J660" i="2"/>
  <c r="L659" i="2"/>
  <c r="K659" i="2"/>
  <c r="J659" i="2"/>
  <c r="L657" i="2"/>
  <c r="K657" i="2"/>
  <c r="J657" i="2"/>
  <c r="L658" i="2"/>
  <c r="K658" i="2"/>
  <c r="J658" i="2"/>
  <c r="L656" i="2"/>
  <c r="K656" i="2"/>
  <c r="J656" i="2"/>
  <c r="L655" i="2"/>
  <c r="K655" i="2"/>
  <c r="J655" i="2"/>
  <c r="L654" i="2"/>
  <c r="K654" i="2"/>
  <c r="J654" i="2"/>
  <c r="L653" i="2"/>
  <c r="K653" i="2"/>
  <c r="J653" i="2"/>
  <c r="L652" i="2"/>
  <c r="K652" i="2"/>
  <c r="J652" i="2"/>
  <c r="L651" i="2"/>
  <c r="K651" i="2"/>
  <c r="J651" i="2"/>
  <c r="L650" i="2"/>
  <c r="K650" i="2"/>
  <c r="J650" i="2"/>
  <c r="L649" i="2"/>
  <c r="K649" i="2"/>
  <c r="J649" i="2"/>
  <c r="L648" i="2"/>
  <c r="K648" i="2"/>
  <c r="J648" i="2"/>
  <c r="L647" i="2"/>
  <c r="K647" i="2"/>
  <c r="J647" i="2"/>
  <c r="L646" i="2"/>
  <c r="K646" i="2"/>
  <c r="J646" i="2"/>
  <c r="L645" i="2"/>
  <c r="K645" i="2"/>
  <c r="J645" i="2"/>
  <c r="L644" i="2"/>
  <c r="J644" i="2"/>
  <c r="L643" i="2"/>
  <c r="K643" i="2"/>
  <c r="J643" i="2"/>
  <c r="L642" i="2"/>
  <c r="K642" i="2"/>
  <c r="J642" i="2"/>
  <c r="L641" i="2"/>
  <c r="K641" i="2"/>
  <c r="J641" i="2"/>
  <c r="L639" i="2"/>
  <c r="K639" i="2"/>
  <c r="J639" i="2"/>
  <c r="L636" i="2"/>
  <c r="K636" i="2"/>
  <c r="J636" i="2"/>
  <c r="L640" i="2"/>
  <c r="K640" i="2"/>
  <c r="J640" i="2"/>
  <c r="L638" i="2"/>
  <c r="K638" i="2"/>
  <c r="J638" i="2"/>
  <c r="L637" i="2"/>
  <c r="K637" i="2"/>
  <c r="J637" i="2"/>
  <c r="L634" i="2"/>
  <c r="J634" i="2"/>
  <c r="L635" i="2"/>
  <c r="K635" i="2"/>
  <c r="J635" i="2"/>
  <c r="L633" i="2"/>
  <c r="K633" i="2"/>
  <c r="J633" i="2"/>
  <c r="L632" i="2"/>
  <c r="K632" i="2"/>
  <c r="J632" i="2"/>
  <c r="L629" i="2"/>
  <c r="K629" i="2"/>
  <c r="J629" i="2"/>
  <c r="L628" i="2"/>
  <c r="K628" i="2"/>
  <c r="J628" i="2"/>
  <c r="L627" i="2"/>
  <c r="K627" i="2"/>
  <c r="J627" i="2"/>
  <c r="L626" i="2"/>
  <c r="K626" i="2"/>
  <c r="J626" i="2"/>
  <c r="L625" i="2"/>
  <c r="K625" i="2"/>
  <c r="J625" i="2"/>
  <c r="L631" i="2"/>
  <c r="K631" i="2"/>
  <c r="J631" i="2"/>
  <c r="L630" i="2"/>
  <c r="J630" i="2"/>
  <c r="L624" i="2"/>
  <c r="K624" i="2"/>
  <c r="J624" i="2"/>
  <c r="L623" i="2"/>
  <c r="K623" i="2"/>
  <c r="J623" i="2"/>
  <c r="L622" i="2"/>
  <c r="K622" i="2"/>
  <c r="J622" i="2"/>
  <c r="L621" i="2"/>
  <c r="K621" i="2"/>
  <c r="J621" i="2"/>
  <c r="L620" i="2"/>
  <c r="J620" i="2"/>
  <c r="L617" i="2"/>
  <c r="K617" i="2"/>
  <c r="J617" i="2"/>
  <c r="L616" i="2"/>
  <c r="K616" i="2"/>
  <c r="J616" i="2"/>
  <c r="L615" i="2"/>
  <c r="K615" i="2"/>
  <c r="J615" i="2"/>
  <c r="L614" i="2"/>
  <c r="K614" i="2"/>
  <c r="J614" i="2"/>
  <c r="L613" i="2"/>
  <c r="K613" i="2"/>
  <c r="J613" i="2"/>
  <c r="L612" i="2"/>
  <c r="K612" i="2"/>
  <c r="J612" i="2"/>
  <c r="L611" i="2"/>
  <c r="K611" i="2"/>
  <c r="J611" i="2"/>
  <c r="L610" i="2"/>
  <c r="K610" i="2"/>
  <c r="J610" i="2"/>
  <c r="L608" i="2"/>
  <c r="K608" i="2"/>
  <c r="J608" i="2"/>
  <c r="L607" i="2"/>
  <c r="K607" i="2"/>
  <c r="J607" i="2"/>
  <c r="L606" i="2"/>
  <c r="K606" i="2"/>
  <c r="J606" i="2"/>
  <c r="L605" i="2"/>
  <c r="K605" i="2"/>
  <c r="J605" i="2"/>
  <c r="L604" i="2"/>
  <c r="K604" i="2"/>
  <c r="J604" i="2"/>
  <c r="L603" i="2"/>
  <c r="K603" i="2"/>
  <c r="J603" i="2"/>
  <c r="L602" i="2"/>
  <c r="K602" i="2"/>
  <c r="J602" i="2"/>
  <c r="L601" i="2"/>
  <c r="K601" i="2"/>
  <c r="J601" i="2"/>
  <c r="L600" i="2"/>
  <c r="K600" i="2"/>
  <c r="J600" i="2"/>
  <c r="L599" i="2"/>
  <c r="K599" i="2"/>
  <c r="J599" i="2"/>
  <c r="L598" i="2"/>
  <c r="K598" i="2"/>
  <c r="J598" i="2"/>
  <c r="L597" i="2"/>
  <c r="K597" i="2"/>
  <c r="J597" i="2"/>
  <c r="L596" i="2"/>
  <c r="K596" i="2"/>
  <c r="J596" i="2"/>
  <c r="L594" i="2"/>
  <c r="K594" i="2"/>
  <c r="J594" i="2"/>
  <c r="L592" i="2"/>
  <c r="K592" i="2"/>
  <c r="J592" i="2"/>
  <c r="L591" i="2"/>
  <c r="K591" i="2"/>
  <c r="J591" i="2"/>
  <c r="L590" i="2"/>
  <c r="K590" i="2"/>
  <c r="J590" i="2"/>
  <c r="L589" i="2"/>
  <c r="K589" i="2"/>
  <c r="J589" i="2"/>
  <c r="L588" i="2"/>
  <c r="K588" i="2"/>
  <c r="J588" i="2"/>
  <c r="L587" i="2"/>
  <c r="K587" i="2"/>
  <c r="J587" i="2"/>
  <c r="L585" i="2"/>
  <c r="J585" i="2"/>
  <c r="L584" i="2"/>
  <c r="K584" i="2"/>
  <c r="J584" i="2"/>
  <c r="L583" i="2"/>
  <c r="K583" i="2"/>
  <c r="J583" i="2"/>
  <c r="L581" i="2"/>
  <c r="K581" i="2"/>
  <c r="J581" i="2"/>
  <c r="L580" i="2"/>
  <c r="K580" i="2"/>
  <c r="J580" i="2"/>
  <c r="L579" i="2"/>
  <c r="K579" i="2"/>
  <c r="J579" i="2"/>
  <c r="L578" i="2"/>
  <c r="K578" i="2"/>
  <c r="J578" i="2"/>
  <c r="L577" i="2"/>
  <c r="K577" i="2"/>
  <c r="J577" i="2"/>
  <c r="L576" i="2"/>
  <c r="K576" i="2"/>
  <c r="J576" i="2"/>
  <c r="L575" i="2"/>
  <c r="K575" i="2"/>
  <c r="J575" i="2"/>
  <c r="L574" i="2"/>
  <c r="K574" i="2"/>
  <c r="J574" i="2"/>
  <c r="L573" i="2"/>
  <c r="K573" i="2"/>
  <c r="J573" i="2"/>
  <c r="L572" i="2"/>
  <c r="J572" i="2"/>
  <c r="L571" i="2"/>
  <c r="K571" i="2"/>
  <c r="J571" i="2"/>
  <c r="L569" i="2"/>
  <c r="K569" i="2"/>
  <c r="J569" i="2"/>
  <c r="L568" i="2"/>
  <c r="K568" i="2"/>
  <c r="J568" i="2"/>
  <c r="L567" i="2"/>
  <c r="K567" i="2"/>
  <c r="J567" i="2"/>
  <c r="L566" i="2"/>
  <c r="K566" i="2"/>
  <c r="J566" i="2"/>
  <c r="L565" i="2"/>
  <c r="K565" i="2"/>
  <c r="J565" i="2"/>
  <c r="L564" i="2"/>
  <c r="K564" i="2"/>
  <c r="J564" i="2"/>
  <c r="L563" i="2"/>
  <c r="K563" i="2"/>
  <c r="J563" i="2"/>
  <c r="L562" i="2"/>
  <c r="K562" i="2"/>
  <c r="J562" i="2"/>
  <c r="L561" i="2"/>
  <c r="K561" i="2"/>
  <c r="J561" i="2"/>
  <c r="L560" i="2"/>
  <c r="K560" i="2"/>
  <c r="J560" i="2"/>
  <c r="L559" i="2"/>
  <c r="K559" i="2"/>
  <c r="J559" i="2"/>
  <c r="L558" i="2"/>
  <c r="K558" i="2"/>
  <c r="J558" i="2"/>
  <c r="L557" i="2"/>
  <c r="K557" i="2"/>
  <c r="J557" i="2"/>
  <c r="L556" i="2"/>
  <c r="K556" i="2"/>
  <c r="J556" i="2"/>
  <c r="L555" i="2"/>
  <c r="K555" i="2"/>
  <c r="J555" i="2"/>
  <c r="L554" i="2"/>
  <c r="K554" i="2"/>
  <c r="J554" i="2"/>
  <c r="L553" i="2"/>
  <c r="J553" i="2"/>
  <c r="L552" i="2"/>
  <c r="K552" i="2"/>
  <c r="J552" i="2"/>
  <c r="L551" i="2"/>
  <c r="K551" i="2"/>
  <c r="J551" i="2"/>
  <c r="L550" i="2"/>
  <c r="K550" i="2"/>
  <c r="J550" i="2"/>
  <c r="L549" i="2"/>
  <c r="K549" i="2"/>
  <c r="J549" i="2"/>
  <c r="L548" i="2"/>
  <c r="K548" i="2"/>
  <c r="J548" i="2"/>
  <c r="L547" i="2"/>
  <c r="K547" i="2"/>
  <c r="J547" i="2"/>
  <c r="L546" i="2"/>
  <c r="K546" i="2"/>
  <c r="J546" i="2"/>
  <c r="L545" i="2"/>
  <c r="K545" i="2"/>
  <c r="J545" i="2"/>
  <c r="L544" i="2"/>
  <c r="K544" i="2"/>
  <c r="J544" i="2"/>
  <c r="L542" i="2"/>
  <c r="K542" i="2"/>
  <c r="J542" i="2"/>
  <c r="L543" i="2"/>
  <c r="K543" i="2"/>
  <c r="J543" i="2"/>
  <c r="L541" i="2"/>
  <c r="K541" i="2"/>
  <c r="J541" i="2"/>
  <c r="L540" i="2"/>
  <c r="K540" i="2"/>
  <c r="J540" i="2"/>
  <c r="L539" i="2"/>
  <c r="K539" i="2"/>
  <c r="J539" i="2"/>
  <c r="L538" i="2"/>
  <c r="K538" i="2"/>
  <c r="J538" i="2"/>
  <c r="L537" i="2"/>
  <c r="K537" i="2"/>
  <c r="J537" i="2"/>
  <c r="L536" i="2"/>
  <c r="K536" i="2"/>
  <c r="J536" i="2"/>
  <c r="L535" i="2"/>
  <c r="K535" i="2"/>
  <c r="J535" i="2"/>
  <c r="L534" i="2"/>
  <c r="K534" i="2"/>
  <c r="J534" i="2"/>
  <c r="L533" i="2"/>
  <c r="K533" i="2"/>
  <c r="J533" i="2"/>
  <c r="L532" i="2"/>
  <c r="K532" i="2"/>
  <c r="J532" i="2"/>
  <c r="L531" i="2"/>
  <c r="K531" i="2"/>
  <c r="J531" i="2"/>
  <c r="L530" i="2"/>
  <c r="K530" i="2"/>
  <c r="J530" i="2"/>
  <c r="L529" i="2"/>
  <c r="K529" i="2"/>
  <c r="J529" i="2"/>
  <c r="L528" i="2"/>
  <c r="K528" i="2"/>
  <c r="J528" i="2"/>
  <c r="L527" i="2"/>
  <c r="K527" i="2"/>
  <c r="J527" i="2"/>
  <c r="L525" i="2"/>
  <c r="K525" i="2"/>
  <c r="J525" i="2"/>
  <c r="L523" i="2"/>
  <c r="K523" i="2"/>
  <c r="J523" i="2"/>
  <c r="L522" i="2"/>
  <c r="K522" i="2"/>
  <c r="J522" i="2"/>
  <c r="L521" i="2"/>
  <c r="K521" i="2"/>
  <c r="J521" i="2"/>
  <c r="L520" i="2"/>
  <c r="K520" i="2"/>
  <c r="J520" i="2"/>
  <c r="L519" i="2"/>
  <c r="K519" i="2"/>
  <c r="J519" i="2"/>
  <c r="L517" i="2"/>
  <c r="K517" i="2"/>
  <c r="J517" i="2"/>
  <c r="L516" i="2"/>
  <c r="K516" i="2"/>
  <c r="J516" i="2"/>
  <c r="L518" i="2"/>
  <c r="K518" i="2"/>
  <c r="J518" i="2"/>
  <c r="L515" i="2"/>
  <c r="K515" i="2"/>
  <c r="J515" i="2"/>
  <c r="L514" i="2"/>
  <c r="K514" i="2"/>
  <c r="J514" i="2"/>
  <c r="L513" i="2"/>
  <c r="K513" i="2"/>
  <c r="J513" i="2"/>
  <c r="L511" i="2"/>
  <c r="K511" i="2"/>
  <c r="J511" i="2"/>
  <c r="L510" i="2"/>
  <c r="K510" i="2"/>
  <c r="J510" i="2"/>
  <c r="L509" i="2"/>
  <c r="K509" i="2"/>
  <c r="J509" i="2"/>
  <c r="L508" i="2"/>
  <c r="K508" i="2"/>
  <c r="J508" i="2"/>
  <c r="L507" i="2"/>
  <c r="K507" i="2"/>
  <c r="J507" i="2"/>
  <c r="L506" i="2"/>
  <c r="K506" i="2"/>
  <c r="J506" i="2"/>
  <c r="L505" i="2"/>
  <c r="K505" i="2"/>
  <c r="J505" i="2"/>
  <c r="L504" i="2"/>
  <c r="K504" i="2"/>
  <c r="J504" i="2"/>
  <c r="L502" i="2"/>
  <c r="K502" i="2"/>
  <c r="J502" i="2"/>
  <c r="L501" i="2"/>
  <c r="K501" i="2"/>
  <c r="J501" i="2"/>
  <c r="L500" i="2"/>
  <c r="K500" i="2"/>
  <c r="J500" i="2"/>
  <c r="L499" i="2"/>
  <c r="K499" i="2"/>
  <c r="J499" i="2"/>
  <c r="L497" i="2"/>
  <c r="K497" i="2"/>
  <c r="J497" i="2"/>
  <c r="L495" i="2"/>
  <c r="K495" i="2"/>
  <c r="J495" i="2"/>
  <c r="L494" i="2"/>
  <c r="K494" i="2"/>
  <c r="J494" i="2"/>
  <c r="L493" i="2"/>
  <c r="K493" i="2"/>
  <c r="J493" i="2"/>
  <c r="L492" i="2"/>
  <c r="K492" i="2"/>
  <c r="J492" i="2"/>
  <c r="L491" i="2"/>
  <c r="K491" i="2"/>
  <c r="J491" i="2"/>
  <c r="L490" i="2"/>
  <c r="K490" i="2"/>
  <c r="J490" i="2"/>
  <c r="L489" i="2"/>
  <c r="K489" i="2"/>
  <c r="J489" i="2"/>
  <c r="L488" i="2"/>
  <c r="K488" i="2"/>
  <c r="J488" i="2"/>
  <c r="L487" i="2"/>
  <c r="K487" i="2"/>
  <c r="J487" i="2"/>
  <c r="L486" i="2"/>
  <c r="K486" i="2"/>
  <c r="J486" i="2"/>
  <c r="L485" i="2"/>
  <c r="K485" i="2"/>
  <c r="J485" i="2"/>
  <c r="L484" i="2"/>
  <c r="K484" i="2"/>
  <c r="J484" i="2"/>
  <c r="L483" i="2"/>
  <c r="K483" i="2"/>
  <c r="J483" i="2"/>
  <c r="L482" i="2"/>
  <c r="K482" i="2"/>
  <c r="J482" i="2"/>
  <c r="L481" i="2"/>
  <c r="K481" i="2"/>
  <c r="J481" i="2"/>
  <c r="L480" i="2"/>
  <c r="K480" i="2"/>
  <c r="J480" i="2"/>
  <c r="L479" i="2"/>
  <c r="K479" i="2"/>
  <c r="J479" i="2"/>
  <c r="L478" i="2"/>
  <c r="K478" i="2"/>
  <c r="J478" i="2"/>
  <c r="L477" i="2"/>
  <c r="K477" i="2"/>
  <c r="J477" i="2"/>
  <c r="L476" i="2"/>
  <c r="K476" i="2"/>
  <c r="J476" i="2"/>
  <c r="L475" i="2"/>
  <c r="K475" i="2"/>
  <c r="J475" i="2"/>
  <c r="L474" i="2"/>
  <c r="K474" i="2"/>
  <c r="J474" i="2"/>
  <c r="L473" i="2"/>
  <c r="K473" i="2"/>
  <c r="J473" i="2"/>
  <c r="L472" i="2"/>
  <c r="K472" i="2"/>
  <c r="J472" i="2"/>
  <c r="L470" i="2"/>
  <c r="K470" i="2"/>
  <c r="J470" i="2"/>
  <c r="L469" i="2"/>
  <c r="K469" i="2"/>
  <c r="J469" i="2"/>
  <c r="L468" i="2"/>
  <c r="K468" i="2"/>
  <c r="J468" i="2"/>
  <c r="L467" i="2"/>
  <c r="K467" i="2"/>
  <c r="J467" i="2"/>
  <c r="L466" i="2"/>
  <c r="K466" i="2"/>
  <c r="J466" i="2"/>
  <c r="L465" i="2"/>
  <c r="K465" i="2"/>
  <c r="J465" i="2"/>
  <c r="L464" i="2"/>
  <c r="K464" i="2"/>
  <c r="J464" i="2"/>
  <c r="L462" i="2"/>
  <c r="K462" i="2"/>
  <c r="J462" i="2"/>
  <c r="L461" i="2"/>
  <c r="K461" i="2"/>
  <c r="J461" i="2"/>
  <c r="L460" i="2"/>
  <c r="K460" i="2"/>
  <c r="J460" i="2"/>
  <c r="L459" i="2"/>
  <c r="K459" i="2"/>
  <c r="J459" i="2"/>
  <c r="L458" i="2"/>
  <c r="K458" i="2"/>
  <c r="J458" i="2"/>
  <c r="L457" i="2"/>
  <c r="K457" i="2"/>
  <c r="J457" i="2"/>
  <c r="L456" i="2"/>
  <c r="K456" i="2"/>
  <c r="J456" i="2"/>
  <c r="L455" i="2"/>
  <c r="K455" i="2"/>
  <c r="J455" i="2"/>
  <c r="L454" i="2"/>
  <c r="K454" i="2"/>
  <c r="J454" i="2"/>
  <c r="L453" i="2"/>
  <c r="K453" i="2"/>
  <c r="J453" i="2"/>
  <c r="L452" i="2"/>
  <c r="K452" i="2"/>
  <c r="J452" i="2"/>
  <c r="L451" i="2"/>
  <c r="K451" i="2"/>
  <c r="J451" i="2"/>
  <c r="L450" i="2"/>
  <c r="K450" i="2"/>
  <c r="J450" i="2"/>
  <c r="L449" i="2"/>
  <c r="K449" i="2"/>
  <c r="J449" i="2"/>
  <c r="L448" i="2"/>
  <c r="K448" i="2"/>
  <c r="J448" i="2"/>
  <c r="L447" i="2"/>
  <c r="K447" i="2"/>
  <c r="J447" i="2"/>
  <c r="L446" i="2"/>
  <c r="K446" i="2"/>
  <c r="J446" i="2"/>
  <c r="L445" i="2"/>
  <c r="K445" i="2"/>
  <c r="J445" i="2"/>
  <c r="L444" i="2"/>
  <c r="K444" i="2"/>
  <c r="J444" i="2"/>
  <c r="L443" i="2"/>
  <c r="K443" i="2"/>
  <c r="J443" i="2"/>
  <c r="L442" i="2"/>
  <c r="K442" i="2"/>
  <c r="J442" i="2"/>
  <c r="L441" i="2"/>
  <c r="K441" i="2"/>
  <c r="J441" i="2"/>
  <c r="L440" i="2"/>
  <c r="K440" i="2"/>
  <c r="J440" i="2"/>
  <c r="L439" i="2"/>
  <c r="K439" i="2"/>
  <c r="J439" i="2"/>
  <c r="L438" i="2"/>
  <c r="K438" i="2"/>
  <c r="J438" i="2"/>
  <c r="L437" i="2"/>
  <c r="K437" i="2"/>
  <c r="J437" i="2"/>
  <c r="L436" i="2"/>
  <c r="K436" i="2"/>
  <c r="J436" i="2"/>
  <c r="L435" i="2"/>
  <c r="K435" i="2"/>
  <c r="J435" i="2"/>
  <c r="L434" i="2"/>
  <c r="K434" i="2"/>
  <c r="J434" i="2"/>
  <c r="L433" i="2"/>
  <c r="K433" i="2"/>
  <c r="J433" i="2"/>
  <c r="L432" i="2"/>
  <c r="K432" i="2"/>
  <c r="J432" i="2"/>
  <c r="L431" i="2"/>
  <c r="K431" i="2"/>
  <c r="J431" i="2"/>
  <c r="L429" i="2"/>
  <c r="K429" i="2"/>
  <c r="J429" i="2"/>
  <c r="L428" i="2"/>
  <c r="K428" i="2"/>
  <c r="J428" i="2"/>
  <c r="L426" i="2"/>
  <c r="K426" i="2"/>
  <c r="J426" i="2"/>
  <c r="L425" i="2"/>
  <c r="K425" i="2"/>
  <c r="J425" i="2"/>
  <c r="L424" i="2"/>
  <c r="K424" i="2"/>
  <c r="J424" i="2"/>
  <c r="L423" i="2"/>
  <c r="K423" i="2"/>
  <c r="J423" i="2"/>
  <c r="L422" i="2"/>
  <c r="K422" i="2"/>
  <c r="J422" i="2"/>
  <c r="L421" i="2"/>
  <c r="K421" i="2"/>
  <c r="J421" i="2"/>
  <c r="L420" i="2"/>
  <c r="K420" i="2"/>
  <c r="J420" i="2"/>
  <c r="L419" i="2"/>
  <c r="K419" i="2"/>
  <c r="J419" i="2"/>
  <c r="L418" i="2"/>
  <c r="K418" i="2"/>
  <c r="J418" i="2"/>
  <c r="L417" i="2"/>
  <c r="K417" i="2"/>
  <c r="J417" i="2"/>
  <c r="L415" i="2"/>
  <c r="K415" i="2"/>
  <c r="J415" i="2"/>
  <c r="L414" i="2"/>
  <c r="K414" i="2"/>
  <c r="J414" i="2"/>
  <c r="L413" i="2"/>
  <c r="K413" i="2"/>
  <c r="J413" i="2"/>
  <c r="L412" i="2"/>
  <c r="K412" i="2"/>
  <c r="J412" i="2"/>
  <c r="L411" i="2"/>
  <c r="K411" i="2"/>
  <c r="J411" i="2"/>
  <c r="L410" i="2"/>
  <c r="K410" i="2"/>
  <c r="J410" i="2"/>
  <c r="L409" i="2"/>
  <c r="K409" i="2"/>
  <c r="J409" i="2"/>
  <c r="L407" i="2"/>
  <c r="K407" i="2"/>
  <c r="J407" i="2"/>
  <c r="L408" i="2"/>
  <c r="K408" i="2"/>
  <c r="J408" i="2"/>
  <c r="L406" i="2"/>
  <c r="K406" i="2"/>
  <c r="J406" i="2"/>
  <c r="L405" i="2"/>
  <c r="K405" i="2"/>
  <c r="J405" i="2"/>
  <c r="L404" i="2"/>
  <c r="K404" i="2"/>
  <c r="J404" i="2"/>
  <c r="L403" i="2"/>
  <c r="K403" i="2"/>
  <c r="J403" i="2"/>
  <c r="L402" i="2"/>
  <c r="K402" i="2"/>
  <c r="J402" i="2"/>
  <c r="L401" i="2"/>
  <c r="K401" i="2"/>
  <c r="J401" i="2"/>
  <c r="L400" i="2"/>
  <c r="K400" i="2"/>
  <c r="J400" i="2"/>
  <c r="L399" i="2"/>
  <c r="K399" i="2"/>
  <c r="J399" i="2"/>
  <c r="L397" i="2"/>
  <c r="K397" i="2"/>
  <c r="J397" i="2"/>
  <c r="L396" i="2"/>
  <c r="K396" i="2"/>
  <c r="J396" i="2"/>
  <c r="L395" i="2"/>
  <c r="K395" i="2"/>
  <c r="J395" i="2"/>
  <c r="L394" i="2"/>
  <c r="K394" i="2"/>
  <c r="J394" i="2"/>
  <c r="L393" i="2"/>
  <c r="K393" i="2"/>
  <c r="J393" i="2"/>
  <c r="L392" i="2"/>
  <c r="K392" i="2"/>
  <c r="J392" i="2"/>
  <c r="L391" i="2"/>
  <c r="K391" i="2"/>
  <c r="J391" i="2"/>
  <c r="L390" i="2"/>
  <c r="K390" i="2"/>
  <c r="J390" i="2"/>
  <c r="L389" i="2"/>
  <c r="K389" i="2"/>
  <c r="J389" i="2"/>
  <c r="L388" i="2"/>
  <c r="K388" i="2"/>
  <c r="J388" i="2"/>
  <c r="L387" i="2"/>
  <c r="K387" i="2"/>
  <c r="J387" i="2"/>
  <c r="L384" i="2"/>
  <c r="K384" i="2"/>
  <c r="J384" i="2"/>
  <c r="L383" i="2"/>
  <c r="K383" i="2"/>
  <c r="J383" i="2"/>
  <c r="L382" i="2"/>
  <c r="K382" i="2"/>
  <c r="J382" i="2"/>
  <c r="L380" i="2"/>
  <c r="K380" i="2"/>
  <c r="J380" i="2"/>
  <c r="L379" i="2"/>
  <c r="K379" i="2"/>
  <c r="J379" i="2"/>
  <c r="L378" i="2"/>
  <c r="K378" i="2"/>
  <c r="J378" i="2"/>
  <c r="L376" i="2"/>
  <c r="J376" i="2"/>
  <c r="L375" i="2"/>
  <c r="K375" i="2"/>
  <c r="J375" i="2"/>
  <c r="L374" i="2"/>
  <c r="K374" i="2"/>
  <c r="J374" i="2"/>
  <c r="L373" i="2"/>
  <c r="K373" i="2"/>
  <c r="J373" i="2"/>
  <c r="L372" i="2"/>
  <c r="K372" i="2"/>
  <c r="J372" i="2"/>
  <c r="L371" i="2"/>
  <c r="K371" i="2"/>
  <c r="J371" i="2"/>
  <c r="L369" i="2"/>
  <c r="K369" i="2"/>
  <c r="J369" i="2"/>
  <c r="L368" i="2"/>
  <c r="K368" i="2"/>
  <c r="J368" i="2"/>
  <c r="L367" i="2"/>
  <c r="K367" i="2"/>
  <c r="J367" i="2"/>
  <c r="L366" i="2"/>
  <c r="K366" i="2"/>
  <c r="J366" i="2"/>
  <c r="L364" i="2"/>
  <c r="K364" i="2"/>
  <c r="J364" i="2"/>
  <c r="L363" i="2"/>
  <c r="K363" i="2"/>
  <c r="J363" i="2"/>
  <c r="L362" i="2"/>
  <c r="K362" i="2"/>
  <c r="J362" i="2"/>
  <c r="L361" i="2"/>
  <c r="K361" i="2"/>
  <c r="J361" i="2"/>
  <c r="L359" i="2"/>
  <c r="K359" i="2"/>
  <c r="J359" i="2"/>
  <c r="L358" i="2"/>
  <c r="K358" i="2"/>
  <c r="J358" i="2"/>
  <c r="L357" i="2"/>
  <c r="K357" i="2"/>
  <c r="J357" i="2"/>
  <c r="L356" i="2"/>
  <c r="K356" i="2"/>
  <c r="J356" i="2"/>
  <c r="L355" i="2"/>
  <c r="K355" i="2"/>
  <c r="J355" i="2"/>
  <c r="L351" i="2"/>
  <c r="K351" i="2"/>
  <c r="J351" i="2"/>
  <c r="L350" i="2"/>
  <c r="K350" i="2"/>
  <c r="J350" i="2"/>
  <c r="L349" i="2"/>
  <c r="K349" i="2"/>
  <c r="J349" i="2"/>
  <c r="L352" i="2"/>
  <c r="J352" i="2"/>
  <c r="L348" i="2"/>
  <c r="K348" i="2"/>
  <c r="J348" i="2"/>
  <c r="L347" i="2"/>
  <c r="K347" i="2"/>
  <c r="J347" i="2"/>
  <c r="L346" i="2"/>
  <c r="K346" i="2"/>
  <c r="J346" i="2"/>
  <c r="L345" i="2"/>
  <c r="K345" i="2"/>
  <c r="J345" i="2"/>
  <c r="L344" i="2"/>
  <c r="K344" i="2"/>
  <c r="J344" i="2"/>
  <c r="L343" i="2"/>
  <c r="K343" i="2"/>
  <c r="J343" i="2"/>
  <c r="L342" i="2"/>
  <c r="K342" i="2"/>
  <c r="J342" i="2"/>
  <c r="L340" i="2"/>
  <c r="K340" i="2"/>
  <c r="J340" i="2"/>
  <c r="L339" i="2"/>
  <c r="K339" i="2"/>
  <c r="J339" i="2"/>
  <c r="L338" i="2"/>
  <c r="K338" i="2"/>
  <c r="J338" i="2"/>
  <c r="L337" i="2"/>
  <c r="K337" i="2"/>
  <c r="J337" i="2"/>
  <c r="L335" i="2"/>
  <c r="K335" i="2"/>
  <c r="J335" i="2"/>
  <c r="L334" i="2"/>
  <c r="J334" i="2"/>
  <c r="L333" i="2"/>
  <c r="K333" i="2"/>
  <c r="J333" i="2"/>
  <c r="L332" i="2"/>
  <c r="K332" i="2"/>
  <c r="J332" i="2"/>
  <c r="L331" i="2"/>
  <c r="K331" i="2"/>
  <c r="J331" i="2"/>
  <c r="L330" i="2"/>
  <c r="K330" i="2"/>
  <c r="J330" i="2"/>
  <c r="L329" i="2"/>
  <c r="K329" i="2"/>
  <c r="J329" i="2"/>
  <c r="L328" i="2"/>
  <c r="K328" i="2"/>
  <c r="J328" i="2"/>
  <c r="L327" i="2"/>
  <c r="K327" i="2"/>
  <c r="J327" i="2"/>
  <c r="L326" i="2"/>
  <c r="K326" i="2"/>
  <c r="J326" i="2"/>
  <c r="L325" i="2"/>
  <c r="K325" i="2"/>
  <c r="J325" i="2"/>
  <c r="L324" i="2"/>
  <c r="K324" i="2"/>
  <c r="J324" i="2"/>
  <c r="L322" i="2"/>
  <c r="K322" i="2"/>
  <c r="J322" i="2"/>
  <c r="L321" i="2"/>
  <c r="K321" i="2"/>
  <c r="J321" i="2"/>
  <c r="L320" i="2"/>
  <c r="K320" i="2"/>
  <c r="J320" i="2"/>
  <c r="L319" i="2"/>
  <c r="K319" i="2"/>
  <c r="J319" i="2"/>
  <c r="L318" i="2"/>
  <c r="K318" i="2"/>
  <c r="J318" i="2"/>
  <c r="L317" i="2"/>
  <c r="K317" i="2"/>
  <c r="J317" i="2"/>
  <c r="L316" i="2"/>
  <c r="K316" i="2"/>
  <c r="J316" i="2"/>
  <c r="L315" i="2"/>
  <c r="K315" i="2"/>
  <c r="J315" i="2"/>
  <c r="L314" i="2"/>
  <c r="K314" i="2"/>
  <c r="J314" i="2"/>
  <c r="L313" i="2"/>
  <c r="K313" i="2"/>
  <c r="J313" i="2"/>
  <c r="L312" i="2"/>
  <c r="K312" i="2"/>
  <c r="J312" i="2"/>
  <c r="L311" i="2"/>
  <c r="K311" i="2"/>
  <c r="J311" i="2"/>
  <c r="L310" i="2"/>
  <c r="K310" i="2"/>
  <c r="J310" i="2"/>
  <c r="L309" i="2"/>
  <c r="K309" i="2"/>
  <c r="J309" i="2"/>
  <c r="L308" i="2"/>
  <c r="K308" i="2"/>
  <c r="J308" i="2"/>
  <c r="L307" i="2"/>
  <c r="K307" i="2"/>
  <c r="J307" i="2"/>
  <c r="L306" i="2"/>
  <c r="K306" i="2"/>
  <c r="J306" i="2"/>
  <c r="L305" i="2"/>
  <c r="K305" i="2"/>
  <c r="J305" i="2"/>
  <c r="L304" i="2"/>
  <c r="K304" i="2"/>
  <c r="J304" i="2"/>
  <c r="L303" i="2"/>
  <c r="K303" i="2"/>
  <c r="J303" i="2"/>
  <c r="L301" i="2"/>
  <c r="K301" i="2"/>
  <c r="J301" i="2"/>
  <c r="L300" i="2"/>
  <c r="K300" i="2"/>
  <c r="J300" i="2"/>
  <c r="L299" i="2"/>
  <c r="K299" i="2"/>
  <c r="J299" i="2"/>
  <c r="L298" i="2"/>
  <c r="K298" i="2"/>
  <c r="J298" i="2"/>
  <c r="L297" i="2"/>
  <c r="K297" i="2"/>
  <c r="J297" i="2"/>
  <c r="L296" i="2"/>
  <c r="K296" i="2"/>
  <c r="J296" i="2"/>
  <c r="L295" i="2"/>
  <c r="K295" i="2"/>
  <c r="J295" i="2"/>
  <c r="L294" i="2"/>
  <c r="K294" i="2"/>
  <c r="J294" i="2"/>
  <c r="L293" i="2"/>
  <c r="K293" i="2"/>
  <c r="J293" i="2"/>
  <c r="L292" i="2"/>
  <c r="K292" i="2"/>
  <c r="J292" i="2"/>
  <c r="L291" i="2"/>
  <c r="K291" i="2"/>
  <c r="J291" i="2"/>
  <c r="L289" i="2"/>
  <c r="K289" i="2"/>
  <c r="J289" i="2"/>
  <c r="L287" i="2"/>
  <c r="K287" i="2"/>
  <c r="J287" i="2"/>
  <c r="L286" i="2"/>
  <c r="K286" i="2"/>
  <c r="J286" i="2"/>
  <c r="L283" i="2"/>
  <c r="K283" i="2"/>
  <c r="J283" i="2"/>
  <c r="L282" i="2"/>
  <c r="K282" i="2"/>
  <c r="J282" i="2"/>
  <c r="L281" i="2"/>
  <c r="K281" i="2"/>
  <c r="J281" i="2"/>
  <c r="L280" i="2"/>
  <c r="K280" i="2"/>
  <c r="J280" i="2"/>
  <c r="L279" i="2"/>
  <c r="K279" i="2"/>
  <c r="J279" i="2"/>
  <c r="L278" i="2"/>
  <c r="K278" i="2"/>
  <c r="J278" i="2"/>
  <c r="L277" i="2"/>
  <c r="K277" i="2"/>
  <c r="J277" i="2"/>
  <c r="L276" i="2"/>
  <c r="K276" i="2"/>
  <c r="J276" i="2"/>
  <c r="L275" i="2"/>
  <c r="K275" i="2"/>
  <c r="J275" i="2"/>
  <c r="L274" i="2"/>
  <c r="K274" i="2"/>
  <c r="J274" i="2"/>
  <c r="L273" i="2"/>
  <c r="K273" i="2"/>
  <c r="J273" i="2"/>
  <c r="L272" i="2"/>
  <c r="K272" i="2"/>
  <c r="J272" i="2"/>
  <c r="L271" i="2"/>
  <c r="K271" i="2"/>
  <c r="J271" i="2"/>
  <c r="L270" i="2"/>
  <c r="J270" i="2"/>
  <c r="L269" i="2"/>
  <c r="K269" i="2"/>
  <c r="J269" i="2"/>
  <c r="L268" i="2"/>
  <c r="K268" i="2"/>
  <c r="J268" i="2"/>
  <c r="L267" i="2"/>
  <c r="K267" i="2"/>
  <c r="J267" i="2"/>
  <c r="L266" i="2"/>
  <c r="K266" i="2"/>
  <c r="J266" i="2"/>
  <c r="L265" i="2"/>
  <c r="K265" i="2"/>
  <c r="J265" i="2"/>
  <c r="L264" i="2"/>
  <c r="K264" i="2"/>
  <c r="J264" i="2"/>
  <c r="L263" i="2"/>
  <c r="K263" i="2"/>
  <c r="J263" i="2"/>
  <c r="L262" i="2"/>
  <c r="K262" i="2"/>
  <c r="J262" i="2"/>
  <c r="L261" i="2"/>
  <c r="K261" i="2"/>
  <c r="J261" i="2"/>
  <c r="L260" i="2"/>
  <c r="K260" i="2"/>
  <c r="J260" i="2"/>
  <c r="L259" i="2"/>
  <c r="K259" i="2"/>
  <c r="J259" i="2"/>
  <c r="L258" i="2"/>
  <c r="K258" i="2"/>
  <c r="J258" i="2"/>
  <c r="L256" i="2"/>
  <c r="K256" i="2"/>
  <c r="J256" i="2"/>
  <c r="L255" i="2"/>
  <c r="K255" i="2"/>
  <c r="J255" i="2"/>
  <c r="L254" i="2"/>
  <c r="K254" i="2"/>
  <c r="J254" i="2"/>
  <c r="L253" i="2"/>
  <c r="K253" i="2"/>
  <c r="J253" i="2"/>
  <c r="L252" i="2"/>
  <c r="K252" i="2"/>
  <c r="J252" i="2"/>
  <c r="L251" i="2"/>
  <c r="K251" i="2"/>
  <c r="J251" i="2"/>
  <c r="L250" i="2"/>
  <c r="K250" i="2"/>
  <c r="J250" i="2"/>
  <c r="L249" i="2"/>
  <c r="K249" i="2"/>
  <c r="J249" i="2"/>
  <c r="L248" i="2"/>
  <c r="K248" i="2"/>
  <c r="J248" i="2"/>
  <c r="L247" i="2"/>
  <c r="K247" i="2"/>
  <c r="J247" i="2"/>
  <c r="L246" i="2"/>
  <c r="K246" i="2"/>
  <c r="J246" i="2"/>
  <c r="L245" i="2"/>
  <c r="K245" i="2"/>
  <c r="J245" i="2"/>
  <c r="L243" i="2"/>
  <c r="K243" i="2"/>
  <c r="J243" i="2"/>
  <c r="L242" i="2"/>
  <c r="K242" i="2"/>
  <c r="J242" i="2"/>
  <c r="L241" i="2"/>
  <c r="K241" i="2"/>
  <c r="J241" i="2"/>
  <c r="L240" i="2"/>
  <c r="K240" i="2"/>
  <c r="J240" i="2"/>
  <c r="L239" i="2"/>
  <c r="K239" i="2"/>
  <c r="J239" i="2"/>
  <c r="L238" i="2"/>
  <c r="K238" i="2"/>
  <c r="J238" i="2"/>
  <c r="L237" i="2"/>
  <c r="K237" i="2"/>
  <c r="J237" i="2"/>
  <c r="L235" i="2"/>
  <c r="K235" i="2"/>
  <c r="J235" i="2"/>
  <c r="L234" i="2"/>
  <c r="J234" i="2"/>
  <c r="L233" i="2"/>
  <c r="K233" i="2"/>
  <c r="J233" i="2"/>
  <c r="L232" i="2"/>
  <c r="K232" i="2"/>
  <c r="J232" i="2"/>
  <c r="L231" i="2"/>
  <c r="K231" i="2"/>
  <c r="J231" i="2"/>
  <c r="L230" i="2"/>
  <c r="K230" i="2"/>
  <c r="J230" i="2"/>
  <c r="L229" i="2"/>
  <c r="K229" i="2"/>
  <c r="J229" i="2"/>
  <c r="L228" i="2"/>
  <c r="K228" i="2"/>
  <c r="J228" i="2"/>
  <c r="L227" i="2"/>
  <c r="K227" i="2"/>
  <c r="J227" i="2"/>
  <c r="L226" i="2"/>
  <c r="K226" i="2"/>
  <c r="J226" i="2"/>
  <c r="L224" i="2"/>
  <c r="K224" i="2"/>
  <c r="J224" i="2"/>
  <c r="L223" i="2"/>
  <c r="K223" i="2"/>
  <c r="J223" i="2"/>
  <c r="L222" i="2"/>
  <c r="K222" i="2"/>
  <c r="J222" i="2"/>
  <c r="L221" i="2"/>
  <c r="K221" i="2"/>
  <c r="J221" i="2"/>
  <c r="L220" i="2"/>
  <c r="K220" i="2"/>
  <c r="J220" i="2"/>
  <c r="L219" i="2"/>
  <c r="K219" i="2"/>
  <c r="J219" i="2"/>
  <c r="L218" i="2"/>
  <c r="K218" i="2"/>
  <c r="J218" i="2"/>
  <c r="L216" i="2"/>
  <c r="K216" i="2"/>
  <c r="J216" i="2"/>
  <c r="L215" i="2"/>
  <c r="K215" i="2"/>
  <c r="J215" i="2"/>
  <c r="L213" i="2"/>
  <c r="K213" i="2"/>
  <c r="J213" i="2"/>
  <c r="L212" i="2"/>
  <c r="K212" i="2"/>
  <c r="J212" i="2"/>
  <c r="L211" i="2"/>
  <c r="K211" i="2"/>
  <c r="J211" i="2"/>
  <c r="L210" i="2"/>
  <c r="K210" i="2"/>
  <c r="J210" i="2"/>
  <c r="L209" i="2"/>
  <c r="K209" i="2"/>
  <c r="J209" i="2"/>
  <c r="L206" i="2"/>
  <c r="K206" i="2"/>
  <c r="J206" i="2"/>
  <c r="L205" i="2"/>
  <c r="K205" i="2"/>
  <c r="J205" i="2"/>
  <c r="L204" i="2"/>
  <c r="K204" i="2"/>
  <c r="J204" i="2"/>
  <c r="L203" i="2"/>
  <c r="K203" i="2"/>
  <c r="J203" i="2"/>
  <c r="L202" i="2"/>
  <c r="K202" i="2"/>
  <c r="J202" i="2"/>
  <c r="L200" i="2"/>
  <c r="K200" i="2"/>
  <c r="J200" i="2"/>
  <c r="L201" i="2"/>
  <c r="K201" i="2"/>
  <c r="J201" i="2"/>
  <c r="L199" i="2"/>
  <c r="K199" i="2"/>
  <c r="J199" i="2"/>
  <c r="L217" i="2"/>
  <c r="K217" i="2"/>
  <c r="J217" i="2"/>
  <c r="L208" i="2"/>
  <c r="K208" i="2"/>
  <c r="J208" i="2"/>
  <c r="L197" i="2"/>
  <c r="K197" i="2"/>
  <c r="J197" i="2"/>
  <c r="L198" i="2"/>
  <c r="K198" i="2"/>
  <c r="J198" i="2"/>
  <c r="L196" i="2"/>
  <c r="K196" i="2"/>
  <c r="J196" i="2"/>
  <c r="L195" i="2"/>
  <c r="K195" i="2"/>
  <c r="J195" i="2"/>
  <c r="L194" i="2"/>
  <c r="K194" i="2"/>
  <c r="J194" i="2"/>
  <c r="L193" i="2"/>
  <c r="K193" i="2"/>
  <c r="J193" i="2"/>
  <c r="L192" i="2"/>
  <c r="K192" i="2"/>
  <c r="J192" i="2"/>
  <c r="L190" i="2"/>
  <c r="K190" i="2"/>
  <c r="J190" i="2"/>
  <c r="L189" i="2"/>
  <c r="K189" i="2"/>
  <c r="J189" i="2"/>
  <c r="L188" i="2"/>
  <c r="K188" i="2"/>
  <c r="J188" i="2"/>
  <c r="L187" i="2"/>
  <c r="K187" i="2"/>
  <c r="J187" i="2"/>
  <c r="L186" i="2"/>
  <c r="K186" i="2"/>
  <c r="J186" i="2"/>
  <c r="L185" i="2"/>
  <c r="K185" i="2"/>
  <c r="J185" i="2"/>
  <c r="L184" i="2"/>
  <c r="K184" i="2"/>
  <c r="J184" i="2"/>
  <c r="L183" i="2"/>
  <c r="K183" i="2"/>
  <c r="J183" i="2"/>
  <c r="L182" i="2"/>
  <c r="K182" i="2"/>
  <c r="J182" i="2"/>
  <c r="L181" i="2"/>
  <c r="K181" i="2"/>
  <c r="J181" i="2"/>
  <c r="L180" i="2"/>
  <c r="K180" i="2"/>
  <c r="J180" i="2"/>
  <c r="L179" i="2"/>
  <c r="K179" i="2"/>
  <c r="J179" i="2"/>
  <c r="L178" i="2"/>
  <c r="K178" i="2"/>
  <c r="J178" i="2"/>
  <c r="L177" i="2"/>
  <c r="K177" i="2"/>
  <c r="J177" i="2"/>
  <c r="L176" i="2"/>
  <c r="K176" i="2"/>
  <c r="J176" i="2"/>
  <c r="L175" i="2"/>
  <c r="K175" i="2"/>
  <c r="J175" i="2"/>
  <c r="L174" i="2"/>
  <c r="K174" i="2"/>
  <c r="J174" i="2"/>
  <c r="L173" i="2"/>
  <c r="K173" i="2"/>
  <c r="J173" i="2"/>
  <c r="L172" i="2"/>
  <c r="K172" i="2"/>
  <c r="J172" i="2"/>
  <c r="L171" i="2"/>
  <c r="K171" i="2"/>
  <c r="J171" i="2"/>
  <c r="L170" i="2"/>
  <c r="K170" i="2"/>
  <c r="J170" i="2"/>
  <c r="L169" i="2"/>
  <c r="K169" i="2"/>
  <c r="J169" i="2"/>
  <c r="L168" i="2"/>
  <c r="K168" i="2"/>
  <c r="J168" i="2"/>
  <c r="L167" i="2"/>
  <c r="K167" i="2"/>
  <c r="J167" i="2"/>
  <c r="L166" i="2"/>
  <c r="K166" i="2"/>
  <c r="J166" i="2"/>
  <c r="L164" i="2"/>
  <c r="K164" i="2"/>
  <c r="J164" i="2"/>
  <c r="L163" i="2"/>
  <c r="K163" i="2"/>
  <c r="J163" i="2"/>
  <c r="L162" i="2"/>
  <c r="K162" i="2"/>
  <c r="J162" i="2"/>
  <c r="L161" i="2"/>
  <c r="K161" i="2"/>
  <c r="J161" i="2"/>
  <c r="L160" i="2"/>
  <c r="K160" i="2"/>
  <c r="J160" i="2"/>
  <c r="L159" i="2"/>
  <c r="K159" i="2"/>
  <c r="J159" i="2"/>
  <c r="L158" i="2"/>
  <c r="K158" i="2"/>
  <c r="J158" i="2"/>
  <c r="L157" i="2"/>
  <c r="K157" i="2"/>
  <c r="J157" i="2"/>
  <c r="L156" i="2"/>
  <c r="K156" i="2"/>
  <c r="J156" i="2"/>
  <c r="L155" i="2"/>
  <c r="K155" i="2"/>
  <c r="J155" i="2"/>
  <c r="L154" i="2"/>
  <c r="K154" i="2"/>
  <c r="J154" i="2"/>
  <c r="L153" i="2"/>
  <c r="K153" i="2"/>
  <c r="J153" i="2"/>
  <c r="L151" i="2"/>
  <c r="K151" i="2"/>
  <c r="J151" i="2"/>
  <c r="L150" i="2"/>
  <c r="K150" i="2"/>
  <c r="J150" i="2"/>
  <c r="L149" i="2"/>
  <c r="K149" i="2"/>
  <c r="J149" i="2"/>
  <c r="L148" i="2"/>
  <c r="K148" i="2"/>
  <c r="J148" i="2"/>
  <c r="L147" i="2"/>
  <c r="K147" i="2"/>
  <c r="J147" i="2"/>
  <c r="L146" i="2"/>
  <c r="K146" i="2"/>
  <c r="J146" i="2"/>
  <c r="L145" i="2"/>
  <c r="K145" i="2"/>
  <c r="J145" i="2"/>
  <c r="L144" i="2"/>
  <c r="K144" i="2"/>
  <c r="J144" i="2"/>
  <c r="L143" i="2"/>
  <c r="K143" i="2"/>
  <c r="J143" i="2"/>
  <c r="L142" i="2"/>
  <c r="K142" i="2"/>
  <c r="J142" i="2"/>
  <c r="L141" i="2"/>
  <c r="K141" i="2"/>
  <c r="J141" i="2"/>
  <c r="L138" i="2"/>
  <c r="K138" i="2"/>
  <c r="J138" i="2"/>
  <c r="L137" i="2"/>
  <c r="K137" i="2"/>
  <c r="J137" i="2"/>
  <c r="L135" i="2"/>
  <c r="K135" i="2"/>
  <c r="J135" i="2"/>
  <c r="L134" i="2"/>
  <c r="K134" i="2"/>
  <c r="J134" i="2"/>
  <c r="L133" i="2"/>
  <c r="K133" i="2"/>
  <c r="J133" i="2"/>
  <c r="L132" i="2"/>
  <c r="K132" i="2"/>
  <c r="J132" i="2"/>
  <c r="L131" i="2"/>
  <c r="K131" i="2"/>
  <c r="J131" i="2"/>
  <c r="L130" i="2"/>
  <c r="K130" i="2"/>
  <c r="J130" i="2"/>
  <c r="L129" i="2"/>
  <c r="K129" i="2"/>
  <c r="J129" i="2"/>
  <c r="L128" i="2"/>
  <c r="K128" i="2"/>
  <c r="J128" i="2"/>
  <c r="L127" i="2"/>
  <c r="K127" i="2"/>
  <c r="J127" i="2"/>
  <c r="L126" i="2"/>
  <c r="K126" i="2"/>
  <c r="J126" i="2"/>
  <c r="L125" i="2"/>
  <c r="K125" i="2"/>
  <c r="J125" i="2"/>
  <c r="L124" i="2"/>
  <c r="K124" i="2"/>
  <c r="J124" i="2"/>
  <c r="L123" i="2"/>
  <c r="K123" i="2"/>
  <c r="J123" i="2"/>
  <c r="L122" i="2"/>
  <c r="K122" i="2"/>
  <c r="J122" i="2"/>
  <c r="L121" i="2"/>
  <c r="K121" i="2"/>
  <c r="J121" i="2"/>
  <c r="L120" i="2"/>
  <c r="K120" i="2"/>
  <c r="J120" i="2"/>
  <c r="L119" i="2"/>
  <c r="K119" i="2"/>
  <c r="J119" i="2"/>
  <c r="L118" i="2"/>
  <c r="K118" i="2"/>
  <c r="J118" i="2"/>
  <c r="L117" i="2"/>
  <c r="K117" i="2"/>
  <c r="J117" i="2"/>
  <c r="L116" i="2"/>
  <c r="K116" i="2"/>
  <c r="J116" i="2"/>
  <c r="L115" i="2"/>
  <c r="K115" i="2"/>
  <c r="J115" i="2"/>
  <c r="L112" i="2"/>
  <c r="K112" i="2"/>
  <c r="J112" i="2"/>
  <c r="L110" i="2"/>
  <c r="K110" i="2"/>
  <c r="J110" i="2"/>
  <c r="L109" i="2"/>
  <c r="K109" i="2"/>
  <c r="J109" i="2"/>
  <c r="L108" i="2"/>
  <c r="K108" i="2"/>
  <c r="J108" i="2"/>
  <c r="L107" i="2"/>
  <c r="K107" i="2"/>
  <c r="J107" i="2"/>
  <c r="L106" i="2"/>
  <c r="K106" i="2"/>
  <c r="J106" i="2"/>
  <c r="L105" i="2"/>
  <c r="K105" i="2"/>
  <c r="J105" i="2"/>
  <c r="L104" i="2"/>
  <c r="K104" i="2"/>
  <c r="J104" i="2"/>
  <c r="L103" i="2"/>
  <c r="K103" i="2"/>
  <c r="J103" i="2"/>
  <c r="L102" i="2"/>
  <c r="K102" i="2"/>
  <c r="J102" i="2"/>
  <c r="L101" i="2"/>
  <c r="K101" i="2"/>
  <c r="J101" i="2"/>
  <c r="L100" i="2"/>
  <c r="J100" i="2"/>
  <c r="L99" i="2"/>
  <c r="K99" i="2"/>
  <c r="J99" i="2"/>
  <c r="L98" i="2"/>
  <c r="K98" i="2"/>
  <c r="J98" i="2"/>
  <c r="L97" i="2"/>
  <c r="K97" i="2"/>
  <c r="J97" i="2"/>
  <c r="L96" i="2"/>
  <c r="K96" i="2"/>
  <c r="J96" i="2"/>
  <c r="L95" i="2"/>
  <c r="K95" i="2"/>
  <c r="J95" i="2"/>
  <c r="L94" i="2"/>
  <c r="K94" i="2"/>
  <c r="J94" i="2"/>
  <c r="L93" i="2"/>
  <c r="K93" i="2"/>
  <c r="J93" i="2"/>
  <c r="L92" i="2"/>
  <c r="K92" i="2"/>
  <c r="J92" i="2"/>
  <c r="L89" i="2"/>
  <c r="K89" i="2"/>
  <c r="J89" i="2"/>
  <c r="L91" i="2"/>
  <c r="K91" i="2"/>
  <c r="J91" i="2"/>
  <c r="L87" i="2"/>
  <c r="K87" i="2"/>
  <c r="J87" i="2"/>
  <c r="L86" i="2"/>
  <c r="K86" i="2"/>
  <c r="J86" i="2"/>
  <c r="L85" i="2"/>
  <c r="K85" i="2"/>
  <c r="J85" i="2"/>
  <c r="L83" i="2"/>
  <c r="K83" i="2"/>
  <c r="J83" i="2"/>
  <c r="L84" i="2"/>
  <c r="K84" i="2"/>
  <c r="J84" i="2"/>
  <c r="L82" i="2"/>
  <c r="K82" i="2"/>
  <c r="J82" i="2"/>
  <c r="L81" i="2"/>
  <c r="K81" i="2"/>
  <c r="J81" i="2"/>
  <c r="L80" i="2"/>
  <c r="K80" i="2"/>
  <c r="J80" i="2"/>
  <c r="L79" i="2"/>
  <c r="K79" i="2"/>
  <c r="J79" i="2"/>
  <c r="L78" i="2"/>
  <c r="K78" i="2"/>
  <c r="J78" i="2"/>
  <c r="L77" i="2"/>
  <c r="K77" i="2"/>
  <c r="J77" i="2"/>
  <c r="L76" i="2"/>
  <c r="K76" i="2"/>
  <c r="J76" i="2"/>
  <c r="L75" i="2"/>
  <c r="K75" i="2"/>
  <c r="J75" i="2"/>
  <c r="L165" i="2"/>
  <c r="K165" i="2"/>
  <c r="J165" i="2"/>
  <c r="L73" i="2"/>
  <c r="K73" i="2"/>
  <c r="J73" i="2"/>
  <c r="L72" i="2"/>
  <c r="K72" i="2"/>
  <c r="J72" i="2"/>
  <c r="L71" i="2"/>
  <c r="K71" i="2"/>
  <c r="J71" i="2"/>
  <c r="L70" i="2"/>
  <c r="K70" i="2"/>
  <c r="J70" i="2"/>
  <c r="L69" i="2"/>
  <c r="K69" i="2"/>
  <c r="J69" i="2"/>
  <c r="L68" i="2"/>
  <c r="K68" i="2"/>
  <c r="J68" i="2"/>
  <c r="L67" i="2"/>
  <c r="K67" i="2"/>
  <c r="J67" i="2"/>
  <c r="L66" i="2"/>
  <c r="K66" i="2"/>
  <c r="J66" i="2"/>
  <c r="L65" i="2"/>
  <c r="K65" i="2"/>
  <c r="J65" i="2"/>
  <c r="L64" i="2"/>
  <c r="K64" i="2"/>
  <c r="J64" i="2"/>
  <c r="L63" i="2"/>
  <c r="K63" i="2"/>
  <c r="J63" i="2"/>
  <c r="L62" i="2"/>
  <c r="K62" i="2"/>
  <c r="J62" i="2"/>
  <c r="L61" i="2"/>
  <c r="J61" i="2"/>
  <c r="L60" i="2"/>
  <c r="K60" i="2"/>
  <c r="J60" i="2"/>
  <c r="L57" i="2"/>
  <c r="K57" i="2"/>
  <c r="J57" i="2"/>
  <c r="L56" i="2"/>
  <c r="K56" i="2"/>
  <c r="J56" i="2"/>
  <c r="L55" i="2"/>
  <c r="K55" i="2"/>
  <c r="J55" i="2"/>
  <c r="L54" i="2"/>
  <c r="K54" i="2"/>
  <c r="J54" i="2"/>
  <c r="L51" i="2"/>
  <c r="K51" i="2"/>
  <c r="J51" i="2"/>
  <c r="L50" i="2"/>
  <c r="K50" i="2"/>
  <c r="J50" i="2"/>
  <c r="L49" i="2"/>
  <c r="K49" i="2"/>
  <c r="J49" i="2"/>
  <c r="L48" i="2"/>
  <c r="K48" i="2"/>
  <c r="J48" i="2"/>
  <c r="L47" i="2"/>
  <c r="K47" i="2"/>
  <c r="J47" i="2"/>
  <c r="L46" i="2"/>
  <c r="K46" i="2"/>
  <c r="J46" i="2"/>
  <c r="L45" i="2"/>
  <c r="K45" i="2"/>
  <c r="J45" i="2"/>
  <c r="L40" i="2"/>
  <c r="K40" i="2"/>
  <c r="J40" i="2"/>
  <c r="L39" i="2"/>
  <c r="K39" i="2"/>
  <c r="J39" i="2"/>
  <c r="L43" i="2"/>
  <c r="K43" i="2"/>
  <c r="J43" i="2"/>
  <c r="L42" i="2"/>
  <c r="K42" i="2"/>
  <c r="J42" i="2"/>
  <c r="L38" i="2"/>
  <c r="K38" i="2"/>
  <c r="J38" i="2"/>
  <c r="L37" i="2"/>
  <c r="K37" i="2"/>
  <c r="J37" i="2"/>
  <c r="L36" i="2"/>
  <c r="K36" i="2"/>
  <c r="J36" i="2"/>
  <c r="L35" i="2"/>
  <c r="K35" i="2"/>
  <c r="J35" i="2"/>
  <c r="L34" i="2"/>
  <c r="K34" i="2"/>
  <c r="J34" i="2"/>
  <c r="L33" i="2"/>
  <c r="K33" i="2"/>
  <c r="J33" i="2"/>
  <c r="L32" i="2"/>
  <c r="K32" i="2"/>
  <c r="J32" i="2"/>
  <c r="L31" i="2"/>
  <c r="K31" i="2"/>
  <c r="J31" i="2"/>
  <c r="L30" i="2"/>
  <c r="K30" i="2"/>
  <c r="J30" i="2"/>
  <c r="L28" i="2"/>
  <c r="K28" i="2"/>
  <c r="J28" i="2"/>
  <c r="L27" i="2"/>
  <c r="K27" i="2"/>
  <c r="J27" i="2"/>
  <c r="L26" i="2"/>
  <c r="K26" i="2"/>
  <c r="J26" i="2"/>
  <c r="L25" i="2"/>
  <c r="K25" i="2"/>
  <c r="J25" i="2"/>
  <c r="L24" i="2"/>
  <c r="K24" i="2"/>
  <c r="J24" i="2"/>
  <c r="L23" i="2"/>
  <c r="K23" i="2"/>
  <c r="J23" i="2"/>
  <c r="L22" i="2"/>
  <c r="K22" i="2"/>
  <c r="J22" i="2"/>
  <c r="L21" i="2"/>
  <c r="K21" i="2"/>
  <c r="J21" i="2"/>
  <c r="L20" i="2"/>
  <c r="K20" i="2"/>
  <c r="J20" i="2"/>
  <c r="L18" i="2"/>
  <c r="K18" i="2"/>
  <c r="J18" i="2"/>
  <c r="L16" i="2"/>
  <c r="K16" i="2"/>
  <c r="J16" i="2"/>
  <c r="L15" i="2"/>
  <c r="K15" i="2"/>
  <c r="J15" i="2"/>
  <c r="L14" i="2"/>
  <c r="K14" i="2"/>
  <c r="J14" i="2"/>
  <c r="L13" i="2"/>
  <c r="K13" i="2"/>
  <c r="J13" i="2"/>
  <c r="L12" i="2"/>
  <c r="K12" i="2"/>
  <c r="J12" i="2"/>
  <c r="L11" i="2"/>
  <c r="K11" i="2"/>
  <c r="J11" i="2"/>
  <c r="L10" i="2"/>
  <c r="K10" i="2"/>
  <c r="J10" i="2"/>
  <c r="L7" i="2"/>
  <c r="K7" i="2"/>
  <c r="J7" i="2"/>
  <c r="L6" i="2"/>
  <c r="K6" i="2"/>
  <c r="J6" i="2"/>
  <c r="L5" i="2"/>
  <c r="K5" i="2"/>
  <c r="J5" i="2"/>
  <c r="L4" i="2"/>
  <c r="K4" i="2"/>
  <c r="J4" i="2"/>
  <c r="L3" i="2"/>
  <c r="K3" i="2"/>
  <c r="J3" i="2"/>
  <c r="G6" i="1"/>
  <c r="B20" i="1" l="1"/>
  <c r="B21" i="1"/>
  <c r="B16" i="1"/>
  <c r="B25" i="1"/>
  <c r="B29" i="1"/>
  <c r="G7" i="1"/>
  <c r="G17" i="1" l="1"/>
  <c r="G21" i="1" s="1"/>
  <c r="G26" i="1" s="1"/>
  <c r="G30" i="1" s="1"/>
  <c r="G34" i="1" s="1"/>
</calcChain>
</file>

<file path=xl/sharedStrings.xml><?xml version="1.0" encoding="utf-8"?>
<sst xmlns="http://schemas.openxmlformats.org/spreadsheetml/2006/main" count="10948" uniqueCount="4676">
  <si>
    <t>Keywords</t>
  </si>
  <si>
    <t xml:space="preserve">(manuf* OR proc* OR extru* OR compound* OR injection OR compress* OR mixing OR ultraso* OR  mold* OR mould* OR cast*) AND (mech* OR tensile OR strength OR stiffness OR impact OR fracture OR flexur*) AND (propert* OR character* OR strength OR stiffness) AND (hdpe OR "high density polyethylene") AND (*clay OR  *clays OR “layered silicate” OR montmorillonite) </t>
  </si>
  <si>
    <t>SCREENING SUMMARY</t>
  </si>
  <si>
    <t>For Flow Diagram</t>
  </si>
  <si>
    <t>Scopus</t>
  </si>
  <si>
    <t>Engineering Village</t>
  </si>
  <si>
    <t>EBSCOHost</t>
  </si>
  <si>
    <t>Web of Science</t>
  </si>
  <si>
    <t>Total</t>
  </si>
  <si>
    <t>Results (10 Jan 2020)</t>
  </si>
  <si>
    <t>Spreadsheet</t>
  </si>
  <si>
    <t>Duplicates</t>
  </si>
  <si>
    <t>After duplicates removed</t>
  </si>
  <si>
    <t>Within own database</t>
  </si>
  <si>
    <t>All Duplicates</t>
  </si>
  <si>
    <t>Excluded Based on:</t>
  </si>
  <si>
    <t>After exclusions</t>
  </si>
  <si>
    <t>Language</t>
  </si>
  <si>
    <t>Publication Type</t>
  </si>
  <si>
    <t>No full text</t>
  </si>
  <si>
    <r>
      <rPr>
        <b/>
        <sz val="10"/>
        <rFont val="Arial"/>
        <family val="2"/>
        <charset val="1"/>
      </rPr>
      <t>1</t>
    </r>
    <r>
      <rPr>
        <b/>
        <vertAlign val="superscript"/>
        <sz val="10"/>
        <rFont val="Arial"/>
        <family val="2"/>
        <charset val="1"/>
      </rPr>
      <t>st</t>
    </r>
    <r>
      <rPr>
        <b/>
        <sz val="10"/>
        <rFont val="Arial"/>
        <family val="2"/>
        <charset val="1"/>
      </rPr>
      <t xml:space="preserve"> Screening: Title</t>
    </r>
  </si>
  <si>
    <r>
      <rPr>
        <b/>
        <sz val="10"/>
        <rFont val="Arial"/>
        <family val="2"/>
        <charset val="1"/>
      </rPr>
      <t>After 1</t>
    </r>
    <r>
      <rPr>
        <b/>
        <vertAlign val="superscript"/>
        <sz val="10"/>
        <rFont val="Arial"/>
        <family val="2"/>
        <charset val="1"/>
      </rPr>
      <t>st</t>
    </r>
    <r>
      <rPr>
        <b/>
        <sz val="10"/>
        <rFont val="Arial"/>
        <family val="2"/>
        <charset val="1"/>
      </rPr>
      <t xml:space="preserve"> Screening</t>
    </r>
  </si>
  <si>
    <t>David Database</t>
  </si>
  <si>
    <t>Included</t>
  </si>
  <si>
    <t>Excluded</t>
  </si>
  <si>
    <r>
      <rPr>
        <b/>
        <sz val="10"/>
        <rFont val="Arial"/>
        <family val="2"/>
        <charset val="1"/>
      </rPr>
      <t>2</t>
    </r>
    <r>
      <rPr>
        <b/>
        <vertAlign val="superscript"/>
        <sz val="10"/>
        <rFont val="Arial"/>
        <family val="2"/>
        <charset val="1"/>
      </rPr>
      <t>nd</t>
    </r>
    <r>
      <rPr>
        <b/>
        <sz val="10"/>
        <rFont val="Arial"/>
        <family val="2"/>
        <charset val="1"/>
      </rPr>
      <t xml:space="preserve"> Screening: Abstract</t>
    </r>
  </si>
  <si>
    <r>
      <rPr>
        <b/>
        <sz val="10"/>
        <rFont val="Arial"/>
        <family val="2"/>
        <charset val="1"/>
      </rPr>
      <t>After 2</t>
    </r>
    <r>
      <rPr>
        <b/>
        <vertAlign val="superscript"/>
        <sz val="10"/>
        <rFont val="Arial"/>
        <family val="2"/>
        <charset val="1"/>
      </rPr>
      <t>nd</t>
    </r>
    <r>
      <rPr>
        <b/>
        <sz val="10"/>
        <rFont val="Arial"/>
        <family val="2"/>
        <charset val="1"/>
      </rPr>
      <t xml:space="preserve"> Screening</t>
    </r>
  </si>
  <si>
    <r>
      <rPr>
        <b/>
        <sz val="10"/>
        <rFont val="Arial"/>
        <family val="2"/>
        <charset val="1"/>
      </rPr>
      <t>3</t>
    </r>
    <r>
      <rPr>
        <b/>
        <vertAlign val="superscript"/>
        <sz val="10"/>
        <rFont val="Arial"/>
        <family val="2"/>
        <charset val="1"/>
      </rPr>
      <t>rd</t>
    </r>
    <r>
      <rPr>
        <b/>
        <sz val="10"/>
        <rFont val="Arial"/>
        <family val="2"/>
        <charset val="1"/>
      </rPr>
      <t xml:space="preserve"> Screening: Full-Text</t>
    </r>
  </si>
  <si>
    <r>
      <rPr>
        <b/>
        <sz val="10"/>
        <rFont val="Arial"/>
        <family val="2"/>
        <charset val="1"/>
      </rPr>
      <t>After 3</t>
    </r>
    <r>
      <rPr>
        <b/>
        <vertAlign val="superscript"/>
        <sz val="10"/>
        <rFont val="Arial"/>
        <family val="2"/>
        <charset val="1"/>
      </rPr>
      <t>rd</t>
    </r>
    <r>
      <rPr>
        <b/>
        <sz val="10"/>
        <rFont val="Arial"/>
        <family val="2"/>
        <charset val="1"/>
      </rPr>
      <t xml:space="preserve"> Screening</t>
    </r>
  </si>
  <si>
    <t>David Results</t>
  </si>
  <si>
    <t>Included – Yes</t>
  </si>
  <si>
    <t>Included – Maybe</t>
  </si>
  <si>
    <t>Author(s)</t>
  </si>
  <si>
    <t>Title</t>
  </si>
  <si>
    <t>Year</t>
  </si>
  <si>
    <t>Database</t>
  </si>
  <si>
    <t>Excluded based on:</t>
  </si>
  <si>
    <r>
      <rPr>
        <b/>
        <sz val="10"/>
        <rFont val="Arial"/>
        <family val="2"/>
        <charset val="1"/>
      </rPr>
      <t xml:space="preserve"> 2</t>
    </r>
    <r>
      <rPr>
        <b/>
        <vertAlign val="superscript"/>
        <sz val="10"/>
        <rFont val="Arial"/>
        <family val="2"/>
        <charset val="1"/>
      </rPr>
      <t>nd</t>
    </r>
    <r>
      <rPr>
        <b/>
        <sz val="10"/>
        <rFont val="Arial"/>
        <family val="2"/>
        <charset val="1"/>
      </rPr>
      <t xml:space="preserve"> Screening: Abstract</t>
    </r>
  </si>
  <si>
    <t>David’s Databases</t>
  </si>
  <si>
    <t>Pass</t>
  </si>
  <si>
    <t>Comments</t>
  </si>
  <si>
    <t>Identified after initial exclusions (no duplicates)</t>
  </si>
  <si>
    <t>Initial Exclusions include language, document type, title based on criteria</t>
  </si>
  <si>
    <t>[No author name available]</t>
  </si>
  <si>
    <t>14th International Scientific and Practical Conference on New Polymer Composite Materials, 2019</t>
  </si>
  <si>
    <t>Conference Review</t>
  </si>
  <si>
    <t>English</t>
  </si>
  <si>
    <t>1st International Conference on Science and Engineering of Materials, ICoSEM 2013</t>
  </si>
  <si>
    <t>26th International Baltic Conference on Materials Engineering, 2017</t>
  </si>
  <si>
    <t>4th International Conference on Multi-Functional Materials and Structures, MFMS 2013</t>
  </si>
  <si>
    <t>5th International Conference on Engineering and Innovative Materials, ICEIM 2016</t>
  </si>
  <si>
    <t>8th Hungarian Conference on Materials Science</t>
  </si>
  <si>
    <t>Livi S., Duchet-Rumeau J., Pham T.-N., Gérard J.-F.</t>
  </si>
  <si>
    <t>A comparative study on different ionic liquids used as surfactants: Effect on thermal and mechanical properties of high-density polyethylene nanocomposites</t>
  </si>
  <si>
    <t>Article</t>
  </si>
  <si>
    <t>Yes</t>
  </si>
  <si>
    <t xml:space="preserve">Evaluates different surfactants and their effect on thermo-mechanical properties. </t>
  </si>
  <si>
    <t>No</t>
  </si>
  <si>
    <t>Synthesised two salts to use as surfactant for MMT. Focus is on improvement of thermal degradation. MMT/HDPE considered via extrusion. Thermal and mechanical properties reported.</t>
  </si>
  <si>
    <t>clay addition, mech props</t>
  </si>
  <si>
    <t xml:space="preserve">Liu, Zhitian; Ke, Xianzhong;  You, Feng;  Zhang, Qi;  Gao, Xiang </t>
  </si>
  <si>
    <t>A facile strategy for preparing Gemini surfactant-modified montmorillonite and its effect on the morphology and mechanical properties of polyethylene/polystyrene</t>
  </si>
  <si>
    <t xml:space="preserve">Considers effect of adding a surfactant to a PE/PS based composite. </t>
  </si>
  <si>
    <t xml:space="preserve">Considers surfactant organically modified MMT (OMMT) into PE/PS. Reports effect of different surfactant OMMT chain lengths on composite. FTIR, XRD, SEM, mechanical properties reported.  </t>
  </si>
  <si>
    <t>clay addition, blending, compatibilizer, mech props</t>
  </si>
  <si>
    <t>Ellithy G., Gabr M.A.</t>
  </si>
  <si>
    <t>A model for interface shear strength of nonwoven geotextile</t>
  </si>
  <si>
    <t>Considers interface shear strength of geotextiles. Not within the scope of the research question.</t>
  </si>
  <si>
    <t>modelling, soil</t>
  </si>
  <si>
    <t>Azam, Muhammad Umar; Samad, Mohammed Abdul</t>
  </si>
  <si>
    <t>A novel organoclay reinforced UHMWPE nanocomposite coating for tribological applications</t>
  </si>
  <si>
    <t>Considers effects of clay in UHMWPE to create a coating for tribological applications. Not within the scope of the research question.</t>
  </si>
  <si>
    <t>clay addition, coating</t>
  </si>
  <si>
    <t>Tano, Bekoin Francis Guillaume; Stoltz, Guillaume; Touze-Foltz, Nathalie; Dias, Daniel; Olivier, Franck</t>
  </si>
  <si>
    <t>A numerical modelling technique for geosynthetics validated on a cavity model test</t>
  </si>
  <si>
    <t xml:space="preserve">Focus is on geosynthetics and the modelling thereof. Not within the scope of the research question. </t>
  </si>
  <si>
    <t>modelling, geosynthetics</t>
  </si>
  <si>
    <t>Evirgen, Burak; Tuncan, Mustafa</t>
  </si>
  <si>
    <t>A physical soil freezing model for laboratory applications</t>
  </si>
  <si>
    <t xml:space="preserve">Modelling of soil. Not within the scope of the research question. </t>
  </si>
  <si>
    <t xml:space="preserve">Sengupta, Rajatendu; Bhattacharya, Mithun;  Bandyopadhyay, S.;  Bhowmick, Anil K. </t>
  </si>
  <si>
    <t>A review on the mechanical and electrical properties of graphite and modified graphite reinforced polymer composites</t>
  </si>
  <si>
    <t>A review paper which considers the use of graphite in polymer composites and its effect on mechanical and electrical properties. Not within the scope of the research question as graphene is not a clay.</t>
  </si>
  <si>
    <t>review, graphite</t>
  </si>
  <si>
    <t>Beigloo, Jafar Ghaje; Samariha, Ahmad</t>
  </si>
  <si>
    <t>A study on composite from recycled high-density polyethylene and wood flour</t>
  </si>
  <si>
    <t>Potentially as it considers a study of a specific composite.</t>
  </si>
  <si>
    <t>Considers recycled HDPE/wood with varying combinations and a compatibilizer. Physical properties are reported as a function of adding wood flour and compatibilizer. No mention clay and is therefore not part of the scope of the research question.</t>
  </si>
  <si>
    <t>filler addition, compatibilizer</t>
  </si>
  <si>
    <r>
      <rPr>
        <sz val="10"/>
        <rFont val="Arial"/>
        <family val="2"/>
        <charset val="1"/>
      </rPr>
      <t xml:space="preserve">Jai-Young, Lee; </t>
    </r>
    <r>
      <rPr>
        <sz val="10"/>
        <rFont val="Noto Sans CJK SC"/>
        <family val="2"/>
        <charset val="1"/>
      </rPr>
      <t>정철후</t>
    </r>
    <r>
      <rPr>
        <sz val="10"/>
        <rFont val="Arial"/>
        <family val="2"/>
        <charset val="1"/>
      </rPr>
      <t xml:space="preserve">; </t>
    </r>
    <r>
      <rPr>
        <sz val="10"/>
        <rFont val="Noto Sans CJK SC"/>
        <family val="2"/>
        <charset val="1"/>
      </rPr>
      <t>정지훈</t>
    </r>
  </si>
  <si>
    <t>A Study on the Barrier Liner of Final Cover System in Landfill Using  Water-quenched Slag</t>
  </si>
  <si>
    <t>Korean</t>
  </si>
  <si>
    <t>Dibirova K.S., Kozlov G.V., Magomedov G.M., Zaikov G.E.</t>
  </si>
  <si>
    <t>A theoretical analysis of the process of flow of nanocomposites of high-density polyethylene and organoclay</t>
  </si>
  <si>
    <t>Not much information is provided in the title, not sure, but looks at flow process of clay on mechanical properties</t>
  </si>
  <si>
    <t xml:space="preserve">Analysis of the polymer flow as it combines with clay during melting. </t>
  </si>
  <si>
    <t>Considers fractal concept of plasticity to describe the process of flow of amorphous/crystalline polymers. Experimentally two grades of HDPE with two different cloisites and a compatibilizer was considers. Experimental and theoretical results are compared for relative proportion of crystallites, yield stress, failure stress. Results are provided for instances with and without adding compatibilizer and clay. No variation in manufacturing conditions.</t>
  </si>
  <si>
    <t>clay addition, compatibilizer, modelling, mech props</t>
  </si>
  <si>
    <t xml:space="preserve">Redhwi, Halim Hamid; Siddiqui, Mohammad Nahid;  Andrady, Anthony L.;  Hussain, Syed </t>
  </si>
  <si>
    <t>Accelerated Weatherability of the Low-Density Polyethylene Nanocomposites with Silica, Clay, and Zinc Oxide</t>
  </si>
  <si>
    <t xml:space="preserve">Considers environmental properties of LDPE with different fillers. </t>
  </si>
  <si>
    <t>Considers LDPE with MMT, silica and zinc oxide. Accelerated weathering tests conducted to evaluate durability. Report mechanical and thermal properties. Only considers effect of adding clay.</t>
  </si>
  <si>
    <t>Kumanayaka, T.O.; Parthasarathy, R.; Jollands, M.</t>
  </si>
  <si>
    <t>Accelerating effect of montmorillonite on oxidative degradation of polyethylene nanocomposites</t>
  </si>
  <si>
    <t xml:space="preserve">Considers effect of adding clay to composite on oxidative degradation. </t>
  </si>
  <si>
    <t>Considers LDPE with different clay loadings to study degradation and photo-oxidative aging. FTIR, gel permeation chromatography reported. Only considers effect of adding clay.</t>
  </si>
  <si>
    <t>clay addition</t>
  </si>
  <si>
    <t>Brancher, Luiza R.; de O. Nunes, Maria Fernanda; Grisa, Ana Maria C.; Pagnussat, Daniel T.; Zeni, Mára</t>
  </si>
  <si>
    <t>Acoustic Behavior of Subfloor Lightweight Mortars Containing Micronized Poly (Ethylene Vinyl Acetate) (EVA)</t>
  </si>
  <si>
    <t xml:space="preserve">Considers mortars and the acoustic behaviour. Not within the scope of the research question. </t>
  </si>
  <si>
    <t>polymer addition, cement</t>
  </si>
  <si>
    <t>Hill M., Goettler L.</t>
  </si>
  <si>
    <t>Adding value to recycled high-density polyethylene through the addition of multi-scale reinforcements</t>
  </si>
  <si>
    <t>Conference Paper</t>
  </si>
  <si>
    <t xml:space="preserve">Considers improvement of recycled HDPE by adding fillers. </t>
  </si>
  <si>
    <t>Studies use and practicality of recycled HDPE vs. virgin HDPE by improving mechanical properties by adding clay (MMT, bentonite), cellulose fibers or a combination. Reports effects on mechanical properties due to reinforcements and compatibilizers. This is a conference paper based on a masters thesis of the same name.</t>
  </si>
  <si>
    <t xml:space="preserve">Conference Paper: No full text
Masters thesis: Considers rHDPE with compatibilizer, four different MMTs, bentonite clay treated with salt and two types of cellulose fibers. Studied polymer/clay, polymer/cellulose and hybrid composites. Polymer/clay composites prepared via Brabender plasticorder considering three different mixing schemes and injection moulding. Effects of different loadings of compatibilizer, clay and types of clay considered. WAXD, SEM, DSC properties reported. Effect of mixing scheme, clay treatment, clay type, clay and compatibilizer loading on tensile strength, elastic modulus, elongation at break. </t>
  </si>
  <si>
    <t>clay addition, fibre reinforcement, compatibilizer, compounding, mech props</t>
  </si>
  <si>
    <t>Hoshino, Jumpei; Limpanart, Sarintorn; Khunthon, Srichalai; Osotchan, Tanakorn; Traiphol, Rakchart; Srikhirin, Toemsak</t>
  </si>
  <si>
    <t>Adsorption of single-strand alkylammonium salts on bentonite, surface properties of the modified clay and polymer nanocomposites formation by a two-roll mill</t>
  </si>
  <si>
    <t>Considers surface properties. No mention of manufacturing methods or mechanical properties.</t>
  </si>
  <si>
    <t xml:space="preserve">Studies adsorption and effect of surface wettability of surfactant on bentonite clay of HDPE/clay composite with a dispersing agent/compatibilizer. Morphology properties reported.  </t>
  </si>
  <si>
    <t>Considers bentonite clay with surfactants with HDPE prepared via two roll mill considering oxidized polyethylene wax (potentially used as the compatibilizer). XRD, TGA, CSE, TEM, SEM, ultimate and fracture stregnth are reported. Results reported with and without wax.</t>
  </si>
  <si>
    <t>clay addition, compatibilizer, mech props</t>
  </si>
  <si>
    <t>OKUYAMA K; MIZUTANI H</t>
  </si>
  <si>
    <t>Air-permeable film mfr.-by contacting tubular film, of mixt., of ethylene-alpha-olefin copolymers and inorganic fillers, along conical mandrel and cooling</t>
  </si>
  <si>
    <t>Patent</t>
  </si>
  <si>
    <t>YUAN H</t>
  </si>
  <si>
    <t>Aluminum silicate refractory fiber contains flint clay powder, aluminum oxide, silicon dioxide, tungsten oxide, silicon nitride, high-density polyethylene, polyamide, zirconium ester acid coupling agent and dicumyl peroxide</t>
  </si>
  <si>
    <t>Auxilio, Anthony R.; Choo, Wei-Lit; Kohli, Isha; Srivatsa, Srikanth Chakravartula; Bhattacharya, Sankar</t>
  </si>
  <si>
    <t>An experimental study on thermo-catalytic pyrolysis of plastic waste using a continuous pyrolyser</t>
  </si>
  <si>
    <t>Considers a chemical type study. Not within the scope of the research question.</t>
  </si>
  <si>
    <t>pyrolysis</t>
  </si>
  <si>
    <t>Safaei, M.; Sheidaei, A.; Baniassadi, M.; Ahzi, S.; Mashhadi, M. Mosavi; Pourboghrat, F.</t>
  </si>
  <si>
    <t>An interfacial debonding-induced damage model for graphite nanoplatelet polymer composites</t>
  </si>
  <si>
    <t>Model which focusses on debonding-induced damage. Considers graphene as a filler, which is not clay and therefore not within the scope of the research question.</t>
  </si>
  <si>
    <t>modelling, graphene</t>
  </si>
  <si>
    <t>Mohamadi M., Garmabi H., Keshavarzi F.</t>
  </si>
  <si>
    <t>An investigation of the effects of organomodified-fluoromica on mechanical and barrier properties of compatibilized high density polyethylene nanocomposite films</t>
  </si>
  <si>
    <t>Seems to look at effects of compatibilizers on a HDPE nanocomposite system and its influence on mechanical and barrier properties.</t>
  </si>
  <si>
    <t xml:space="preserve">Considers HDPE/organically modified fluoromica compression moulded sheets with different compatibilizers via melt mixing in an internal mixer. Reports the microstructure, mehcanial and barrier properties. Fluoromica content, compatibilizer type and compatbilizer/clay ratio are studied. </t>
  </si>
  <si>
    <t>Considers HDPE with three compatibilizers and synthetic organoclay prepared via melt mixing and compression moulding. Considers a D-optimal design to vary clay weight, compatibilizer to clay ratio and compatibilizer type. XRD, TEM, DSC, Young’s modulus, yield strength with response surfaces and optimized formulation with response predictions, barrier reported.</t>
  </si>
  <si>
    <t>clay addition, compatibilizer, DoE, mech props</t>
  </si>
  <si>
    <t>Could be good for DoE paper, uses D-optimal</t>
  </si>
  <si>
    <t>Garmabi H., Tabari S.E.A., Javadi A., Behrouzi H., Hosseini G.</t>
  </si>
  <si>
    <t>An investigation on morphology and mechanical properties of HDPE/nanoclay/nanoCaCO3 ternary nanocomposites</t>
  </si>
  <si>
    <t xml:space="preserve">Seems to consider morphology and mechanical properties of a hybrid composite. </t>
  </si>
  <si>
    <t>Considers HPDE with closite 15A and calcium carbonate via melt mixing. Compatibilizer used for dispersion effects. Two step mixing process considered, (1) concentrated masterbatch of particles in HDPE and compatibilizer mixed in internal mixer before (2) melt mixing in extruder. Clay loading effects, XRD, SEM and mechanical properties reported.</t>
  </si>
  <si>
    <t xml:space="preserve">Considers HDPE with cloisite and calcium carbonate with compatibilizer prepared via melt mixing and injection moulding. XRD, SEM, tensile modulus, tensile and impact strength for different compatibilizer loadings as well.  </t>
  </si>
  <si>
    <t>Aubry, Thierry</t>
  </si>
  <si>
    <t>An overview on clay-mediated compatibilization of polyethylene/polyamide blends with droplet morphology</t>
  </si>
  <si>
    <t xml:space="preserve">Review paper which focusses on compatibilizers and the resulting morphology of composite blends. </t>
  </si>
  <si>
    <t xml:space="preserve">Provides an overview of clay mediated compatibilization of PE/PA blends. </t>
  </si>
  <si>
    <t xml:space="preserve">Review paper which considers PE/PA blends with compatibilizers and different clays. Studies considered the blend where either was the primary matrix, for the purpose of this screening these would be PE with PA as the secondary polymer where 8 studies are considered (3 captured in this screening database). For the compatibilizer 5 studies are considered (4 captured in this screening database). Tensile strength and elongation at break is reported for one of these studies. Huitric et al. 2009 (LDPE/PA) and Ville et al. 2012 (LLDPE/PA12) provides no mechanical properties and only studies effect of varying clay loading and blending ratio. Labaume et al. 2013a provides no mechanical properties and studies effect of LLDPE/PA12 blends with varying loads of compatibilizer or clays. Labaume et al. 2013B provides no mechanical properties and studied four different PE/PA blends with cloisite. Mistretta et al. 2015 reports dimensionless elastic modulus and elongation at break for LDPE/PA6 with two different compatibilizers and cloisite as a function of photo-oxidation exposure time. Might include this paper as one from other sources when looking at various references. </t>
  </si>
  <si>
    <t>review, blending, compatibilizer, mech props</t>
  </si>
  <si>
    <t>Laguna-Gutierrez, Ester; Escudero, JaJavier; Rodriguez-Perez, Miguel A.</t>
  </si>
  <si>
    <t>Analysis of the mechanical properties and effective diffusion coefficient under static creep loading of low-density foams based on polyethylene/clays nanocomposites</t>
  </si>
  <si>
    <t xml:space="preserve">Considers effect of clay and foaming on composites and their mechanical and diffusive properties. </t>
  </si>
  <si>
    <t xml:space="preserve">Considers effect of adding clay and coupling agent/compatibilizer to PE on barrier properties. Thermal and mechanical properties also reported. Solid and foamed materials considered. </t>
  </si>
  <si>
    <t xml:space="preserve">Considers LDPE with compatibilizer at different weights with clay added prepared via melt compounding and foaming procedure applied and two step compression moulding. XRD, gel content, DSC, TGA, tensile modulus/strength, compression modulus and collapse strength. Solid and foamed composites are compared. </t>
  </si>
  <si>
    <t>clay addition, compatibilizer, foam, mech props</t>
  </si>
  <si>
    <t>Tan D.S.M., St-Pierre S.G., Elie G., Denis R., Cao D.</t>
  </si>
  <si>
    <t>Analysis on large database of interface shear strength properties for textured polyethylene geomembranes under normal stresses typical for overall landfill stability and final covers</t>
  </si>
  <si>
    <t>Focus is on shear strength of geomembranes. Not within the scope of the research question.</t>
  </si>
  <si>
    <t>Song, Shijie; Feng, Jiachun; Wu, Peiyi</t>
  </si>
  <si>
    <t>Annealing of Melt-Crystallized Polyethylene and Its Influence on Microstructure and Mechanical Properties: A Comparative Study on Branched and Linear Polyethylenes</t>
  </si>
  <si>
    <t>Might be relevant as it mentions annealing and its influence on mechanical properties.</t>
  </si>
  <si>
    <t>Considered annealing treatments on different PE based composites. Heat distortion temperature is reported. No mention of adding clay and is therefore not part of the scope of the research question.</t>
  </si>
  <si>
    <t>cooling method</t>
  </si>
  <si>
    <t>INVENTOR U</t>
  </si>
  <si>
    <t>Anti-impact polyethylene pipe material comprises high density polyethylene, ammelide, dimethyl fumarate, epichlorohydrin, magnesium benzoate, calcium ascorbate, dodecyl mercaptan, 2-mercaptobenzimidazole, and filler emulsion</t>
  </si>
  <si>
    <t>CHEN J; ZHU L; ZHU X</t>
  </si>
  <si>
    <t>Anti-peeling off one heat abstractor comprises didecyl bromide, ethylene butyl oleate, phytic acid, polyvinyl alcohol, diethanolamine, styrene-maleic anhydride block copolymer, and propyl alcohol</t>
  </si>
  <si>
    <t>Zhang, Jun; Feng, Fuling; Han, Bing; Wang, Dawei; Fu, Lei; He, Lei; Zhao, Yue; Mo, Hong; Shen, Jian</t>
  </si>
  <si>
    <t>Antibacterial activity, cell toxicity, and mechanical property of ultra-high molecular weight polyethylene/chlorhexidine acetate–montmorillonite nanocomposite</t>
  </si>
  <si>
    <t xml:space="preserve">Studies antibacterial properties of UHMWPE based composites. </t>
  </si>
  <si>
    <t>Evaluates the antibacterial properties of UHMWPE, chlorhexidine acetate and MMT. Also reports cell toxicity and mechanical properties. Considers effects of surfactants and no mention of compatiblizer or manufacturing conditions being varied.</t>
  </si>
  <si>
    <t>LUI M</t>
  </si>
  <si>
    <t>Antibacterial dust cover material for food, comprises base material, filler, antioxidant, epoxidized soybean oil, maleic anhydride grafting compatibilizer, paraffin and nucleating agent</t>
  </si>
  <si>
    <t>Xu J., Lai L.-H., Shen K.-Z., Deng C., Zheng W.</t>
  </si>
  <si>
    <t>Application of low frequency vibration on the dispersion of the compound of HDPE/nano-OMMT</t>
  </si>
  <si>
    <t>Chinese</t>
  </si>
  <si>
    <t>Bárány, T.; Czigány, T.; Karger-Kocsis, J.</t>
  </si>
  <si>
    <t>Application of the essential work of fracture (EWF) concept for polymers, related blends and composites: A review</t>
  </si>
  <si>
    <t xml:space="preserve">Review paper considering fracture properties of composites. </t>
  </si>
  <si>
    <t>Uses essential work of fracture (EWF) concept to characterize toughness of ductile polymers. No mention of compatiblizers or manufacturing conditions being varied.</t>
  </si>
  <si>
    <t>review, fracture</t>
  </si>
  <si>
    <t>Michaeli, Walter; Elas, Athanassios; Puch, Florian</t>
  </si>
  <si>
    <t>Approach to develop a screw configuration for compounding solid fillers on a twin screw extruder using the example of polyethylene-layered silicate masterbatches</t>
  </si>
  <si>
    <t>Considers development of screw configurations in extruders.</t>
  </si>
  <si>
    <t xml:space="preserve">Design and optimise extruder sections for masterbatches. Considers a HDPE based composite. </t>
  </si>
  <si>
    <t>Maybe</t>
  </si>
  <si>
    <t>Develops an experimental approach to optimising the screw configuration and measure process parameters. Experimented with a HDPE/layered silicate system to optimise melting and first dispersion section in extruder. Extruder and melt temperatures reported. No mechanical properties are reported, however manufacturing variations are considered and should perhaps be in a separate section.</t>
  </si>
  <si>
    <t>clay addition, compounding</t>
  </si>
  <si>
    <t>Arabani, Mahyar; Tahami, Seyed Amid</t>
  </si>
  <si>
    <t>Assessment of mechanical properties of rice husk ash modified asphalt mixture</t>
  </si>
  <si>
    <t>Considers effects of adding rice husk ash to asphalt. Not within the scope of the research question.</t>
  </si>
  <si>
    <t>rice husk filler, asphalt</t>
  </si>
  <si>
    <t>Chafidz, Achmad; Ali, Ilias; Mohsin, M. E. Ali; Elleithy, Rabeh; Al-Zahrani, Saeed</t>
  </si>
  <si>
    <t>Atomic Force Microscopy, thermal, viscoelastic and mechanical properties of HDPE/CaCO3 nanocomposites</t>
  </si>
  <si>
    <t>Considers HDPE/calcium carbonate composite. Calcium carbonate is not considered a clay and is therefore not part of the scope of the research question.</t>
  </si>
  <si>
    <t>Wang, Ping; Hu, Zhenqi; Wang, Peijun</t>
  </si>
  <si>
    <t>Attenuation of heavy metals by geosynthetics in the coal gangue-filled columns</t>
  </si>
  <si>
    <t>Geosynthetics is not within the scope of the research question.</t>
  </si>
  <si>
    <t>geosynthetics</t>
  </si>
  <si>
    <t>Wang, Jianhua; Yang, Zhaohuan</t>
  </si>
  <si>
    <t>Axial friction response of full-scale pipes in soft clays</t>
  </si>
  <si>
    <t xml:space="preserve">Considers effects of pipes exposed to soft clay. Not within the scope of the research question. </t>
  </si>
  <si>
    <t>pipelines</t>
  </si>
  <si>
    <t>Han G., Lei Y., Wu Q., Kojima Y., Suzuki S.</t>
  </si>
  <si>
    <t>Bamboo-fiber filled high density polyethylene composites: Effect of coupling treatment and nanoclay</t>
  </si>
  <si>
    <t>Considers effect of coupling treatment and additon of clay to biocomposites.</t>
  </si>
  <si>
    <t xml:space="preserve">Considers HDPE/bamboo/MAPE/clay composites via melt compounding where compounding characteristics, clay dispersion, crystellization and mechanical properties studied.  </t>
  </si>
  <si>
    <t xml:space="preserve">Considers HDPE/bamboo/clay with MAPE compatibilizer. Different clay and compatibilzer percentages are considered with different HDPE/bamboo compositions. Prepared via compounding and compression moulding. WAXD, DMA, XRD reported. Tensile and impact strength and bending modulus and strength vs. compatibilizer content reported. Mixing torque/temperature vs. mixing time is reported for neat HDPE and other compositions. </t>
  </si>
  <si>
    <t>clay addition, fiber reinforcement,  compatibilizer, compounding, mech props</t>
  </si>
  <si>
    <t>Carrera M.C., Erdmann E., Destéfanis H.A.</t>
  </si>
  <si>
    <t>Barrier properties and structural study of nanocomposite of HDPE/montmorillonite modified with polyvinylalcohol</t>
  </si>
  <si>
    <t>Might be relevant as it looks at our type of composite system.</t>
  </si>
  <si>
    <t>Considers HDPE/clay via melt blending for studying permeation of CO2. Morphology, thermal, barrier and mechanical properties reported.</t>
  </si>
  <si>
    <t>KAWABUCHI S; FUJIWARA K; ONO M</t>
  </si>
  <si>
    <t>Base fabric used as covering sheet for architectural material-has lamination layer consisting of polyethylene polymerised with metallocene catalyst and formed on its one side</t>
  </si>
  <si>
    <t>Gaurav, Aashish; Ashamol, A.; Deepthi, M. V.; Sailaja, R. R. N.</t>
  </si>
  <si>
    <t>Biodegradable nanocomposites of cellulose acetate phthalate and chitosan reinforced with functionalized nanoclay: Mechanical, thermal, and biodegradability studies</t>
  </si>
  <si>
    <t>Considers biodegradable composites.</t>
  </si>
  <si>
    <t>Considers biodegradable composite of cellulose acetate phthalate and chitosan. Nanoclay addition is studied and thermal, mechanical, TGA, SEM, XRD properties reported. No mention of PE base, therefore not part of the scope of the research question.</t>
  </si>
  <si>
    <t>clay addition, filler addition, blending, mech props</t>
  </si>
  <si>
    <t>Santhoskumar A.U., Saravanakumar R., Palanivelu K.</t>
  </si>
  <si>
    <t>Blending and characterization of polyolefin nanocomposites for coating application</t>
  </si>
  <si>
    <t>Considers blending of polymers.</t>
  </si>
  <si>
    <t>Considers UHMWHDPE/LDPE with compatibilizer and clay via melt compounding. Studied dependence of structure/morphology on preparation condition. Considered different blending ratios and mechanical and thermal properties reported.</t>
  </si>
  <si>
    <t xml:space="preserve">Considers UHMWPE/LDPE (90/10, 70/30, 50/50) with 3, 5, 8 and 10wt% compatibilizer and 3wt% cloisite prepared via melt mixing. FTIR, XRD, SEM and DSC reported. No mention of mechanical properties. </t>
  </si>
  <si>
    <t>clay addition, blending, compatibilizer</t>
  </si>
  <si>
    <t>Halbach, Tobias S.; Thomann, Yi; Muelhaupt, Rolf</t>
  </si>
  <si>
    <t>Boehmite nanorod-reinforced-polyethylenes and ethylene/1-octene thermoplastic elastomer nanocomposites prepared by in situ olefin polymerization and melt compounding</t>
  </si>
  <si>
    <t>Mentions two preparation methods, in situ polymerization and melt compounding.</t>
  </si>
  <si>
    <t xml:space="preserve">Considers a HDPE based composite prepared by in situ polymerization and melt compounding. Mechanical properties are reported. </t>
  </si>
  <si>
    <t xml:space="preserve">Considered compression molding for tensile samples. Samples for mechanical properties of HDPE/Boehmite were prepared with in situ polymerization, masterbatch and direct melt compounding with a change in loading.  </t>
  </si>
  <si>
    <t>clay addition, compounding, mech props</t>
  </si>
  <si>
    <t>YU M; ZHANG H; KONG D; HU D</t>
  </si>
  <si>
    <t>Boron-containing tungsten corrugated pipe contains high-density polyethylene, isooctyl methacrylate, charcoal powder, lauryl dimethyl amine oxide, polyvinyl butyral, potassium bisulfate, glass fibers and composite filler</t>
  </si>
  <si>
    <t>BOOR B J</t>
  </si>
  <si>
    <t>Building product, useful e.g. as roofing tiles, roofing sheathing, siding materials and in cladding capacities and decking, comprises a composition of a filler, a binder, a fire retardant and a polymeric resin</t>
  </si>
  <si>
    <t>Adewole J.K., Al-Mubaiyedh U.A., Ul-Hamid A., Al-Juhani A.A., Hussein I.A.</t>
  </si>
  <si>
    <t>Bulk and surface mechanical properties of clay modified HDPE used in liner applications</t>
  </si>
  <si>
    <t>Considers HDPE/clay composite mechanical properties.</t>
  </si>
  <si>
    <t>Considers HDPE/clay via melt blending with dfferent clays and a compatiblizer. Considers effects of different clays and loading on morphological, thermal and mechanical properties.</t>
  </si>
  <si>
    <t xml:space="preserve">Considers HDPE with four different clays and compatibilizer. HDPE and compatibilizer via melt blending with a fixed compatibilizer weight percentage followed by melt mixing with different clay loadings and compression moulding. XRD,  Young’s modulus, yield strength, ultimate strength, elongation and toughness, DSC, DMA, hardness, creep, SEM. No variation in compatibilizer weight or manufacturing condition. </t>
  </si>
  <si>
    <t>clay addition, compatibilizer, testing</t>
  </si>
  <si>
    <t>KIM M H; YANG Y C; SHIN J Y; KUM C K</t>
  </si>
  <si>
    <t>Buoy for farm for obtaining eco-friendly buoy for farm which is not transformed or is not broken and thus is recycled by having high barrier property</t>
  </si>
  <si>
    <t>ZHU W; ZHANG X; XU X</t>
  </si>
  <si>
    <t>Buried anti-aging drip comprises modified polyethylene, modified master batch, rutile powder, wood flour, wheat straw powder, flax, montmorillonite, nano zinc oxide, polylactic acid, tributyl citrate, fulvic acid, and modified polyoxysilane</t>
  </si>
  <si>
    <t>LIN J; QU Q; LIN X; TAO W; GAO C; LI Y; XU J; LI D</t>
  </si>
  <si>
    <t>Cable insulation sleeve for wind power generation, comprises high density polyethylene, corundum modified polycarbonate, polytetrafluoroethylene, coconut oil fatty acid diethanolamide, butyl phthalate, diallyl maleate, and dicumyl peroxide</t>
  </si>
  <si>
    <t>YANG Z</t>
  </si>
  <si>
    <t>Cable material contains high-density polyethylene, graphene-modified polypropylene, ethylene-vinyl acetate copolymer, gum arabic, montmorillonite, light calcium carbonate, glass fiber, polyethylene wax, calcium stearate and flame retardant</t>
  </si>
  <si>
    <t>CHEN S; HAN W; LU J; LU Q; MENG L; YU W; WANG F; ZHOU Q; PANG Z</t>
  </si>
  <si>
    <t>Cable sheath material contains high-density polyethylene, diisobutylene, sepiolite powder, acrylonitrile-styrene-acrylate terpolymer, antimony potassium tartrate, tri-tert-butylphenyl phosphate, white chalk powder and flame retardant</t>
  </si>
  <si>
    <t>CHENG J</t>
  </si>
  <si>
    <t>Cable sheathing material comprises e.g. high-density polyethylene, ethylene-vinyl acetate copolymer, fluorosilicone rubber, phosphate, aluminum hydroxide, nano-silica, antioxidant, ultravoilet absorber, plasticizer and anti-static agent</t>
  </si>
  <si>
    <t>XU Y; ZHAO X</t>
  </si>
  <si>
    <t>Cable sheathing material used for coal mine includes high density polyethylene, decabromodiphenyl oxide, antimony trioxide, metallocene polyethylene, nanomagnesium hydroxide, cyclohexane, carbon nanotube and dicumyl peroxide</t>
  </si>
  <si>
    <t>Manos, G; Yusof, IY; Papayannakos, N; Gangas, NH</t>
  </si>
  <si>
    <t>Catalytic cracking of polyethylene over clay catalysts. Comparison with an ultrastable Y zeolite</t>
  </si>
  <si>
    <t>Appears to be a more chemically focussed study. Not within the scope of the research question.</t>
  </si>
  <si>
    <t>catalytic cracking</t>
  </si>
  <si>
    <t>Love, Corey T.(1)</t>
  </si>
  <si>
    <t>Cathodic disbondment resistance with reactive ethylene terpolymer blends and composite coatings</t>
  </si>
  <si>
    <t>2008</t>
  </si>
  <si>
    <t>Dissertation</t>
  </si>
  <si>
    <t>Appears to be a more chemically focussed study considering composite coatings.</t>
  </si>
  <si>
    <t xml:space="preserve">Compounded reactive ethylene terpolymer with HDPE as a coating for steel. Considered different clays to improve strength and diffusion properties. No mention of compatibilizers or manufacturing conditions being varied. </t>
  </si>
  <si>
    <t>clay addition, coatings</t>
  </si>
  <si>
    <t>De Kee, Daniel; Hetzer, Max; Poloso, Tony</t>
  </si>
  <si>
    <t>Effect of compatibilizer blends on mechanical and thermal properties of HDPE/hardwood/organoclay nanocomposites</t>
  </si>
  <si>
    <t xml:space="preserve">Considers compatibilizer blend effects on composite properties. </t>
  </si>
  <si>
    <t>Considers the effect of a low and high molecular weight compatibilizer on PE/clay composites on the mechanical and thermal properties.</t>
  </si>
  <si>
    <t xml:space="preserve">No full text. Only an extended abstract is available. Considers HDPE with Cloisite 20A and four different compatibilizers prepared via melt compounding and injection moulding. Main results were that temperature in first mixing zone has an effect on mechanical properties, blend of compatibilizers with high molecular wieght have the greatest effect on mechanical properties when first mixing zone is 150C. This would be very useful if a full paper was available. So based on the fact that there is no full paper with details of the properties available this paper is not included in the final recommendation.
</t>
  </si>
  <si>
    <t>compatibilizer, blending protocol, fiber reinforcement, wood</t>
  </si>
  <si>
    <t xml:space="preserve">Muñoz-Shugulí, Cristina; Rodríguez, Francisco J.;  Bruna, Julio E.;  Galotto, María J.;  Sarantópoulos, Claire;  Favaro Perez, Mary A.;  Padula, Marisa </t>
  </si>
  <si>
    <t>Cetylpyridinium bromide-modified montmorillonite as filler in low density polyethylene nanocomposite films</t>
  </si>
  <si>
    <t xml:space="preserve">Investigates effects of adding a clay to composite films of LDPE. </t>
  </si>
  <si>
    <t>Considers LDPE/MMT modified with cetylpyridinium bromide. Studied effects of different CPB proportions on cation exchange. Reported morphology, mechanical properties, crysallinity, electrical properties and gas permeability. No mention of compatibilizers or manufacturing conditions being varied.</t>
  </si>
  <si>
    <t>clay addition, films, mech props</t>
  </si>
  <si>
    <t>Zawawi E.Z.E., Ahmad S., Rasid R., Shamsul Bahri A.R.</t>
  </si>
  <si>
    <t>Characterisation and properties of HDPE/NR blend-layered silicate nanocomposites prepared by melt intercalation</t>
  </si>
  <si>
    <t>Might be relevant as it mentions melt compounding</t>
  </si>
  <si>
    <t>Considers HDPE/rubber blend with clay via melt intercalation. Morphology, mechanical properties reported.</t>
  </si>
  <si>
    <t xml:space="preserve">Considers HDPE/natural rubber and cloisite prepared via melt mixing with different clay loadings and compression moulding. XRD, TEM, SEM, elastic modulus, tensile strength, DSC, DMA reported. No indication of varying blending ratio or manufacturing conditions. </t>
  </si>
  <si>
    <t>clay addition, blending, mech props</t>
  </si>
  <si>
    <t>Nur Amanina, M. F.; Anizah Kalam; Rahilah Kamarudzaman; Hyie KoayMei</t>
  </si>
  <si>
    <t>Characterisations of treated and untreated OPEFB fiber filled polymer nanocomposites at different fiber size.</t>
  </si>
  <si>
    <t>Maybe, it does look at treated and untreated which could elude to a different manufacturing method.</t>
  </si>
  <si>
    <t>Considered HDPE with oil palm emtpy fruit bunch fiber and a coupling agent/compatibilizer. HDPE/clay was used as a control. Fibers were treated to determine the effect on different properties. Mechanical, thermal and morphology properties reported.</t>
  </si>
  <si>
    <t xml:space="preserve">Considers HDPE/oil palm empty fruit bunch fiber/clay with compatibilizer at fixed percentage via melt mixing and injection moulding. XRD, TGA, tensile modulus and strength, fracture surface as a function of the fiber content and treated and untreated fibers. No mention of compatibilizer weight variations or varying manufacturing conditions. </t>
  </si>
  <si>
    <t>clay addition, fiber reinforcement, compatibilizer, mech props</t>
  </si>
  <si>
    <t xml:space="preserve">Chiu, Fang-Chyou; Lai, Sun-Mou;  Ti, Kai-Tse </t>
  </si>
  <si>
    <t>Characterization and comparison of metallocene-catalyzed polyethylene/thermoplastic starch blends and nanocomposites</t>
  </si>
  <si>
    <t xml:space="preserve">Compares two different composites, one nano and one blended. </t>
  </si>
  <si>
    <t xml:space="preserve">Considers mPE/thermoplastic starch blends with clay and compatibilizers. XRD, TEM, thermal and mechanical properties reported. </t>
  </si>
  <si>
    <t xml:space="preserve">Considers mPE/cornstarch with compatibilizer at a fixed weight and clay added. Cornstarch weight is varied. Prepared via melt mixing and compression moulding. XRD, TEM, FTIR, SEM, TGA, Young’s modulus, tensile strength, water uptake reported as a function of cornstarch weight for with and without clay. No mention of varying compatibilizer or manufacturing conditions. </t>
  </si>
  <si>
    <t>clay addition, filler addition, compatibilizer, mech props</t>
  </si>
  <si>
    <t>Liu, Sung-Po; Xu, Jia-Fa</t>
  </si>
  <si>
    <t>Characterization and mechanical properties of high density polyethylene/silane montmorillonite nanocomposites</t>
  </si>
  <si>
    <t xml:space="preserve">Considers the characterisation of a HDPE/clay composite. </t>
  </si>
  <si>
    <t>Considers HDPE/MMT with two different surfactants via extrusion. Clay loading and ratio of compatibilizers studied. Morphology, mechanical properties are reported.</t>
  </si>
  <si>
    <t xml:space="preserve">Considers HDPE with MMT and two compatibilizers at different loadings prepared via melt compounding and compression moulding. XRD, tensile strength, load-displacement, impact energy, shore hardness, wear loss, SEM reported. </t>
  </si>
  <si>
    <t>Ren, Peng-Gang; Wang, Hao; Huang, Hua-Dong; Yan, Ding-Xiang; Li, Zhong-Ming</t>
  </si>
  <si>
    <t>Characterization and Performance of Dodecyl Amine Functionalized Graphene Oxide and Dodecyl Amine Functionalized Graphene/High-Density Polyethylene Nanocomposites: A Comparative Study</t>
  </si>
  <si>
    <t>Compares two different composite formulations and characterises their performance. Graphene is used as the filler, which is not a clay and therefore not part of the scope of the research question.</t>
  </si>
  <si>
    <t>filler addition, graphene</t>
  </si>
  <si>
    <t>Esfandiari A.</t>
  </si>
  <si>
    <t>Characterization and preparation of extrusion-cast hdpe-clay nanocomposite</t>
  </si>
  <si>
    <t>Mentions extrusion cast, might be relevant</t>
  </si>
  <si>
    <t>Considers a HDPE/clay composite extruded into films. Morphology and mechanical properties reported. No mention of compatibilizer or varying manufacturing conditions.</t>
  </si>
  <si>
    <t>Erdmann E., Dias M.L., Pita V.J.R.R., Destéfanis H., Monasterio F., Acosta D.</t>
  </si>
  <si>
    <t>Characterization of HDPE /polyamide 6/ nanocomposites using scanning-and transmission electron microscopy</t>
  </si>
  <si>
    <t xml:space="preserve">Characterises blended HDPE/clay composite using SEM. </t>
  </si>
  <si>
    <t>Considers HDPE/PA6/clay via melt processing in torque rheometer. Morphology reported.</t>
  </si>
  <si>
    <t>Considers HDPE/PA6/MMT with clay modified. HDPE/PA6 blend was fixed, not considering different blending ratios. Melt compounding and compression moulded. XRD, SEM, TEM results reported. No mention of mechanical properties, no indication of changing blending weights or adding compatibilizer or varying manufacturing conditions. Study only focusses on different clay treatments and their effect on the morphology.</t>
  </si>
  <si>
    <t>clay addition, blending</t>
  </si>
  <si>
    <t>Minkova, Liliya; Filippi, Sara</t>
  </si>
  <si>
    <t>Characterization of HDPE-g-MA/clay nanocomposites prepared by different preparation procedures: Effect of the filler dimension on crystallization, microhardness and flammability</t>
  </si>
  <si>
    <t>Considers different preparation methods.</t>
  </si>
  <si>
    <t>Considers HDPE/clay with potentially a compatibilizer. Prepares HDPE based composite using melt-compounding, solution blending and static annealing. Morphology, flame retardancy and mechanical properties reported.</t>
  </si>
  <si>
    <t>Considers HDPE grafted with MA as the polymer bases with MMT added. Composites prepared via (1) solution blending, (2) melt compounding and (3) quiescent annealing. DSC, XRD, microhardness, oxygen index reported. No mention of mechanical properties, however does consider different manufacturing methods and should be mentioned in a separate section. All samples considered had the same compatibilizer percentage.</t>
  </si>
  <si>
    <t>clay addition, compatibilizer, compounding</t>
  </si>
  <si>
    <t>Devi S.H.K., Shashidhara G.M., Ghosh A.K.</t>
  </si>
  <si>
    <t>Characterization of HDPE/MMT-based nanocomposites</t>
  </si>
  <si>
    <t xml:space="preserve">Characterises HDPE/clay composite. </t>
  </si>
  <si>
    <t>Considers HDPE/MMT with different compatibilizer poritons via extrusion. Effect of clay loading and compatibilizer type on mechanical properties, morphology reported.</t>
  </si>
  <si>
    <t xml:space="preserve">Considers HDPE with cloisite and two types of compatibilizers via melt mixing. XRD, WAXD, TEM, tensile modulus, tensile strength, strain at break, flexural modulus and strength reported. </t>
  </si>
  <si>
    <t xml:space="preserve">Morita, Reinaldo Yoshio; Kloss, Juliana Regina;  Barbosa, Ronilson Vasconcelos </t>
  </si>
  <si>
    <t>Characterization of Mechanical and Thermal Properties of Poly(ethylene- co-vinyl acetate) with Differents Bentonites</t>
  </si>
  <si>
    <t xml:space="preserve">Considers different fillers in composite and their effect on mechanical and thermal properties. </t>
  </si>
  <si>
    <t>Considers EVA/bentonites with surfactants via melt blending. Morphology and mechanical properties reported.</t>
  </si>
  <si>
    <t>Considers EVA/bentonite with surfactant via melt mixing and injection moulding. DSC, TGA, elastic modulus, stress at break and elongation reported. No mention of considering PE as the polymer base, no indication of using a compatibilizer or varying manufacturing conditions.</t>
  </si>
  <si>
    <t>Chiu, Fang-Chyou; Yen, Hong-Zhi; Lee, Cheng-En</t>
  </si>
  <si>
    <t>Characterization of PP/HDPE blend-based nanocomposites using different maleated polyolefins as compatibilizers</t>
  </si>
  <si>
    <t xml:space="preserve">Considers effect of compatibilizers on material characteristics. </t>
  </si>
  <si>
    <t>Considers PP/HDPE blend with clay and two compatibilizers. Morphology, thermal and mechanical properties reported.</t>
  </si>
  <si>
    <t xml:space="preserve">Considers HDPE and PP systems, individually and blended with two compatibilizers and clay at fixed ratios and weights prepared via melt compounding. XRD, TEM, SEM, PLM, DSC, TGA, elongation at break, flexural modulus/strength and impact strength reported with and without compatibilizer. </t>
  </si>
  <si>
    <t>Chen, Ruey Shan; Ahmad, Sahrim; Gan, Sinyee</t>
  </si>
  <si>
    <t>Characterization of recycled thermoplastics-based nanocomposites: Polymer-clay compatibility, blending procedure, processing condition, and clay content effects</t>
  </si>
  <si>
    <t>Mentions effect of processing condition on composite properties.</t>
  </si>
  <si>
    <t>Processing condtiions, such as extrusion temperature and screw rotation speed were varied</t>
  </si>
  <si>
    <r>
      <rPr>
        <sz val="10"/>
        <rFont val="Arial"/>
        <family val="2"/>
        <charset val="1"/>
      </rPr>
      <t>Similar approach to the 2015 paper. Considers rHDPE/rPET with modified MMT and Cloisite with two compatibilizers via extrusion and compression moulding. A one and two step blending process is considered. Screw rotation speed and 2</t>
    </r>
    <r>
      <rPr>
        <vertAlign val="superscript"/>
        <sz val="10"/>
        <rFont val="Arial"/>
        <family val="2"/>
        <charset val="1"/>
      </rPr>
      <t>nd</t>
    </r>
    <r>
      <rPr>
        <sz val="10"/>
        <rFont val="Arial"/>
        <family val="2"/>
        <charset val="1"/>
      </rPr>
      <t xml:space="preserve"> extrusion temperature profile also considered. Morphololgy reported for all cases. Flexural strength and modulus reported only for different compatibilizers and clay content. Thermal and flame retardant properties reported for clay content.</t>
    </r>
  </si>
  <si>
    <t>clay addition, blending, compatibilizer, blending protocol, compounding, mech props</t>
  </si>
  <si>
    <t>Famulari, A.; Arosio, P.; Filippi, S.; Marazzato, C.; Magagnini, P.; Minkova, L.; Meille, S. V.</t>
  </si>
  <si>
    <t>Clay-induced preferred orientation in polyethylene/compatibilized clay nanocomposites</t>
  </si>
  <si>
    <t xml:space="preserve">Considers effect of clay orientation on composite. </t>
  </si>
  <si>
    <t>Considers HDPE/clay with compatibilizer via melt compounding. Morphology reported.</t>
  </si>
  <si>
    <t>Considers HDPE/cloisite with compatibilizer via melt mixing and compression moulding. Compatibilizer weight fixed. Optical micrographs, XRD, WAXS, SAXS reported. No mention of mechanical properties, varying compatibilizer weight or manufacturing conditions.</t>
  </si>
  <si>
    <t>clay addition, compatibilizer</t>
  </si>
  <si>
    <t xml:space="preserve">Lei Hu; Leclair, Éric;  Poulin, Mado;  Colas, Fabienne;  Baldet, Patrick;  Vuillaume, Pascal Y. </t>
  </si>
  <si>
    <t>Clay/Polyethylene Composites with Enhanced Barrier Properties for Seed Storage</t>
  </si>
  <si>
    <t xml:space="preserve">Considers barrier properties of composites. </t>
  </si>
  <si>
    <t>Considers two PE’s with five different clays. Morphology, mechanical and thermal properties as it relates to water vapour permeability is studied. No mention of compatibilizer or manufacturing conditions being varied.</t>
  </si>
  <si>
    <t>Ma, Yonghong; Chen, Man; Liu, Nian; Dang, Pengyu; Xu, Yang; Chen, Xiaolang; Wang, Zhao; He, Jiang</t>
  </si>
  <si>
    <t>Combustion characteristics and thermal properties of high-density polyethylene/ethylene vinyl-acetate copolymer blends containing magnesium hydroxide</t>
  </si>
  <si>
    <t xml:space="preserve">Considers thermal and combustion properties. </t>
  </si>
  <si>
    <t xml:space="preserve">Considers HDPE/EVA blend with different contents of magnesium hydroxide. Flammability, morphology, thermal and mechanical properties reported. </t>
  </si>
  <si>
    <t>Considers HDPE/EVA with magnesium hydroxide and compatibilizer at different loadings of MH prepared via melt compounding and compression moulding. Burning, limiting oxygen, TGA, DSC, rheology, stress-strain reported. Magnesium hydroxide is a flame retardant, not a clay and is therefore not within the scope of the research question.</t>
  </si>
  <si>
    <t>Filler addition, blending, compatibilizer, mech props</t>
  </si>
  <si>
    <t>Ellithy G.S., Gabr M.A.</t>
  </si>
  <si>
    <t>Compaction moisture effect on geomembrane/clay interface shear strength</t>
  </si>
  <si>
    <t>Chrissafis K., Paraskevopoulos K.M., Tsiaoussis I., Bikiaris D.</t>
  </si>
  <si>
    <t>Comparative study of the effect of different nanoparticles on the mechanical properties, permeability, and thermal degradation mechanism of HDPE</t>
  </si>
  <si>
    <t xml:space="preserve">Considers effect of different clays on composite properties. </t>
  </si>
  <si>
    <t>Considers HDPE with carbon nanotubes, MMT and surface treated SiO2 particles via melt mixing. Microscopy, barrier, mechanical and thermal properties reported. No mention of compatibilizer or manufacturing conditions being varied.</t>
  </si>
  <si>
    <t>Grigoriadou, Ifigenia; Pavlidou, Eleni; Paraskevopoulos, Kostas M.; Terzopoulou, Zoi; Bikiaris, Dimitrios N.</t>
  </si>
  <si>
    <t>Comparative study of the photochemical stability of HDPE/Ag composites</t>
  </si>
  <si>
    <t>Considers photochemical stability of HDPE/silver composties. Silver is a metal and therefore not part of the scope of the research question.</t>
  </si>
  <si>
    <t>filler addition, UV irradiation</t>
  </si>
  <si>
    <t>Szustakiewicz, Konrad; Cichy, Barbara; Gazinska, Malgorzata; Piglowski, Jacek</t>
  </si>
  <si>
    <t>Comparative study on flame, thermal, and mechanical properties of HDPE/clay nanocomposites with MPP or APP</t>
  </si>
  <si>
    <t xml:space="preserve">Considers effect of compatibilizers on composite properties. </t>
  </si>
  <si>
    <t>HDPE/clay with two flame retardants. Two clays considered with surfactants and a compatibilizer. Morphology, flammability and thermal properties reported</t>
  </si>
  <si>
    <t xml:space="preserve">Considers HDPE and two types of clay with a fixed percentage of compatibilizer prepared via melt compounding. WAXS, DSC, flammability, TEM, TGA, XRD, limiting oxygen index, tensile modulus, tensile strength, elongation at break reported. No indication of varying compatibilizer weight or type or manufacturing conditions. </t>
  </si>
  <si>
    <t xml:space="preserve">Ismail, H.; Mathialagan, M. </t>
  </si>
  <si>
    <t>Comparative study on the effect of partial replacement of silica or calcium carbonate by bentonite on the properties of EPDM composites</t>
  </si>
  <si>
    <t xml:space="preserve">Considers effect of multiple fillers on EPDM based composite. </t>
  </si>
  <si>
    <t>Considers EPDM with silica or calcium carbonate and adding bentonite. Different combinations are considered and prepared via two-roll mill. Morphology, curing, mechanical and thermal properties are reported. Propylene based matrix considered which is not part of the scope of the research question.</t>
  </si>
  <si>
    <t>Ortiz, Angel(1); Escanhoela, Cordélia M. F.(1); Gomes, Michelle(1); Oliveira, Rene R.(1); Díaz, Francisco R. V.(2); Moura, Esperidiana A. B.(1)</t>
  </si>
  <si>
    <t>Comparison between HDPE/clay and HDPE/piassava fiber/clay treated by electron beam radiation</t>
  </si>
  <si>
    <t>2013</t>
  </si>
  <si>
    <t>Mentions radiation, could potentially be a manufacturing method.</t>
  </si>
  <si>
    <t>Considers HDPE based composites with clay and irradiated by electron-beam to determine the influence on themo-mechanical properties and morphology. No mention of compatibilizer or variation in manufacturing conditions.</t>
  </si>
  <si>
    <t>clay addition, irradiation, mech props</t>
  </si>
  <si>
    <t>Rumsys, Deividas; Bacinskas, Darius; Spudulis, Edmundas; Meskenas, Adas</t>
  </si>
  <si>
    <t>Comparison of material properties of lightweight concrete with recycled polyethylene and expanded clay aggregates</t>
  </si>
  <si>
    <t>Considers material properties of concrete with composites. Not within the scope of the research question.</t>
  </si>
  <si>
    <t>Filippi, Sara; Mameli, Elena; Marazzato, Cristina; Magagnini, Pierluigi</t>
  </si>
  <si>
    <t>Comparison of solution-blending and melt-intercalation for the preparation of poly(ethylene-co-acrylic acid)/organoclay nanocomposites</t>
  </si>
  <si>
    <t>Considers two preparation techniques, solution blending and melt intercalation.</t>
  </si>
  <si>
    <t>Considered melt compounding, static melting and solution intercalation.</t>
  </si>
  <si>
    <t>Considers ethylene-acrylic acid copolymers and MMT clays with surfactant via melt compounding, static melting and solution intercalation and then compression moulded. Focus is on the effect of the thermal treatments on the resulting composite. Morphology properties are reported. No indication that a PE polymer base was considered or any mention of mechanical properties. However, manufacturing variations are considered and should perhaps be in a separate section.</t>
  </si>
  <si>
    <t>Lenza J., Merkel K., Rydarowski H.</t>
  </si>
  <si>
    <t>Comparison of the effect of montmorillonite, magnesium hydroxide and a mixture of both on the flammability properties and mechanism of char formation of HDPE composites</t>
  </si>
  <si>
    <t>Considers HDPE/clay composite flammability properties</t>
  </si>
  <si>
    <t xml:space="preserve">Considers effect of different clays with HDPE on fire retardancy. Prepared considering two methods: (1) directly add clay to HDPE, (2) extrude masterbatches of EVA with clay and dilute with HDPE in second phase. </t>
  </si>
  <si>
    <t xml:space="preserve">Considers HDPE with EVA as compatibilizer and three different clay fillers. Compatibilizer was at a fixed weight. Prepared via extrusion and compression moulding. TGA, DTG, FTIR, DSC, combustion, fire retardancy. No mention of mechanical properties, varying compatibilizer weight or ratios or manufacturing conditions. </t>
  </si>
  <si>
    <t>Mueller W., Buettgenbach B., Jakob I., Mann H.</t>
  </si>
  <si>
    <t>Comparison of the oxidative resistance of various polyolefin geotextiles</t>
  </si>
  <si>
    <t>Seems to be more chemical focussed by considering oxidative resistance of geotextiles. Not within the scope of the research question.</t>
  </si>
  <si>
    <t>GAYLORD N G</t>
  </si>
  <si>
    <t>Compatibilising a filler and matrix polymer</t>
  </si>
  <si>
    <t>Mistretta, M. C.; Ceraulo, M.; Mantiaa, F. P. La; Morreale, M.</t>
  </si>
  <si>
    <t>Compatibilization of a Polyethylene/Polyamide 6 Blend Nanocomposite</t>
  </si>
  <si>
    <t xml:space="preserve">Considers effect of compatibilizer on PE/PA6 composite blends. </t>
  </si>
  <si>
    <t>Considers PE/PA6 blend with clay and compatibilizer. Mechanical properties are reported</t>
  </si>
  <si>
    <t>Considers LDPE/PA6 with two compatibilizers and cloisite at a fixed weigth prepared via melt compounding and blown film with draw ratio varied. Samples for tests prepared via compression moulding. SEM, rheology, elastic modulus, tensile strength and elongation at break with and without compatibilizer. No mechanical properties reported as a function of draw ratio.</t>
  </si>
  <si>
    <t>Wang N., Gao N., Bei S., Shao Y., Liu Y.</t>
  </si>
  <si>
    <t>Compatibilization of HDPE/PS blending system by surface-modified montmorillonite</t>
  </si>
  <si>
    <t>Yan, Ning; Xia, Hesheng; Wu, Jinkui; Zhan, Yanhu; Fei, Guoxia; Chen, Chen</t>
  </si>
  <si>
    <t>Compatibilization of natural rubber/high density polyethylene thermoplastic vulcanizate with graphene oxide through ultrasonically assisted latex mixing</t>
  </si>
  <si>
    <t>Considers an ultrasonic latex mixing technique.</t>
  </si>
  <si>
    <t>Considered rubber/HDPE with compatibilizer using ulstrasonically assisted latex mixing process. Study determines whether compatibilizer is properly dispersed in the composite base. No clay is added to the blend, but rather properties are evaluated due to addition of compatibilizer. Title mentions graphene oxide as a potential filler, which is not a clay and is therefore not part of the scope of the research question.</t>
  </si>
  <si>
    <t>filler addition, graphene, blending, compatibilizer, ultrasound</t>
  </si>
  <si>
    <t>Scaffaro R., Mistretta M.C., La Mantia F.P.</t>
  </si>
  <si>
    <t>Compatibilized polyamide 6/polyethylene blend-clay nanocomposites: Effect of the degradation and stabilization of the clay modifier</t>
  </si>
  <si>
    <t xml:space="preserve">Considers effects of degradation and stabilization of clay on blended composite. </t>
  </si>
  <si>
    <t>Considers PE/PA6 blend with clay, surfactants and compatibilizer via extrusion. Morphology, rheology and mechanical properties reported.</t>
  </si>
  <si>
    <t>Considers HDPE/PA with clay and compatibilizer via melt compounding. PA6/HDPE blend ratio kept the same and a fixed compatibilizer weight considered. XRD, SEM, elastic modulus, tensile strength, elongation at break, FTIR, TGA reported. No indication of varying contents, only different composites with inclusion of compatibilizer and/or clay and/or additives, etc. Does present results with and without compatibilizer.</t>
  </si>
  <si>
    <t>Mittal, Vikas; Krauss, Leslie</t>
  </si>
  <si>
    <t>Compatibilized polyethylene-thermally reduced graphene nanocomposites: Interfacial interactions and hyperspectral mapping for component distribution</t>
  </si>
  <si>
    <t>Considers distribution of clay due to compatibilizer. Graphene is used as the filler which is not a clay and therefore not part of the scope of the research question.</t>
  </si>
  <si>
    <t>filler addition, graphene, compatibilizer</t>
  </si>
  <si>
    <t>Hamid F., Akhbar S., Ku Halim K.H., Kamarrudin N.</t>
  </si>
  <si>
    <t>Compatibilizing effect for improving mechanical properties of polyamide 6/HDPE nanocomposites</t>
  </si>
  <si>
    <t xml:space="preserve">Considers effect of compatibilizer on mechanical properties. </t>
  </si>
  <si>
    <t>Considers PA6/HDPE blend with clays and compatibilizer via melt compounding and injection moulding. Mechanical properties and FTIR reported.</t>
  </si>
  <si>
    <t>Considers PA6/HDPE with compatibilizer or clay at varied loadings prepared via melt compounding and injection moulding. First considered different compatibilizer weights and for the second experiment fixed the compatibilizer and considered various clay loadings. Tensile/flexural modulus/strength, elongation at break and impact strength, FTIR as a funciton of clay loading. No indication of compositions considering both clay and compatibilizer variations together or varying manufacturing conditions. HDPE is also a secondary polymer.</t>
  </si>
  <si>
    <t>FARAH M; DE AZEREDO A P; QUENTAL A C; DE AZEREDO A; QUENTAL A; AZEREDO A P D</t>
  </si>
  <si>
    <t>Compatibilizing polypropylene blends used for producing product processed material, involves mixing polypropylene and polymer in presence of initiator compatibilizer</t>
  </si>
  <si>
    <t>Composite Science and Technology</t>
  </si>
  <si>
    <t>Ramírez-Arreola D.E., Sedano-de la Rosa C., Haro-Mares N.B., Ramírez-Morán J.A., Pérez-Fonseca A.A., Robledo-Ortíz J.R.</t>
  </si>
  <si>
    <t>Compressive strength study of cement mortars lightened with foamed HDPE nanocomposites</t>
  </si>
  <si>
    <t>Considers compressive strength of composite with foam. Mortars are not part of the scope of the research question.</t>
  </si>
  <si>
    <t>polymer addition, cement, foams</t>
  </si>
  <si>
    <t>Lebedev, Sergey M.; Gefle, Olga S.; Amitov, Ernar T.; Ilin, Evgeniy S.; Bezrodny, Alexander E.; Predtechenskiy, Mikhail R.</t>
  </si>
  <si>
    <t>Conductive Carbon Nanotube-reinforced Polymer Composites and their Characterization</t>
  </si>
  <si>
    <t>Considers characterisation of composite with electrical conductivity. Carbon nanotube is used as the filler, which is not a clay. Not within the scope of the research question.</t>
  </si>
  <si>
    <t>filler addition, carbon nanotube</t>
  </si>
  <si>
    <t>Yu, Feilong; Deng, Hua; Bai, Hongwei; Zhang, Qin; Wang, Ke; Chen, Feng; Fu, Qiang</t>
  </si>
  <si>
    <t>Confine Clay in an Alternating Multi layered Structure through Injection Molding: A Simple and Efficient Route to Improve Barrier Performance of Polymeric Materials</t>
  </si>
  <si>
    <t>Might be relevant as it mentions injection moulding.</t>
  </si>
  <si>
    <t xml:space="preserve">Considers high speed thin wall injection molding as method to create composite sheets with clay added to PE/PP blend. Effects on barrier properties are considered. </t>
  </si>
  <si>
    <t xml:space="preserve">Considers HDPE with iPP and nanomer clay modified with salt and compatibilizer prepared via melt blending using a twin and single screw extruder followed by high speed injection moulding. SEM, rheology, DSC, TEM, WAXD, gas permeability, XRD and contact angle reported. Study focusses on varying clay content, no mention of mechanical properties, compatibilizer or manufacturing conditions being varied.  </t>
  </si>
  <si>
    <t>clay addition, fiber reinforcement, compatibilizer</t>
  </si>
  <si>
    <t>Chen, Rong-Her; Huang, Yu-Wen; Huang, Feng-Chi</t>
  </si>
  <si>
    <t>Confinement effect of geocells on sand samples under triaxial compression</t>
  </si>
  <si>
    <t>Considers effects of different sand samples under compression testing. Not within the scope of the research question.</t>
  </si>
  <si>
    <t>Jo C., Naguib H.E.</t>
  </si>
  <si>
    <t>Constitutive modeling of HDPE polymer/clay nanocomposite foams</t>
  </si>
  <si>
    <t>Might be relevant, not enough information to decide</t>
  </si>
  <si>
    <t xml:space="preserve">Constitutive model for tensile behaviours of composite foams. Studied effect of material parameters and processing conditions of the foam morphology and mechanical properties.  </t>
  </si>
  <si>
    <t>Considers constitutive modelling for tensile behaviour of HDPE/clay foams using micromechanics theory with RVE and viscoelastic model. Experimentally considered HDPE/clay with compatibilizer at a fixed percentage via extrusion and compression moulding. For foaming CO2 was used. Morphology properties reported. Compared model and experimental results for elastic modulus, yield strength, elongation at yield and break as function of clay loading. Relative modulus of elasticity, modulus of elasticity, secant modulus, relative yield strength as function of relative density. No indication that manufacturing conditions are varied or that effect of different compatibilizers are considered.</t>
  </si>
  <si>
    <t>clay addition, compatibilizer, foams, modelling, mech props</t>
  </si>
  <si>
    <t>ZHANG R</t>
  </si>
  <si>
    <t>Construction cable contains diatomaceous earth, sodium hydroxide solution, phenolic resin, high-density polyethylene, boehmite, organic montmorillonite, acrylonitrile butadiene styrene resin, silicone masterbatch and pentaerythritol</t>
  </si>
  <si>
    <t>Rahmaoui F.E.Z., Mederic P., Aït Hocine N., Aït Saada A., Poirot N., Belaidi I.</t>
  </si>
  <si>
    <t>Contribution of the organo-montmorillonite/graphene pair to the rheological and mechanical properties of polyethylene matrix based nanocomposites</t>
  </si>
  <si>
    <t>Seems to consider the effect of a graphene/clay on the rheological and mechanical properties. No mention of manufacturing methods</t>
  </si>
  <si>
    <t xml:space="preserve">Considers HDPE/graphene and HDPE/MMT with compatibilizer. Mechanical and rheological properties reported. </t>
  </si>
  <si>
    <t xml:space="preserve">Considers HDPE/clay/graphene with compatibilizer prepared via melt mixing and compression moulding. TEM, DSC, micro hardness, rheology, Young’s modulus, stress and strain at break. </t>
  </si>
  <si>
    <t>clay addition, filler addition, graphene, compatibilizer, mech props</t>
  </si>
  <si>
    <t>ZHAO J</t>
  </si>
  <si>
    <t>Control cable for nuclear power station comprises low density polyethylene resin, polyphenyl ether resin phenolic resin, methyl vinyl silicone rubber, ammonium polyphosphate, siliceous reinforcing agent, and high density polyethylene</t>
  </si>
  <si>
    <t xml:space="preserve">Zazoum, B.; David, E.; D. Ngô, A. </t>
  </si>
  <si>
    <t>Correlation between Structure and Dielectric Breakdown in LDPE/HDPE/Clay Nanocomposites</t>
  </si>
  <si>
    <t>Considers structure and dielectric properties of PE blended composite.</t>
  </si>
  <si>
    <t xml:space="preserve">Considers HDPE/LDPE/clay composite with compatibilizer via extrusion. Morphology and dielectric properties reported. </t>
  </si>
  <si>
    <t>Considers LDPE and HDPE with clay and compatibilizer via melt compounding and compression moulding. Compatibilizer at fixed weight. Optical microscopy, TGA, DMA, TEM, deielectric strength reported. No indication of mechanical properties reported, no variation in blending ratio’s, compatibilizer or manufacturing conditions.</t>
  </si>
  <si>
    <t>Colvin R.</t>
  </si>
  <si>
    <t>Corrugated conduits chase new markets, applications</t>
  </si>
  <si>
    <t>Appears to be a review paper considering corrugated conduits. Not within the scope of the research question.</t>
  </si>
  <si>
    <t>XU Q; LIU X; YU M; WU W</t>
  </si>
  <si>
    <t>Corrugated pipe comprises high density polyethylene, potassium feldspar powder, tung oil, disodium hydrogen phosphate, montmorillonite powder, dimethyl amino propyl amine, scorch retarder, PTFE, polylactic acid and aluminum nitride</t>
  </si>
  <si>
    <t>SHIN S J; IK C H</t>
  </si>
  <si>
    <t>Cover layer comprises gas-exclusion layer comprising comprises textiles, geotextiles, woven fabrics or nonwoven fabrics, barrier layer including fibers and textiles, drainage layer, vegetation surface layer and cover material</t>
  </si>
  <si>
    <t>Crystal whisker comprises polyethylene, magnesium sulfate whisker, calcium carbonate whisker, charcoal, beta-naphthol, ammonium polyphosphate, palm oil, barium sulfate, 1,4-cyclohexanedimethanol, and dioctyl sodium succinate</t>
  </si>
  <si>
    <t>Chen, Jieming; Yan, Ning</t>
  </si>
  <si>
    <t>Crystallization behavior of organo-nanoclay treated and untreated kraft fiber-HDPE composites</t>
  </si>
  <si>
    <t>Might be relevant as it mentions treated composites, could refer to a manufacturing method.</t>
  </si>
  <si>
    <t>Studied isothermal and non-isothermal crystallization of HDPE/clay composites with a second filler and compatibilizer.Morphology properties reported.</t>
  </si>
  <si>
    <t xml:space="preserve">Considers HDPE with kraft pulp fiber, cloisite and compatibilizer prepared via melt mixing and compression moulding. DSC, XRD reported with a focus on adding the kraft pulp fiber. No mention of mechanical properties, compatibilizer variation or manufacturing conditions being varied. </t>
  </si>
  <si>
    <t xml:space="preserve">Dasan, K. Priya; Unnikrishnan, G.;  Purushothaman, E. </t>
  </si>
  <si>
    <t>Cure, Mechanical and Solvent Transport Behaviour of Filled Poly(Ethylene-Co-Vinyl Acetate) Composites</t>
  </si>
  <si>
    <t xml:space="preserve">Considers effect of filler on composite properties. </t>
  </si>
  <si>
    <t>Considers effect of different clays on EVA. Mechanical and electrical properties reported. No mention of compatibilizer or manufacturing conditions being varied.</t>
  </si>
  <si>
    <t>Stoeffler, Karen(2); Lafleur, Pierre G.(1); Perrin-Sarazin, Florence(2); Denault, Johanne(2)</t>
  </si>
  <si>
    <t>Deformation and fracture mechanisms in polyethylene / clay nanocomposites</t>
  </si>
  <si>
    <t>2010</t>
  </si>
  <si>
    <t xml:space="preserve">Considers the damage behaviour of composites. </t>
  </si>
  <si>
    <t>Considers LDPE, HDPE and LLDPE based polymers with clay added. Reports mechanical properties and compares the different polymer bases, while also studying deformation and fracture mechanisms. No mention of compatibilizer or manufacturing conditions being varied.</t>
  </si>
  <si>
    <t>Merrill, Kelly(1); Friedman, Henry(2); Goodale, Greg(3)</t>
  </si>
  <si>
    <t>Design considerations for GCLs used in Alaska landfills</t>
  </si>
  <si>
    <t>2002</t>
  </si>
  <si>
    <t>Considers geosynthetic materials which is not within the scope of the research question.</t>
  </si>
  <si>
    <t>Anjana R., Krishnan A.K., Goerge T.S., George K.E.</t>
  </si>
  <si>
    <t>Design of experiments for thermo-mechanical behavior of polypropylene/high-density polyethylene/nanokaolinite clay composites</t>
  </si>
  <si>
    <t>Considers DoE, might be relevant</t>
  </si>
  <si>
    <t>Uses a DoE to design the experimental approach to vary processing conditions</t>
  </si>
  <si>
    <t xml:space="preserve">Used a polypropylene/HDPE blend system. Investigated the effects of mixing temperature, mixing torque and clay content by first setting up a DoE. A preliminary experiment was done to find the ranges of variables. The paper focusses on a statistical investigation of the influence of the variables on the mechanical properties. </t>
  </si>
  <si>
    <t>clay addition, blending, compounding, DoE, mech props</t>
  </si>
  <si>
    <t>Bandyopadhyay, Jayita; Sinha Ray, Suprakas</t>
  </si>
  <si>
    <t>Determination of structural changes of dispersed clay platelets in a polymer blend during solid-state rheological property measurement by small-angle X-ray scattering</t>
  </si>
  <si>
    <t xml:space="preserve">Considers effect of clay dispersion on composite rheology and morphology. </t>
  </si>
  <si>
    <t>Considers a polyethylene terephthalate/thermotropic liquid crystal polymer blend with different clay loadings prepared via extrusion. Thermal and dynamic mechanical results are reported.</t>
  </si>
  <si>
    <t>Considers PET/LCP with cloisite prepared via melt compounding with two different weights of clay. DMA with sample temperature and frequency varied, WAXS, TGA reported. No tensile properties reported and PET not the polymer base of interest</t>
  </si>
  <si>
    <t>Divya, V. C.; Pattanshetti, V. V.; Suresh, R.; Sailaja, R. R. N.</t>
  </si>
  <si>
    <t>Development and characterisation of HDPE/EPDM-g-TMEVS blends for mechanical and morphological properties for engineering applications</t>
  </si>
  <si>
    <t xml:space="preserve">Focus is on development of composite blends for improved properties. </t>
  </si>
  <si>
    <t>Considers TMEVS/EPDM polymer blend with compatibilizer. Different clay loadings are considered and thermal, mechanical and morphological properties reported.</t>
  </si>
  <si>
    <t xml:space="preserve">Considers HDPE with compatibilizer via melt mixing with different clay loadings followed by compression moulding. FTIR, XRD, SEM, hardness, DSC reported. Effect of adding compatibilizer studied with relative tensile/flexural modulus and strength and elongation at break vs clay loading. </t>
  </si>
  <si>
    <t>Cabedo, Luis; Villanueva, María Pilar; Lagarón, José María; Giménez, Enrique</t>
  </si>
  <si>
    <t>Development and characterization of unmodified kaolinite/EVOH nanocomposites by melt compounding</t>
  </si>
  <si>
    <t>Mentions melt compounding, might be relevant.</t>
  </si>
  <si>
    <t>Considers unmodified kaolinite with different loadings in a composite system with compatibilizer prepared by melt blending in a mixer and extruded between layers of LDPE. Morphology and mechanical properties reported.</t>
  </si>
  <si>
    <t xml:space="preserve">Considers EVOH/kaolinite via melt mixing considering different kaolinite loadings. Considers plates and films where plates were compression moulded and films co-extruded between layers of LDPE. Plates were used for DMA and morphology; and films for mechanical and barrier. WAXS, SEM, TEM, DMA, permeability, Young’s modulus, yield strength, stress and elongation at break reported. No indication of adding compatibilizer or varying manufacturing conditions. No mention of using PE as the polymer base. </t>
  </si>
  <si>
    <t>Aremo, Bolaji; Adeoye, Mosobalaje O.</t>
  </si>
  <si>
    <t>Development of a Roofing Material from Polyethylene through the Use of Additives</t>
  </si>
  <si>
    <t xml:space="preserve">Considers use of PE composite for roofing applications. </t>
  </si>
  <si>
    <t>Considered three different fillers with a PE matrix and studied effects on photo-oxidation, flame retardancy and mechanical properties. No mention of compatibilizer or manufacturing conditions being varied.</t>
  </si>
  <si>
    <t>Gu, Fu; Hall, Philip; Miles, N. J.</t>
  </si>
  <si>
    <t>Development of composites based on recycled polypropylene for injection moulding automobile parts using hierarchical clustering analysis and principal component estimate</t>
  </si>
  <si>
    <t xml:space="preserve">Might be relevant as it mentions design of composites for injection moulding. </t>
  </si>
  <si>
    <t>Considers adding fillers to rPP with compatibilizer. Taguchi method used to develop experimental trials. Mechanical, rheological and thermal properties reported. Machine learning used to study effects. No mention of a PE base and therefore not part of the scope of the research question.</t>
  </si>
  <si>
    <t>clay addition, compatibilizer, DoE, ML, mech props</t>
  </si>
  <si>
    <t>Consider as example for DoE paper</t>
  </si>
  <si>
    <t>Deepthi, M.V.(1); Sampathkumaran, P.(2); Seetharamu, S.(2); Vynatheya, S.(2); Sailaja, R.R.N.(1)</t>
  </si>
  <si>
    <t>Development of HDPE/silicon nitride nanocomposites using HDPE-g-dibutyl maleate as compatibilizer</t>
  </si>
  <si>
    <t>2012</t>
  </si>
  <si>
    <t xml:space="preserve">Considers a compatibilizer for a composite. </t>
  </si>
  <si>
    <t xml:space="preserve">Considers a HDPE/silane composite with a compatibilizer and surfactant. Mechanical and thermal properties are reported. </t>
  </si>
  <si>
    <t>Considers HDPE with silicon nitride, compatibilizer and clay prepared via melt blending with compatibilizer and silicon nitride varied and compression moulding. FTIR, TGA, DSC, flexural strength and modulus, wear properties reported.</t>
  </si>
  <si>
    <t>Tornuk F; Sagdic O; Hancer M; Yetim H</t>
  </si>
  <si>
    <t>Development of LLDPE based active nanocomposite films with nanoclays impregnated with volatile compounds</t>
  </si>
  <si>
    <t xml:space="preserve">Considers LLDPE based composites and effect of adding other compounds to clay on the composite film. </t>
  </si>
  <si>
    <t>Considers LLDPE with clays and essential oil as surfactant via extrusion. Film morphological, mechanical, thermal and barrier properties are reported. No mention of compatibilizer or manufacturing conditions being varied.</t>
  </si>
  <si>
    <t>Hargitai H., Ibriksz T.</t>
  </si>
  <si>
    <t>Development of nanoclay reinforced HDPE/PA6 nanocomposites</t>
  </si>
  <si>
    <t xml:space="preserve">Considers blending of polymers. </t>
  </si>
  <si>
    <t>Considers HDPE/PA6 blend with MMT and compatibilizer via compounding. Mechanical and melting properties were reported.</t>
  </si>
  <si>
    <t>Considers HDPE/PA6 blend with compatibilizer at different concentrations and cloisite at two loadings. Preparaed via melt mixing with blending ration constant. Tensile strength, Young’s modulus, flexural strength and modulus and impact strength as a function of clay and compatibilizer loading provided. DSC, MVR also provided.</t>
  </si>
  <si>
    <t>Hargitai H., Ibriksz T., Stifter J., Andersen E.</t>
  </si>
  <si>
    <t>Development of PA6/HDPE nanocomposite blends</t>
  </si>
  <si>
    <t>Considers HDPE/PA6 blend with clays and compatibilizer via compounding. Effects of different clays on mechanical and melting properties were reported.</t>
  </si>
  <si>
    <t>Considers HDPE/PA6 with compatibilizer, clay and sepiolite loadings varied prepared via melt compounding and injection moulding. Tensile strength, Young’s modulus, flexural strength/modulus, impact strength reported.</t>
  </si>
  <si>
    <t>Gong G., Nyström B., Joffe R.</t>
  </si>
  <si>
    <t>Development of polyethylene/nanoclay masterbatch for use in wood-plastic composites</t>
  </si>
  <si>
    <t>Might be relevant as it considers a different mixing method</t>
  </si>
  <si>
    <t>Mentions optimising processing conditions</t>
  </si>
  <si>
    <t xml:space="preserve">Considers a HDPE based system. During preparation composites were mixed at different temperatures, times and rotor speeds. Considers only impact strength as part of mechanical results. </t>
  </si>
  <si>
    <t>Chin J.Y., Moon K.-W., Park J.K., Park D.J.</t>
  </si>
  <si>
    <t>Development of reactive artificial liner using recycled materials. 1. Mechanical properties and chemical compatibility</t>
  </si>
  <si>
    <t>Chin J.Y., Asavanich P., Moon K.-W., Park J.K.</t>
  </si>
  <si>
    <t>Development of reactive artificial liner using recycled materials. 2. Chemical transport properties</t>
  </si>
  <si>
    <t>David, E.; Fréchette, M.; Zazoum, B.; Daran-Daneau, C.; Ngô, A. D.; Couderc, H.</t>
  </si>
  <si>
    <t>Dielectric Properties of PE/Clay Nanocomposites</t>
  </si>
  <si>
    <t>Considers dielectric properties of PE/clay composites.</t>
  </si>
  <si>
    <t>Considers PE/clay masterbatch and dilutes with additional PE and compatibilizer to reach desired clay loadings. Electrical properties are reported.</t>
  </si>
  <si>
    <t xml:space="preserve">Considers LLDPE with O-MMT and compatibilizer at varying concentrations prepared via melt compounding and compression moulding. DSC, dielectric, XRD, TEM, SEM, TGA results provided. No mention of mechanical properties or varying manufacturing conditions. </t>
  </si>
  <si>
    <t>de Luna, M. Salzano; Galizia, M.; Wojnarowicz, J.; Rosa, R.; Lojkowski, W.; Leonelli, C.; Acierno, D.; Filippone, G.</t>
  </si>
  <si>
    <t>Dispersing hydrophilic nanoparticles in hydrophobic polymers: HDPE/ZnO nanocomposites by a novel template-based approach</t>
  </si>
  <si>
    <t>Might be relevant as it mentions dispersion of particles which could be a different manufacturing method.</t>
  </si>
  <si>
    <t>Considers HDPE/PEO blend via melt mixing with clay added and composite matrix dipped in zinc oxide to study effects. Morphology and viscoelasticity investigated.</t>
  </si>
  <si>
    <t xml:space="preserve">Considers HDPE/PEO with cloisite and zinc oxide. Considers two different compounding procedures (1) two step melt mixing and (2) template based approach. DSC, Young’s modulus, tensile strength and elongation at break, permeability to oxygen, TGA, SEM and fracture surfaces recorded. Zinc oxide is considered the primary filler with clay only acting as a secondary filler. The HDPE/PEO blend was 50-50 and only considered in step (2). There is no variation in the blending ratio, however two different manufacturing methods are considered even though clay is only a secondary filler in the methods. </t>
  </si>
  <si>
    <t>clay addition, filler addition, blending, compounding, mech props</t>
  </si>
  <si>
    <t>Guillermo Martinez-Colunga, Juan; Sanchez-Valdes, Saul; Blanco-Cardenas, Armida; Ramirez-Vargas, Eduardo; Francisco Ramos-de Valle, Luis; Benavides-Cantu, Roberto; Berenice Espinoza-Martinez, Adriana; Sanchez-Lopez, Santiago; Lozano-Ramirez, Tomas; Lafleur, Pierre G.; Karami, Shahir</t>
  </si>
  <si>
    <t>Dispersion and exfoliation of nanoclays in itaconic acid funcionalized LDPE by ultrasound treatment</t>
  </si>
  <si>
    <t>Might be relevant as it mentions dispersion and exfoliation using ultrasound treatment which could be a manufacturing method.</t>
  </si>
  <si>
    <t xml:space="preserve">Considered PE/clay composites using ultrasound treatment with extrusion at different powers and temperatures. </t>
  </si>
  <si>
    <t>Considered a LDPE/clay system prepared using co-rotating twin screw extruder with ultrasound device at extruder die. Varied the power and temperature of the ultrasound device. Flexural modulus, tensile strength, elongation reported..</t>
  </si>
  <si>
    <t>clay addition, compounding, ultrasound, mech props</t>
  </si>
  <si>
    <t>CUI J; WU S; ZHANG B; TAN Y</t>
  </si>
  <si>
    <t>Distribution cable for rail vehicle, comprises low smoke zero halogen outer sheath that contains ethylene propylene diene monomer rubber, ethylene-propylene rubber, maleic anhydride-grafted polyethylene copolymer, and calcined clay</t>
  </si>
  <si>
    <t>HALAHMI I; EREZ O; EREZ A</t>
  </si>
  <si>
    <t>Durable cellular confinement system comprises polymeric strips including inner polymeric layer(s) and outer polymeric layer(s) including ultraviolet absorber or hindered amine light stabilizer</t>
  </si>
  <si>
    <t>Li, Min; Xiao, Liguang; Zhao, Hongkai</t>
  </si>
  <si>
    <t>Dynamic mechanical properties and phase structure of polyethylene/montmorillonite nanocomposites prepared by in situ polymerization</t>
  </si>
  <si>
    <t>Mentions in situ polymerisation and might be relevant.</t>
  </si>
  <si>
    <t>Considered PE/MMT prepared using in situ polymerization. Effect of clay loading on DMA and structure properties were considered. No mention of compatibilizer or varying manufacturing conditions.</t>
  </si>
  <si>
    <t>HAZELTON D R; PUYDAK R C; BOOTH D A</t>
  </si>
  <si>
    <t>Dynamically cured thermoplastic compsn. for moulding and extrusion-contg. polyolefin resin and two rubbers, one of which is vulcanised</t>
  </si>
  <si>
    <t>Namdeo, Rajeev; Tiwari, Sudhir; Manepatil, Smita; Chand, Navin</t>
  </si>
  <si>
    <t>Effect of addition of organomodified montmorillonite nanoclay on three-body abrasive wear behavior of maleic anhydride grafted polyethylene compatibilized ethylene-co-vinyl acetate/high density polyethylene nanocomposites</t>
  </si>
  <si>
    <t xml:space="preserve">Considers the effect of adding clay on abrasive wear behaviour. </t>
  </si>
  <si>
    <t>Considers effect of adding MMT to EVA/HDPE and a compatibilizer. Stuied comparative wear volume loss of rubber wheel. DoE conducted to optimise control factors.</t>
  </si>
  <si>
    <t xml:space="preserve">Considers an EVA/HDPE blend with compatibilizer and clay where the blend ratio and compatibilizer concentration is fixed. Prepared via extrusion and injection moulding. Wear volume loss, specific wear rate, SEM reported. A Taguchi DoE was used to design the experimental abrasive wear rate test where the composite, load, sliding distance, abrasive size are the considered factors with the specific wear rate and S/N ratio the response variables. ANOVA was considered to analyse the results. There is no indication of mechanical properties, however the experimental testing conditions are varied. No mention of varying compatibilizer or manufacturing conditions. </t>
  </si>
  <si>
    <t>clay addition, blending, compatibilizer, DoE, testing</t>
  </si>
  <si>
    <t>Mittal, Vikas; Chaudhry, Ali U.</t>
  </si>
  <si>
    <t>Effect of amphiphilic compatibilizers on the filler dispersion and properties of polyethylene-thermally reduced graphene nanocomposites</t>
  </si>
  <si>
    <t>Considers the effect of compatibilizers on the particle dispersion and properties of composites. Graphene is used as the filler which is not a clay and therefore not part of the scope of the research question.</t>
  </si>
  <si>
    <t>Gabriela Passaretti, Maria; Daniel Ninago, Mario; Valeria Lopez, Olivia; Eduardo Ciolino, Andres; Alberto Vega, Daniel; Armando Villar, Marcelo</t>
  </si>
  <si>
    <t>Effect of bentonite addition on the optical properties of different polymeric composites materials</t>
  </si>
  <si>
    <t>Spanish</t>
  </si>
  <si>
    <t>Al-Saleh, Mohammed H.</t>
  </si>
  <si>
    <t>Effect of Clay Addition on the Properties of Carbon Nanotubes-Filled Immiscible Polyethylene/Polypropylene Blends.</t>
  </si>
  <si>
    <t xml:space="preserve">Considers influence of adding clay on the properties of composite blend. </t>
  </si>
  <si>
    <t>Considers PP/PE with carbon nanotubes and clay prepared via melt mixing. Morphology, mechanical and electrical properties are reported.</t>
  </si>
  <si>
    <t>Considers PP and PE in the study with carbon nanotubes and two different clays. Blends are prepared via melt mixing and compression moulding. Polymer was mixed with a clay and carbon nanotubes. SEM, dieelctric, tensile strength reported. For tensile strength only one blend ratio is consisdered with a fixed percentage of nanotube and one of the clay loadings varied. A second tensile strength figure reports a fixed blend ratio and carbon nanotube loading with addition of clay. No indication of compatibilizer or varying manufacturing conditions.</t>
  </si>
  <si>
    <t>clay addition, blending, fiber reinforcement, mech props</t>
  </si>
  <si>
    <t>Hossen, Md. Faruk; Hamdan, Sinin; Rahman, Md. Rezaur; Islam, Md. Saiful; Liew, Fui Kiew; Lai, Josephine Chang hui; Rahman, Md. Mizanur</t>
  </si>
  <si>
    <t>Effect of clay content on the morphological, thermo-mechanical and chemical resistance properties of propionic anhydride treated jute fiber/polyethylene/nanoclay nanocomposites</t>
  </si>
  <si>
    <t xml:space="preserve">Considers effects of clay content on composite properties. </t>
  </si>
  <si>
    <t>Considers jute/PE/clay composite with different clay loadings prepared using compression moulding. Morphology, mechanical, thermal and chemical properties are reported.</t>
  </si>
  <si>
    <t>Considers PE/jute fibers and MMT prepared via melt mixing and compression moulding where jute fiber and clay weight is varied. FTIR, SEM, TGA, DSC, chemical resistance, tensile strength and modulus as a function of the jute fiber reported. No indication of varying manufacturing condition or adding compatibilizer and no mention of which PE is used.</t>
  </si>
  <si>
    <t>clay addition, fiber reinforcement, mech props</t>
  </si>
  <si>
    <t xml:space="preserve">Fan, Y.; Lou, J. J.;  Jamali, J.;  Lu, Y. C.;  Wood, J. T. </t>
  </si>
  <si>
    <t>Effect of Clay Dispersion on the Nonisothermal and Isothermal Crystallization Behaviors of Polyethylene Composites</t>
  </si>
  <si>
    <t xml:space="preserve">Considers effect of clay dispersion on composite properties. </t>
  </si>
  <si>
    <t xml:space="preserve">Considers PE/MMT prepared via melt mixing and injection moulding. Morphology and crysallinity reported. No mention of compatibilizers or manufacturing conditions being varied. </t>
  </si>
  <si>
    <t xml:space="preserve">Chen, W-C; Lai, S-M;  Chen-Hau Yang;  Shi-Xian Tang;  Zong-Ching Liao </t>
  </si>
  <si>
    <t>Effect of Clay Types on the Properties of Silane Compatibilzied Metallocene Polyethylene/Clay Nanocomposites</t>
  </si>
  <si>
    <t xml:space="preserve">Considers effect of clay on composite properties. </t>
  </si>
  <si>
    <t>Considers a mPE/clay with compatibilizer via melt mixing to study intercalation and compatibilisation effects. Morphology and mechanical properties are reported.</t>
  </si>
  <si>
    <t xml:space="preserve">Considers mPE with two types of cloisite and different octene comonomer contents prepared via melt mixing and compression moulding. FTIR, XRD, TEM, TGA, DSC, DMA, Young’s modulus, tensile strength and tear strength as a function of clay loading for the two clay types with compatibilizer. No results reported for without compatibilizer. </t>
  </si>
  <si>
    <t>Venkatesan N., Bhaskar G.B., Rajesh S., Pazhanivel K., Sagadevan S.</t>
  </si>
  <si>
    <t>Effect of Cloisite 30B nanoclay on the mechanical properties of HDPE nanocomposites</t>
  </si>
  <si>
    <t xml:space="preserve">Considers effect of clay on mechanical properties. </t>
  </si>
  <si>
    <t>Considers HDPE/clay with compatibilizer via extrusion and injection moulding. Morphology and mechanical properties are reported.</t>
  </si>
  <si>
    <t>Considers HDPE with cloisite with compatibilizer at a fixed percentage prepared via melt compounding and injection moulding. Tensile and flexural strength and modulus reported as a function of clay loading all with a fixed percentage of compatibilizer. No results reported without compatibilizer. No indication of varying compatibilizer percentage or manufacturing conditions.</t>
  </si>
  <si>
    <t>Chen, Jie; Chen, Jing-wei; Chen, Hai-ming; Yang, Jing-hui; Chen, Chen; Wang, Yong</t>
  </si>
  <si>
    <t>Effect of compatibilizer and clay on morphology and fracture resistance of immiscible high density polyethylene/polyamide 6 blend</t>
  </si>
  <si>
    <t xml:space="preserve">Considers effect of compatibilizer and clay on fracture properties of a composite blend. </t>
  </si>
  <si>
    <t>Considers HDPE/PA6 blend with clay and compatibilizer. Different blending sequences are considered. Morphology and mechanical properties reported.</t>
  </si>
  <si>
    <t xml:space="preserve">Considers HDPE/PA6 with compatibilizer and MMT prepared via melt compounding and injection moulding. Three blending sequences are considered where all ratios are fixed except for clay loading. TEM, WAXD, SEM, DSC, stress-strain, elongation at break, tensile/impact strength and elastic modulus reported as a function of blending protocol and clay loading. </t>
  </si>
  <si>
    <t>clay addition, blending, compatibilizer, blending protocol, mech props</t>
  </si>
  <si>
    <t>Sánchez-Valdes, Saúl; Ibarra-Alonso, Maria C.; Ramírez-Vargas, Eduardo; Ramos-deValle, Luis F.; Espinoza‐Martínez, Adriana B; Valera‐Zaragoza, Mario; Narro‐Céspedes, Rosa I.; Cabrera‐Álvarez, Edgar N.</t>
  </si>
  <si>
    <t>Effect of Compatibilizer on Polyethylene/Clay/Silver Nanocomposite Properties</t>
  </si>
  <si>
    <t xml:space="preserve">Considers effect of compatibilizer on composite blend. </t>
  </si>
  <si>
    <t>Two types of compatibilizer are considered with two different methods of adding silver particles to composite: (1) silver was synthesized and pre mixed with compatibilizer using ultrasound before being blended with PE/clay via melt mixing and (2) silver was synthesized and premixed with clay and then incorporated by PE/compatibilizer. Mechanical and antimicrobial properties reported.</t>
  </si>
  <si>
    <t xml:space="preserve">Considers LDPE with two types of compatibilizer with MMT clay and silver prepared via two different methods. Clay was added at a fixed weight percentage, compatibilizers were varied and silver was varied. Clay is therefore considered a secondary filler here. XRD, TEM, DMA, antimicrobial reported. </t>
  </si>
  <si>
    <t>clay addition, filler addition, compatibilizer, compounding, mech props</t>
  </si>
  <si>
    <t>Deka B.K., Maji T.K.</t>
  </si>
  <si>
    <t>Effect of coupling agent and nanoclay on properties of HDPE, LDPE, PP, PVC blend and Phargamites karka nanocomposite</t>
  </si>
  <si>
    <t xml:space="preserve">Considers effect of coupling agent/compatibilizer on polymer blend properties. </t>
  </si>
  <si>
    <t>Considers a HDPE/LDPE/PP/PVC blend with compatibilizer. And a wood polymer composite with clay. Morphology, thermal and mechanical properties are reported.</t>
  </si>
  <si>
    <t>Considers HDPE/LDPE/PP/PVC blend with compatbilizer, nals (wood chips) and clay prepared via melt mixing. Fixed blending ratio, wood filler and compatibilizer considered. XRD, TEM, TGA, hardness water uptake, SEM, FTIR, flexural strength and modulus, tensile strength and modulus reported. Effect of adding compatibilizer and clay indirectly reported. No mention of varying compatibilizer type, blending ratio or manufacturing condition.</t>
  </si>
  <si>
    <t>clay addition, blending, compatibilizer, wood, mech props</t>
  </si>
  <si>
    <t>Han, Guangping; Cheng, Wanli</t>
  </si>
  <si>
    <t>Effect of Coupling Treatment and Nanoclay on Thermal Stability of Bamboo Flour-Filled High Density Polyethylene Composites</t>
  </si>
  <si>
    <t xml:space="preserve">Considers effect of coupling treatment/compatibilizer and clay on thermal properties. </t>
  </si>
  <si>
    <t>Considers HDPE/clay/bamboo flour via melt compounding with added compatibilizer. Thermal properties are reported.</t>
  </si>
  <si>
    <t xml:space="preserve">Considers HDPE/bamboo at a fixed blending ratio with different clay loadings and a fixed weight percentage of compatibilizer prepared via melt compounding. TGA properties reported. No mention of mechanical properties, varying compatibilizer type, loading or manufacturing conditions. </t>
  </si>
  <si>
    <t>clay addition, fiber reinforcement, compatibilizer, wood</t>
  </si>
  <si>
    <t>Bo Li; Xidas, Panagiotis I.; Triantafyllidis, Kostas S.; Manias, Evangelos</t>
  </si>
  <si>
    <t>Effect of crystal orientation and nanofiller alignment on dielectric breakdown of polyethylene/montmorillonite nanocomposites</t>
  </si>
  <si>
    <t xml:space="preserve">Considers effect of composite morphology and clay on electrical properties. </t>
  </si>
  <si>
    <t xml:space="preserve">Considers PE extrusion blown and PE/MMT films to study dielectric breakdown performance and crystal orientation. No mention of compatibilizers or manufacturing conditions being varied. </t>
  </si>
  <si>
    <t>clay addition, films</t>
  </si>
  <si>
    <t>Choonghee J., Naguib H.E.</t>
  </si>
  <si>
    <t>Effect of crystallinity on the cell morphology and mechanical properties of HDPE/clay nanocomposite foams</t>
  </si>
  <si>
    <t>Considers effect of crystallinity on morphology and mechanical properties.</t>
  </si>
  <si>
    <t xml:space="preserve">Considers HDPE/clay foams and investigates effect of crystallinity and strain rate on mechanical properties and morphology. </t>
  </si>
  <si>
    <t>clay addition, foam, strain rate</t>
  </si>
  <si>
    <t>Sever K., Atagur M., Altay L., Seki Y., Uysalman T., Sen I., Kaya N., Guven A., Sarikanat M.</t>
  </si>
  <si>
    <t>Effect of diatomite weight fraction on morphology, thermal and physical properties of diatomite filled high density polyethylene composites</t>
  </si>
  <si>
    <t>Seems like it considers effects of loading on material.</t>
  </si>
  <si>
    <t>Considers HDPE/diatomite via gelimat mixer and compression moulding. Effect of adding diatomite on thermal, mechanical and morphological properties studied. No mention of compatibilizer or manufacturing conditions being varied.</t>
  </si>
  <si>
    <t>Deka B.K., Dutta N., Maji T.K.</t>
  </si>
  <si>
    <t>Effect of different compatibilisers and nanoclays on the physical properties of wood (Phragmites karka)-polymer composites</t>
  </si>
  <si>
    <t xml:space="preserve">Considers effect of compatibilizer composite on physical properties. </t>
  </si>
  <si>
    <t xml:space="preserve">Considers wood polymer composites with HDPE/PP/PVC/wood flour/clay and different compatibilizers. Morphology, mechanical, thermal and flame retardancy properties are reported. </t>
  </si>
  <si>
    <t>Considers PP/HDPE/PVC with two compatibilizers and nanomer clay and Nal (non-conventional wood). Blended PP/HDPE together followed by adding PVC, compatibilizer, clay and Nal. Samples compression moulded. Polymer blend, wood and compatibilizer ratios all the same, however compatibilizer type is varied. XRD, TEM, SEM, FTIR, hardness, TGA, limiting oxygen index, water uptake, flexural strength and modulus and tensile strength and modulus reported.</t>
  </si>
  <si>
    <t>Grigoriadou I., Paraskevopoulos K.M., Chrissafis K., Pavlidou E., Stamkopoulos T.-G., Bikiaris D.</t>
  </si>
  <si>
    <t>Effect of different nanoparticles on HDPE UV stability</t>
  </si>
  <si>
    <t xml:space="preserve">Considers effect of clay on UV stability. </t>
  </si>
  <si>
    <t xml:space="preserve">Considers HDPE with carbon nanotubes, MMT and surface treated SiO2 particles to create thin films which are exposed to UV irradiation. Mechanical, chemical and photo-oxidation properties reported. No mention of compatibilizers or manufacturing conditions being varied. </t>
  </si>
  <si>
    <t>clay addition, films, irradiation, mech props</t>
  </si>
  <si>
    <t>Yeh, Jui-Ming; Chang, Kung-Chin; Peng, Chih-Wei; Lai, Mei-Chun; Hung, Chih-Bing; Hsu, Sheng-Chieh; Hwang, Shyh-Shin; Lin, Hong-Ru</t>
  </si>
  <si>
    <t>Effect of dispersion capability of organoclay on cellular structure and physical properties of PMMA/clay nanocomposite foams</t>
  </si>
  <si>
    <t xml:space="preserve">Considers effect of dispersion on composite foam properties. </t>
  </si>
  <si>
    <t xml:space="preserve">Considers PMMA/clay composite with two different kinds of clay prepared via in situ polymerization. Morphology, electrical, thermal and mechanical properties are reported. No mention of compatibilizers or manufacturing conditions being varied. </t>
  </si>
  <si>
    <t>SHENG LI; BIN LI</t>
  </si>
  <si>
    <t>Effect of Elastomer on Flame Retardancy, Thermal Degradation, and Mechanical Properties of Intumescent Flame-Retardant Polyethylene</t>
  </si>
  <si>
    <t xml:space="preserve">Considers effect of elastomer on PE composite properties. </t>
  </si>
  <si>
    <t>Considers LLDPE/ammonium polyphosphate/OMMT with compatibilizer and foaming agent are considered to investigate flame retardancy. Thermal and mechanical properties are reported.</t>
  </si>
  <si>
    <t>Considers LLDPE with flame retardants, foaming agent and MMT prepared via melt mixing and compression moulding varying clay. TGA, DSC, SEM, limiting oxygen index, flammability, tensile strength and elongation at break reported. No indication of adding compatibilizer or varying manufacturing conditions.</t>
  </si>
  <si>
    <t>Hamid, Farizah; Akhbar, Suffiyana; Halim, Ku K. H.; Rahman, Mohd Faizal Abdul</t>
  </si>
  <si>
    <t>Effect of Electron Beam Irradiation on Mechanical and Thermal Properties of Ethylene Vinyl Acetate/Polyamide 6/High Density Polyethylene Nanocomposite</t>
  </si>
  <si>
    <t>Considers effect of radiation, could refer to a different manufacturing method.</t>
  </si>
  <si>
    <t>Considers EVA/HDPE/clay prepared by melt blending with compatibilizer. Effect of electron beam irradiation on morphology, thermal and mechanical properties are studied.</t>
  </si>
  <si>
    <t>Considers HDPE/PA6/EVA with compatibilizer and nanomer prepared via melt compounding and injection moulding. Samples were then irradiated via electron beam. Gel content, TGA, FTIR, flexural/tensile modulus and strength reported as a function of irradiation. No indication of varying compatibilizer or manufacturing conditions.</t>
  </si>
  <si>
    <t>clay addition, blending, compatibilizer, irradiation, mech props</t>
  </si>
  <si>
    <t>Kamarludin S.N.C., Jainal M.S., Akhbar S., Rahman M.F.A.</t>
  </si>
  <si>
    <t>Effect of empty fruit bunch (EFB) fiber on mechanical properties of HDPE/EVA/MMT/EFB nanohybrid biocomposite</t>
  </si>
  <si>
    <t>Seems to consider the effect of a specific fiber on the mechanical properties of a polymer blend bio-composite</t>
  </si>
  <si>
    <t>Considers effect of adding empty fruit bunch (EFB) fiber to HDPE/EVA/MMT composite with compatibilizer. Clay and EFB loading are varied and mechanical properties are reported.</t>
  </si>
  <si>
    <t>Considers HDPE/EVA with compatibilizer, clay and empty fruit bunch fiber prepared via melt compounding. Clay and fiber are varied all other ratios fixed. Tensile/flexural strength and modulus and impact strength as a function of fiber and clay content is reported. No indication of varying compatibilizer or manufacturing conditions.</t>
  </si>
  <si>
    <t>Marini J., Branciforti M.C., Alves R.M.V., Bretas R.E.S.</t>
  </si>
  <si>
    <t>Effect of EVA as compatibilizer on the mechanical properties, permeability characteristics, lamellae orientation, and long period of blown films of HDPE/clay nanocomposites</t>
  </si>
  <si>
    <t xml:space="preserve">Seems to look at effects of compatibilizer on various properties of HDPE/clay composites. </t>
  </si>
  <si>
    <t>Considers two compatibilizers for HDPE/clay with surfactants producing blown films. Mechanical and morphological properties studied.</t>
  </si>
  <si>
    <t xml:space="preserve">Considers HDPE with two different EVA resins (as compatibilizer) and cloisite clays prepared via melt compounding. Film blowing extruder used to produce blown films of the composites. Rheology, WAXD, TEM, AFM, optical, SAXS, permeability, TGA, elastic modulus, yield stress, break stress, elongation at break and toughness. </t>
  </si>
  <si>
    <t>clay addition, compatibilizer, films, mech props</t>
  </si>
  <si>
    <t>Cao, R.; Deng, Z. L.; Ma, Y. H.; Chen, X. L.</t>
  </si>
  <si>
    <t>Effect of EVA on thermal stability, flammability, mechanical properties of HDPE/EVA/Mg(OH)(2) composites</t>
  </si>
  <si>
    <t xml:space="preserve">Considers effect of compatibilizer on composite properties. </t>
  </si>
  <si>
    <t>Considers HDPE/magnesium hydroxide with compatibilizer. Thermal, flame retardancy and mechanical properties are reported. No clay is added and is therefore outside the scope of the research question.</t>
  </si>
  <si>
    <t>filler addition, compatibilizer, mech props</t>
  </si>
  <si>
    <t>Dintcheva, N.Tz.; Al-Malaika, S.; La Mantia, F.P.</t>
  </si>
  <si>
    <t>Effect of extrusion and photo-oxidation on polyethylene/clay nanocomposites</t>
  </si>
  <si>
    <t>Mentions extrusion effects, might be relevant</t>
  </si>
  <si>
    <t>Used melt extrusion with a twin screw extruder to prepare LLDPE blend with different clays and a compatibilizer. Studied effects of compatibilizer and clay on composite during processing. Weathering, morphology, thermal, photostability and mechanical properties reported.</t>
  </si>
  <si>
    <t xml:space="preserve">Considers LLDPE blend with two clays using a compatibilizer prepared via melt extrusion. Two extrusions were completed with the processing conditions for the two extrusions varied. During the second extrusion composites were blown film or compression moulded. Selected composites were internal mixed with processing temperature varied. EDX, FTIR, WAXD, TEM, SEM, rheology, photo oxidation properties reported. Storage modulus, Young’s modulus, tensile strength and elongation at break with and without a compatibilizer report. Only FTIR results are reported for the cases where processing temperature is varied. </t>
  </si>
  <si>
    <t>clay addition, blending, compatibilizer, compounding, films, mech props</t>
  </si>
  <si>
    <t xml:space="preserve">Jayasree, T. K.; Predeep, P. </t>
  </si>
  <si>
    <t>Effect of Fillers on Mechanical Properties of Dynamically Crosslinked Styrene Butadiene Rubber/High Density Polyethylene Blends</t>
  </si>
  <si>
    <t xml:space="preserve">Considers effect of filler on morphology and mechanical properties of HDPE based blend. </t>
  </si>
  <si>
    <t xml:space="preserve">Considers the effect of different fillers, including silica, in styrene butadiene rubber/HDPE blend on mechanical properties. </t>
  </si>
  <si>
    <t>Considers HDPE/SBR with different fillers prepared via melt mixing by varying filler loadings. Stress-strain, ultimate tensile strength, strain at break, tear strength and Young’s modulus, SEM reported. Includes an analytical predictive model for Young’s modulus. No indication of varying manufacturing conditions or blend ratio.</t>
  </si>
  <si>
    <t>clay addition, filler addition, blending, modelling, mech props</t>
  </si>
  <si>
    <t>Sanchez-Valdes, S.; Ramirez-Vargas, E.; Ramos de Valle, L. F.; Mendez-Nonell, J.; Martinez-Colunga, J. G.; Gutierrez-Villarreal, M. H.; Lopez-Quintanilla, M. L.; Sanchez-Adame, M.; Mendoza-Garcia, D.</t>
  </si>
  <si>
    <t>Effect of functionalized polyethylenes on clay dispersion in high density polyethylene nanocomposites</t>
  </si>
  <si>
    <t>Considers effects of polymers on clay dispersion.</t>
  </si>
  <si>
    <t>Effects of various compatibilizers on HDPE via melt processing with surfactant clay added. FTIR, morphology and barrier properties reported.</t>
  </si>
  <si>
    <t xml:space="preserve">Considers HDPE with MMT and four compatibilizers prepared via melt compounding and compression moulding. FTIR, XRD, STEM, DSC, oxygen and water permeability, modulus, stress and elongation at break reported. </t>
  </si>
  <si>
    <t>Elshereafy, E.; El-Zayat, M. M.; Shaltout, Nawal A.; Abou Zeid, Magda M.; El-Miligy, A. A.</t>
  </si>
  <si>
    <t>Effect of gamma radiation on the properties of ethylene propylene diene monomer/styrene butadiene rubber/waste polyethylene/clay nanocomposites</t>
  </si>
  <si>
    <t>Considers effect of radiation, could refere to a different manufacturing method.</t>
  </si>
  <si>
    <t>Considers rubber and HDPE blend with different clay loadings subjected to gamma irradiation. Morphology, mechanical and thermal properties reported.</t>
  </si>
  <si>
    <t>Considers EPDM and SBR rubber with waste HDPE, MMT, zinc oxide and stearic acid. Prepared via melt mixing considering a fixed blend ratio (waste HDPE is less than the rubbers) with clay being varied and the additives at constant levels as well followed by compression moulding and samples exposed to gamma irradiation. XRD, TEM, FTIR, SEM, TGA, hardness, gel content, swelling number, tensile strength, modulus and elongation at break as a function of irradiation for different clay loadings. No indication of blending protocols, compatibilizer or varying manufacturing conditions.</t>
  </si>
  <si>
    <t>clay addition, filler addition, blending, irradiation, mech props</t>
  </si>
  <si>
    <t>Vasafi H.I., Babaei A., Abdolrasouli M.H.</t>
  </si>
  <si>
    <t>Effect of high-density polyethylene nanocomposite compatibilizer type on the interfacial adhesion and mechanical properties of polyethylene nano-homocomposites</t>
  </si>
  <si>
    <t>Looks at compatibilisers and their effect on interfacial adhesion and mechanical properties.</t>
  </si>
  <si>
    <t>Considers effect of compatibilizer on HDPE/UHMWPE/clay composites on morphology properties.</t>
  </si>
  <si>
    <t>Considers HDPE/UHMWPE fiber/cloisite with two compatibilizers prepared via melt mixing and filament winding and compression moulding. XRD, WAXD, TEM, DSC, DMA, modulus and strength with and without compatibilizers reported.</t>
  </si>
  <si>
    <t>clay additon, fiber reinforcement, compatibilizer, mech props</t>
  </si>
  <si>
    <t>Sepet H., Tarakcioglu N., Misra R.D.K.</t>
  </si>
  <si>
    <t>Effect of inorganic nanofillers on the impact behavior and fracture probability of industrial high-density polyethylene nanocomposite</t>
  </si>
  <si>
    <t xml:space="preserve">Considers effect of clay on the properties of composite. </t>
  </si>
  <si>
    <t xml:space="preserve">Considers HDPE with clay and calcium carbonite via melt mixing. Morphology, impact and fracture properties are reported. No mention of compatibilizers or manufacturing conditions being varied. </t>
  </si>
  <si>
    <t>clay additon, filler addition, mech props</t>
  </si>
  <si>
    <t>Qi R., He C., Fu J., Zhao L., Jiang C.</t>
  </si>
  <si>
    <r>
      <rPr>
        <sz val="10"/>
        <rFont val="Arial"/>
        <family val="2"/>
        <charset val="1"/>
      </rPr>
      <t>Effect of Inorganic Nanoparticles on the Thermal and Mechanical Properties of Wood Fiber/HDPE Composites [</t>
    </r>
    <r>
      <rPr>
        <sz val="10"/>
        <rFont val="Noto Sans CJK SC"/>
        <family val="2"/>
        <charset val="1"/>
      </rPr>
      <t>无机纳米粒子对木粉</t>
    </r>
    <r>
      <rPr>
        <sz val="10"/>
        <rFont val="Arial"/>
        <family val="2"/>
        <charset val="1"/>
      </rPr>
      <t>/</t>
    </r>
    <r>
      <rPr>
        <sz val="10"/>
        <rFont val="Noto Sans CJK SC"/>
        <family val="2"/>
        <charset val="1"/>
      </rPr>
      <t>高密度聚乙烯木塑复合材料热学及力学性能的影响</t>
    </r>
    <r>
      <rPr>
        <sz val="10"/>
        <rFont val="Arial"/>
        <family val="2"/>
        <charset val="1"/>
      </rPr>
      <t>]</t>
    </r>
  </si>
  <si>
    <t>Livi S., Duchet-Rumeau J., Gérard J.-F.</t>
  </si>
  <si>
    <t>Effect of ionic liquid modified synthetic layered silicates on thermal and mechanical properties of high density polyethylene nanocomposites</t>
  </si>
  <si>
    <t xml:space="preserve">Considers effects of modified clay on thermo-mechanical properties. </t>
  </si>
  <si>
    <t xml:space="preserve">Considers layered silicates modified with ionic liquids in a HDPE base. Morphology and mechanical properties are reported. No mention of compatibilizers or manufacturing conditions being varied. </t>
  </si>
  <si>
    <t>Kelnar I., Kaprálková L., Kratochvíl J., Padovec Z., Růžička M., Hromádková J.</t>
  </si>
  <si>
    <t>Effect of layered silicates and reactive compatibilization on structure and properties of melt-drawn HDPE/PA6 microfibrillar composites</t>
  </si>
  <si>
    <t>Potentially as melt-drawn is mentioned, need more information</t>
  </si>
  <si>
    <t>Considers different mixing protocols for the composite blend with clay, HDPE and PA6 fibers with compatibilizer via melt drawing. Studies effect of adding clay and adhesion between clay and fibrils. Mechanical and morphology properties reported. FEA simulation presented to provide further explanation.</t>
  </si>
  <si>
    <t>An extension of the 2016 conference paper. Considers HDPE/PA6 with compatibilizer and two different cloisites. Considered four different blending protocols. DMA, DSC, SEM, XRD, draw ratio, max stress, Young’s modulus, elongation at break. Effect of clay on the PA6 fibers are considered, as one of the blending protocol steps clay and PA6 are melt drawn into a fiber. A 2D FEA RVE model of a fiber, matrix and interlayer is built considering a single fiber in the centre. Effect of drawing is considered in the study which is part of manufacturing variability.</t>
  </si>
  <si>
    <t>clay addition, fiber reinforcement, blending, blending protocol,  compatibilizer, modelling, mech props</t>
  </si>
  <si>
    <t>Min K.D., Kim M.Y., Choi K.-Y., Lee J.H., Lee S.-G.</t>
  </si>
  <si>
    <t>Effect of layered silicates on the crystallinity and mechanical properties of HDPE/MMT nanocomposite blown films</t>
  </si>
  <si>
    <t>Mentions blown films, might be relevant</t>
  </si>
  <si>
    <t>Considers HDPE/MMT via melt blending in a two step process. Compatibilizer added and blown films created. Morphology, thermal and mechanical properties reported.</t>
  </si>
  <si>
    <t>Considers HDPE with cloisite and compatibilizer via melt mixing. Considers different ratios of compatibilizer to clay. Blown films considered. XRD, TEM, TGA, SEM reported. Tensile strength as a function of clay addition reported for the case with and without a compatibilizer.</t>
  </si>
  <si>
    <t>clay addition, compatibilizer, blown film, mech props</t>
  </si>
  <si>
    <t>Zhang, Haiyan; Wu, Xiaowei; Cao, Dongwei; Zhang, Yanjun; He, Min</t>
  </si>
  <si>
    <t>Effect of linear low density-polyethylene grafted with maleic anhydride (LLDPE-g-MAH) on properties of high density-polyethylene/styrene-butadiene-styrene (HDPE/SBS) modified asphalt</t>
  </si>
  <si>
    <t xml:space="preserve">Considers effects of adding LLDPE with compatibilizer to composite. </t>
  </si>
  <si>
    <t>Considers HDPE/styrene-butadiene-styrene blend with compatibilizer. Rheological properties are reported. No mention of clay being introduced, therefore not part of the scope of the research question.</t>
  </si>
  <si>
    <t>blending, compatibilizer</t>
  </si>
  <si>
    <t>Chu, David; Nguyen, Quang; Baird, Donald G.</t>
  </si>
  <si>
    <t>Effect of matrix molecular weight on the dispersion of nanoclay in unmodified high density polyethylene</t>
  </si>
  <si>
    <t xml:space="preserve">Considers polymer molecular weight influence on clay dispersion. </t>
  </si>
  <si>
    <t xml:space="preserve">Considers HDPE/MMT via melt compounding at different clay loadings. Morphology, thermal and rheological properties reported. No mention of compatibilizers or manufacturing conditions being varied. </t>
  </si>
  <si>
    <t>Zawawi E.Z.E., Ahmad S., Rasid R.</t>
  </si>
  <si>
    <t>Effect of melt-blending conditions on the properties of HDPE/NRBlends/ organoclay nanocomposites</t>
  </si>
  <si>
    <t>Considers effects of melt blending conditions ons composite properties</t>
  </si>
  <si>
    <t>Investigates rotor speed and mixing time on tensile properties.</t>
  </si>
  <si>
    <t>Considered HDPE/clay and prepared by melt blending. Varied blade rotational speeds and residence times. Reports mechanical properties and heat flow.</t>
  </si>
  <si>
    <t>Li, Zhen; Shi, Yunjie; Liu, Huili; Chen, Feng; Zhang, Qin; Wang, Ke; Fu, Qiang</t>
  </si>
  <si>
    <t>Effect of melting temperature on interfacial interaction and mechanical properties of polypropylene (PP) fiber reinforced olefin block copolymers (OBCs)</t>
  </si>
  <si>
    <t>Considers effects of melting temperature on composite mechanical properties.</t>
  </si>
  <si>
    <t>Considered copolymers with PP fibers which are processed at different temperatures to determine effect on mechanical properties.</t>
  </si>
  <si>
    <t>Considers olefin block copolymers with PP fibers for reinforcement mixed at different temperatures via Haak MiniJet machine similar to injection moulding (but without a screw). PP fibers are characterised via DSC, SEM, TEM and WAXD. Elongation at break, tensile strength and breaking strength reported for at the different preparation temperatures. Crystallization, thermal and rheology properties due to the different temperatures reported. Even though this is not the composite system considered in this study, it does consider variation in manufacturing conditions and should perhaps be included in a separate section.</t>
  </si>
  <si>
    <t>fiber reinforcement, compounding, mech props</t>
  </si>
  <si>
    <t>Rosnan R.M., Arsad A.</t>
  </si>
  <si>
    <t>Effect of MMT concentrations as reinforcement on the properties of recycled PET/HDPE nanocomposites</t>
  </si>
  <si>
    <t xml:space="preserve">Considers clay loading effects on composite properties. </t>
  </si>
  <si>
    <t>Considers rPET/HDPE with MMT via extrusion and injection moulding with different clay loadings. Mechanical, rheological and morphological results reported.</t>
  </si>
  <si>
    <t>Considers rPET/HDPE with MMT and compatibilizer prepared via melt compounding and injection moulding. Rheology, SEM, TGA, tensile strength, Young’s modulus, strain at break, impact strength as a function of MMT loading considering different blending ratios. No mention of compatibilizer percentage varied and rPET seems to be the primary polymer base.</t>
  </si>
  <si>
    <t>Majeed, Khaliq; Hassan, Azman; Abu Bakar, Aznizam; Jawaid, Mohammad</t>
  </si>
  <si>
    <t>Effect of montmorillonite (MMT) content on the mechanical, oxygen barrier, and thermal properties of rice husk/MMT hybrid filler-filled low-density polyethylene nanocomposite blown films</t>
  </si>
  <si>
    <t>Considers effect of clay loading on composite blown films properties.</t>
  </si>
  <si>
    <t xml:space="preserve">Considers LDPE films with MMT/rice husk fillers at different loadings prepared by extrusion blown film. Morphology, mechanical, barrier and thermal properties reported. No mention of compatibilizers or manufacturing conditions being varied. </t>
  </si>
  <si>
    <t>clay addition, filler addition, films, mech props</t>
  </si>
  <si>
    <t xml:space="preserve">ANSARI, M. N. M.; ISMAIL, H.;  ZEIN, S. H. S. </t>
  </si>
  <si>
    <t>Effect of Multi-walled Carbon Nanotubes on Mechanical Properties of Feldspar Filled Polypropylene Composites</t>
  </si>
  <si>
    <t>Considers effect of adding carbon nanotubes to composites on mechanical properties. Carbon nanotubes are not a clay and therefore not part of the scope of the research question.</t>
  </si>
  <si>
    <t>filler addition, compatibilizer, carbon nanotube</t>
  </si>
  <si>
    <t>Xu G., Xue B., Wei L., Yu J., Yang Z., Qin S.</t>
  </si>
  <si>
    <r>
      <rPr>
        <sz val="10"/>
        <rFont val="Arial"/>
        <family val="2"/>
        <charset val="1"/>
      </rPr>
      <t>Effect of multistage stretching extrusion on morphology and property of organic nano montmorillonite/high density polyethylene composites [</t>
    </r>
    <r>
      <rPr>
        <sz val="10"/>
        <rFont val="Noto Sans CJK SC"/>
        <family val="2"/>
        <charset val="1"/>
      </rPr>
      <t>多级拉伸挤出对纳米有机蒙脱土</t>
    </r>
    <r>
      <rPr>
        <sz val="10"/>
        <rFont val="Arial"/>
        <family val="2"/>
        <charset val="1"/>
      </rPr>
      <t>/</t>
    </r>
    <r>
      <rPr>
        <sz val="10"/>
        <rFont val="Noto Sans CJK SC"/>
        <family val="2"/>
        <charset val="1"/>
      </rPr>
      <t>高密度聚乙烯复合材料形态结构及性能的影响</t>
    </r>
    <r>
      <rPr>
        <sz val="10"/>
        <rFont val="Arial"/>
        <family val="2"/>
        <charset val="1"/>
      </rPr>
      <t>]</t>
    </r>
  </si>
  <si>
    <t>Lee, Y.H.(1); Kuboki, T.(2); Park, C.B.(2); Sain, M.(1)</t>
  </si>
  <si>
    <t>Effect of nano-clay on foaming of WF/HDPE composites</t>
  </si>
  <si>
    <t>2007</t>
  </si>
  <si>
    <t xml:space="preserve">Considers effect of adding clay to composite foam. </t>
  </si>
  <si>
    <t>Considers foaming behaviour of wood fiber/HDPE composites with clay with N2 during extrusion foaming. Morphology reported.</t>
  </si>
  <si>
    <t>Considers HDPE/wood fiber (0-30wt%) with cloisite (1-5wt%) and compatibilizer prepared via melt compounding considering (1) masterbatch and (2) direct melt blending. Compatibilizer to clay ratio was fixed at 9. Foamed samples were also made considering N2 at 0 and 0.3wt%. XRD, TEM, foam density, foam die and pressure. No mechanical properties are reported.</t>
  </si>
  <si>
    <t>clay addition, blending, foam, wood</t>
  </si>
  <si>
    <t>Huang H.-X., Sun X.-H., Wang J.-K.</t>
  </si>
  <si>
    <t>Effect of nano-particles on cellular structure of foamed PP-HDPE blend using supercritical fluid</t>
  </si>
  <si>
    <t xml:space="preserve">Considers effect of clay on foamed composite blend. </t>
  </si>
  <si>
    <t>Considers addition of MMT and calcium carbonate to PP/HDPE blend via extrusion using CO2 during foaming. Morphology properties reported.</t>
  </si>
  <si>
    <t>Considers HDPE/PP with cloisite and calcium carbonate prepared via melt compounding followed by foaming using CO2. TEM, SEM reported. No mention of mechanical properties, compatibilizer or varying manufacturing conditions. Only considers the two types of filler.</t>
  </si>
  <si>
    <t>clay addition, filler addition, blending, foam</t>
  </si>
  <si>
    <t>Dorigato, Andrea; Morandi, Stefano; Pegoretti, Alessandro</t>
  </si>
  <si>
    <t>Effect of nanoclay addition on the fiber/matrix adhesion in epoxy/glass composites</t>
  </si>
  <si>
    <t xml:space="preserve">Considers effect of adding clay to the composite adhesion proeprties. </t>
  </si>
  <si>
    <t xml:space="preserve">Considers different clays in epoxy/glass matrix where glass is a fiber reinforcement. Interfacial shear strength and wettability reported. No mention of compatibilizers or manufacturing conditions being varied. </t>
  </si>
  <si>
    <t>clay addition, fiber reinforcement</t>
  </si>
  <si>
    <t>Effect of nanoclay and foaming conditions on the mechanical properties of HDPE-clay nanocomposite foams</t>
  </si>
  <si>
    <t>Might be relevant as it considers foaming conditions. Possible extension on the 2006 conference paper.</t>
  </si>
  <si>
    <t>Considers HDPE/clay via foaming using CO2. Mechanical properties reported. Mentions that foaming conditions are studied.</t>
  </si>
  <si>
    <t xml:space="preserve">Likely an extension on the 2006 conference paper. Considers HDPE/MMT with compatibilizer and CO2 as the foaming agent prepared via melt compounding and compression moulding. Compatibilizer content fixed and clay loading varied. Considered variable foaming times. Volume expansion ratio as a funciton of clay and foaming time, modulus of elasticity, yield strength, elongation at break as a function of clay and relative density. </t>
  </si>
  <si>
    <t>clay addition, foam, foam conditions, mech props</t>
  </si>
  <si>
    <t>Effect of nanoclay and foaming conditions on the mechanical properties of HDPE/clay nanocomposite foams</t>
  </si>
  <si>
    <t>Might be relevant as it considers foaming conditions</t>
  </si>
  <si>
    <t>Considers HDPE with Cloisite 20A and PE-g-Man with CO2 as a blowing agent prepared via melt compounding with PE-g-MAn at 15wt% and clay varied at 0, 0.5, 1 and 2 wt%. Samples were compression moulded. Foaming time was varied. Volume expansion ratio as a function of clay and foaming time, modulus of elasticity, tensile strength at yield, elongation at break as a function of clay and relative density.</t>
  </si>
  <si>
    <t>clay addition, foam, foam conditions</t>
  </si>
  <si>
    <t>Liany Y., Tabei A., Farsi M., Madanipour M.</t>
  </si>
  <si>
    <t>Effect of nanoclay and magnesium hydroxide on some properties of HDPE/wheat straw composites</t>
  </si>
  <si>
    <t>Looking at effects on properties due to clay and chemical compound</t>
  </si>
  <si>
    <t>Considers adding magnesium hydroxides and clay in different weights into HDPE/wheat straw composite with compatibilizer via melt compounding and injection moulding. Burning rate, mechanical properties were reported.</t>
  </si>
  <si>
    <t>Considers HDPE/wheat straw with magnesium hydroxide at different loadings, clay and compatibilizer at a fixed percentage. Prepared via melt blending and injection moulder. Flammability, XRD,  tensile strength and modulus and impact strength as a function of magnesium hydroxide. No variation in compatibilizer or manufacturing conditions. Clay is only a secondary filler here.</t>
  </si>
  <si>
    <t>Effect of nanoclay and ZnO on the physical and chemical properties of wood polymer nanocomposite</t>
  </si>
  <si>
    <t xml:space="preserve">Considers chemical compound and clay effect on composite properties. </t>
  </si>
  <si>
    <t>Considers HDPE/LDPE/PP/PVC/wood flour with compatibilizer, clay and zinc oxide. Morphology, thermal, mechanical and flame retardancy properties are reported.</t>
  </si>
  <si>
    <t>Considers HDPE/LDPE/PP/PVC blend with compatibilizer, zinc oxide and Nal (wood chips). Blending ratio of HDPE/LDPE/PP/wood was the same with a fixed percentage of compatibilizer, PVC and clay. Zinc oxide was varied. XRD, TEM, SEM, FTIR, hardness, TGA, UV resistance, limiting oxygen index, water uptake and vapor exclusion, flexural/tensile strength and modulus as a function of zinc oxide. No indication of varying compatibilizer percentage, blending ratios or manufacturing conditions.</t>
  </si>
  <si>
    <t>clay additon, blending, compatibilizer, wood, mech props</t>
  </si>
  <si>
    <t xml:space="preserve">Aktas, L.; Altan, M. C. </t>
  </si>
  <si>
    <t>Effect of nanoclay content on properties of glass-waterborne epoxy laminates at low clay loading</t>
  </si>
  <si>
    <t xml:space="preserve">Considers the effect of clay content on epoxy laminate properties. </t>
  </si>
  <si>
    <t>Considers glass fibre reinforced epoxy laminates with clay added in different weight percentages via hot pressing. Mechanical, thermal and morphological properties are reported. No mention of PE as the matrix, which is outside the scope of the research question.</t>
  </si>
  <si>
    <t>clay addition, reinforcement, mech props</t>
  </si>
  <si>
    <t>Samariha A., Hemmasi A.H., Ghasemi I., Bazyar B., Nemati M.</t>
  </si>
  <si>
    <t>Effect of nanoclay contents on properties, of bagasse flour/reprocessed high density polyethylene/nanoclay composites</t>
  </si>
  <si>
    <t xml:space="preserve">Considers effect of clay on properties of biocomposites. </t>
  </si>
  <si>
    <t>Considers addition of clay to bagasse flour/rHDPE with compatibilizer via extrusion and injection moulding. Water absorption, mechanical and morphological properties reported.</t>
  </si>
  <si>
    <t>Considers HDPE with bagasse flour fiber, cloisite and compatibilizer. Prepared via melt compounding considering different ratios of rHDPE and clay, with the bagasse flour and compatibilizer ratios remaining fixed. Water absorption, XRD, SEM, tensile/flexural strength and modulus and impact strength reported as a function of clay loading. No indication of compatibilizer or manufacturing conditions being varied.</t>
  </si>
  <si>
    <t>Mohan T.P., Kanny K.</t>
  </si>
  <si>
    <t>Effect of nanoclay in HDPE-glass fiber composites on processing, structure, and properties</t>
  </si>
  <si>
    <t>Might be relevant, mentions effect of clay on processing, structure and properties</t>
  </si>
  <si>
    <t>Considers HDPE/MMT and HDPE/glass fiber/MMT with compatibilizer added. Morphology, rheology, mechanical and wear properties reported.</t>
  </si>
  <si>
    <t>Considers HDPE with closite, glass fiber and compatbilizer prepared via melt blending. All material percentages fixed for the different compositions considered. Rheology, DSC, XRD, EDX, TEM, tensile strength, modulus and strain at break reported for HDPE/GF with clay and with compatibilizer. No indication of varying compatibilizer or manufacturing conditions.</t>
  </si>
  <si>
    <t>Minaei, M.; Safteri, V. R.; Nourbakhsh, A.; Kargarfard, A.; Moderrahmati, S.</t>
  </si>
  <si>
    <t>Effect of nanoclay on mechanical properties of HDPE/wheat straw composite.</t>
  </si>
  <si>
    <t>Persian</t>
  </si>
  <si>
    <t>Mallick S., Dhibar A.K., Khatua B.B.</t>
  </si>
  <si>
    <t>Effect of nanoclay on the morphology and properties of poly(methyl methacrylate)/high-density polyethylene blends</t>
  </si>
  <si>
    <t xml:space="preserve">Considers effect of clay on blended polymer morphology and properties. </t>
  </si>
  <si>
    <t>Considers effect of adding clay to PMMA/HDPE blends. Morphology and mechanical properties reported.</t>
  </si>
  <si>
    <t>Considers PMMA/HDPE at two different ratios, with different compatibilizer loadings and clay via melt blending and compression moulding. SEM, XRD, TEM, rheology, DMA, TGA, tensile strength and elongation at break reported.</t>
  </si>
  <si>
    <t>Mohammadiroudbari, Motahareh; Tavakoli, Akram; Aghjeh, Mir Karim Razavi; Rahi, Mohammad</t>
  </si>
  <si>
    <t>Effect of nanoclay on the morphology of polyethylene modified bitumen</t>
  </si>
  <si>
    <t xml:space="preserve">Considers effect of adding clay on composite morphology. </t>
  </si>
  <si>
    <t>Considers effect of clay on bitumene modified PE with compatibilizer in high shear mixer. Morphology and thermal properties reported.</t>
  </si>
  <si>
    <t>Considers Bitumen with small percentages of HDPE, closite and compatibilizer and considering two blending protocols prepared via melt mixing. XRD, DSC, optical microscopy reported. Polymer base is not PE and no mechanical properties are reported. Could consider mentioning in a separate section.</t>
  </si>
  <si>
    <t>clay additon, compatibilizer, blending protocol</t>
  </si>
  <si>
    <t>Rajan, Atul; Upadhyaya, Pradeep; Chand, Navin; Kumar, Vijai</t>
  </si>
  <si>
    <t>Effect of nanoclay on the thermal properties of compatibilized ethylene vinyl acetate copolymer/high-density polyethylene blends</t>
  </si>
  <si>
    <t xml:space="preserve">Considers effect of clay on composites with compatibilizers. </t>
  </si>
  <si>
    <t>Considers EVA/HDPE/MMT with compatibilizers in different sequences via extrusion and injection moulding. Thermal properties reported.</t>
  </si>
  <si>
    <t xml:space="preserve">Considers EVA/HDPE with compatibilizer and nanomer prepared via melt compounding and injection moulding. Considers varied compatibilizer and clay ratios with fixed blending ratio where more EVA is used than HDPE, so technically an EVA based system. DSC, TGA, SEM reported. No indication of mechanical properties and PE is only a secondary polymer base in the blend. </t>
  </si>
  <si>
    <t>Kord, Behzad</t>
  </si>
  <si>
    <t>Effect of nanoclay on thickness swelling behavior in the extrusion foaming of wood flour/polyethylene composites</t>
  </si>
  <si>
    <t>Considers effect of adding clay on swelling behaviour in extrusion foaming. Might be relevant.</t>
  </si>
  <si>
    <t xml:space="preserve">Considers the effect of clay in extrusion foaming HDPE/wood flour blended composite with clay and compatibilizer added. Morphology, swelling properties reported. </t>
  </si>
  <si>
    <t>Considers HDPE/wood flour at fixed ratios with compatibilizer at a fixed ratio and clay at different loadings. A foaming agent at different percentages also added. Prepared via melt compounding and injection molding. SEM, density, thickness and swelling reported. No mention of mechanical properties. Does look at foaming conditions.</t>
  </si>
  <si>
    <t>clay addition, compatibilizer, foam, foam conditions, wood</t>
  </si>
  <si>
    <t>Kelnar I., Kaprálková L., Kratochvíl J., Kotek J., Kobera L., Rotrekl J., Hromádková J.</t>
  </si>
  <si>
    <t>Effect of nanofiller on the behavior of a melt-drawn HDPE/PA6 microfibrillar composite</t>
  </si>
  <si>
    <t>Mentions melt-drawn, might be relevant.</t>
  </si>
  <si>
    <t>Considered HDPE with PA6 fibers and clay via melt drawing considering different mixing protocols. Mechanical properties reported.</t>
  </si>
  <si>
    <t>Considers HDPE with two cloisite clays. PA6/clay was extruded using a take up device to measure draw ratio. Blending protocols considered: (1) simultaneously with other components, (2) premade PA6/clay, (3) premade HDPE/clay and (4) combonation of (1) and (2). TEM, SEM, WAXS, spectroscopy, draw ratio, max stress, break strain, elastic modulus and toughness for different clay loadings considered.</t>
  </si>
  <si>
    <t>clay addition, fiber reinforcement, blending protocol, mech props</t>
  </si>
  <si>
    <t>Michael, Feven Mattews; Khalid, Mohammad; Walvekar, Rashmi; Ratnam, Chantara Thevy; Ramarad, Suganti; Siddiqui, Humaira; Hoque, M. Enamul</t>
  </si>
  <si>
    <t>Effect of nanofillers on the physico-mechanical properties of load bearing bone implants</t>
  </si>
  <si>
    <t>Considers effect of fillers on bone implant properties. Not within the scope of the research question.</t>
  </si>
  <si>
    <t>review</t>
  </si>
  <si>
    <t>Deka, Biplab K.(1); Mandal, Manabendra(2); Maji, Tarun K.(1)</t>
  </si>
  <si>
    <t>Effect of nanoparticles on flammability, UV resistance, biodegradability, and chemical resistance of wood polymer nanocomposite</t>
  </si>
  <si>
    <t>Considers HDPE/LDPE/PP/PVC/wood flour with compatibilizer, clay and mineral fillers. Morphology, UV resistance, bacterial degradation and flame retarding properties reported.</t>
  </si>
  <si>
    <t>Considers HDPE/LDPE/PP/PVC/wood blend with nanomer clay, two compatibilizers and SiO2 and ZnO fillers along with bacteria. Blend ratios, compatibilizer, wood flour and clay percentages was fixed. Only SiO2 and ZnO quantities were varied. XRD, TEM, SEM, FTIR, limiting oxygen index, chemical resistance, UV resistance, biodegradation, hardness, water vapor uptake, flexural/tensile strength and modulus before and after biodegradation reported. No variation of blending ratios, compatibilizer or manufacturing conditions.</t>
  </si>
  <si>
    <t>clay addition, filler addition, blending, compatibilizer, wood, mech props</t>
  </si>
  <si>
    <t>Osman, MA; Rupp, JEP; Suter, UW</t>
  </si>
  <si>
    <t>Effect of non-ionic surfactants on the exfoliation and properties of polyethylene-layered silicate nanocomposites</t>
  </si>
  <si>
    <t xml:space="preserve">Considers effect of surfactants on clay exfoliation in composites. </t>
  </si>
  <si>
    <t xml:space="preserve">Considers HDPE/MMT with surfactants. Morphology properties reported. No mention of compatibilizers or manufacturing conditions being varied. </t>
  </si>
  <si>
    <t>Sharif-Pakdaman, Ali; Morshedian, Jalil; Jahani, Yousef</t>
  </si>
  <si>
    <t>Effect of organoclay and silane grafting of polyethylene on morphology, barrierity, and rheological properties of HDPE/PA6 blends</t>
  </si>
  <si>
    <t>Considers effect of clay and grafting on composite blend properties.</t>
  </si>
  <si>
    <t>Considers PA6/MMT with compatibilizer via melt compounding. Morphology properties are reported.</t>
  </si>
  <si>
    <t>Considers HDPE/PA6 with compatibilizer and clay at two different loadings. For the blend the ratio of HDPE to PA6 remained constant and no compatibilizer was added, only clay. Compatibilizer was added to HDPE with clay or PA6 with clay. Prepared via melt compounding and compression moulding. FTIR, XRD, SEM, TEM, Rheology and permeability reported. No mechanical properties are reported, no blending protocols or blending ratios considered, no varying of compatibilizer percentages or manufacturing conditions.</t>
  </si>
  <si>
    <t xml:space="preserve">Nguyen DM; Vu TT; Grillet AC; Ha Thuc H; Ha Thuc CN; </t>
  </si>
  <si>
    <t>Effect of organoclay on morphology and properties of linear low density polyethylene and Vietnamese cassava starch biobased blend</t>
  </si>
  <si>
    <t xml:space="preserve">Considers effect of clay on LDPE/starch based composite. </t>
  </si>
  <si>
    <t>Considers LLDPE/thermal plastic starch with modified clay via melt mixing and blowing. Morphology, thermal and mechanical properties reported.</t>
  </si>
  <si>
    <t>Considers LLDPE/starch with compatibilizer and nanofil prepared via melt mixing and compression moulding and blown film. All ratios fixed except for clay loading. TEM, DSC, XRD, biodegradation, SEM, TGA, DMA, modulus, elongation and yield stress as a function of clay. No indication of varying compatibilizer, blending ratio or manufacturing conditions.</t>
  </si>
  <si>
    <t>Filippone, G.; Dintcheva, N. Tz.; Acierno, D.; La Mantia, F. P.</t>
  </si>
  <si>
    <t>EFFECT OF ORGANOCLAY ON THE MORPHOLOGY AND MECHANICAL PROPERTIES OF LDPE/PA11 BLENDS</t>
  </si>
  <si>
    <t xml:space="preserve">Considers effect of adding clay to composite blends. </t>
  </si>
  <si>
    <t>Considers HDPE/PA6 with clay and effects on mechanical and morphology properties.</t>
  </si>
  <si>
    <t xml:space="preserve">Considers LDPE/PA11 with cloisite prepared via melt compounding and compression moulding. SEM, elastic modulus as a function of PA11 filler and PA11/cloisite filler is reported. </t>
  </si>
  <si>
    <t>Barick A.K., Tripathy D.K.</t>
  </si>
  <si>
    <t>Effect of organoclay on the morphology, mechanical, thermal, and rheological properties of organophilic montmorillonite nanoclay based thermoplastic polyurethane nanocomposites prepared by melt blending</t>
  </si>
  <si>
    <t>Might be relevant as it mentions melt blending</t>
  </si>
  <si>
    <t>Mentions looking at processing parameters but doesn’t state which parameters</t>
  </si>
  <si>
    <t>Considers thermoplastic polyurethane with MMT via melt intercalation and compression moulding. MMT is modified considering a surfactant. FTIR, WAXD, EDX, TEM, AFM, TGA, DSC, DMA reported as a function of clay loading. Tensile strength, modulus, tear strength and elongation at break reported as a function of clay loading. A PE base is not considered and there is no indication of different compatibilizers, or varying manufacturing conditions.</t>
  </si>
  <si>
    <t xml:space="preserve">Sabetzadeh, Maryam; Bagheri, Rouhollah;  Masoomi, Mahmood </t>
  </si>
  <si>
    <t>Effect of organomodified montmorillonite concentration on tensile and flow properties of low-density polyethylene–thermoplastic corn starch blends</t>
  </si>
  <si>
    <t xml:space="preserve">Considers effect of modified clay loading on LDPE/corn startch blend tensile and rheological properties. No mention of manufacturing methods. </t>
  </si>
  <si>
    <t>Considers LDPE/thermoplastic starch with OMMT and compatibilizer via extrusion. Tensile, flow and water absorption properties are reported.</t>
  </si>
  <si>
    <t>Considers LDPE/corn starch with fixed percentage compatibilizer and cloisite at different loadings. Prepared via melt compounding and compression moulding. XRD, TEM, ultimate tensile strength, elongation at break, Young’s modulus, viscosity, water absorption reported as a function of clay loading. No indication of varying blending ratio, compatibilizer or manufacturing conditions.</t>
  </si>
  <si>
    <t xml:space="preserve">S. SÃ¡nchez-Valdes; J. Mãcndez-Nonell;  F. MedellÃ­n-RodrÃ­guez;  E. RamÃ­rez-Vargas;  J. MartÃ­nez-Colunga;  H. Soto-Valdez;  G. Neira-VelÃ¡zquez </t>
  </si>
  <si>
    <t>Effect of PEgMA/amine silane compatibilizer on clay dispersion of polyethylene-clay nanocomposites</t>
  </si>
  <si>
    <t xml:space="preserve">Considers effect of compatibilizer on clay dispersion. </t>
  </si>
  <si>
    <t>Considers effects of compatibilizers with PE/clay via melt blending. Morphological and mechanical properties are reported.</t>
  </si>
  <si>
    <t>Considers LDPE with two compatibilizers and cloisite. Compatibilizers and percentages varied. Clay percentages also varied. FTIR, XRD, STEM, modulus, tensile strength and elongation at break reported.</t>
  </si>
  <si>
    <t>Azizi, Susan; Yunus, Wan Md Zin Wan; Ahmad, Mansor</t>
  </si>
  <si>
    <t>Effect of polyethylene-grafted maleic anhydride on properties of high-density polyethylene and polystyrene blend/layered silicate nanocomposites</t>
  </si>
  <si>
    <t>Considers effect of compatibilizer on HDPE/PS blend. Reports morphological, thermal and mechanical properties. No mention of clay is made although it is mentioned in the title.</t>
  </si>
  <si>
    <t xml:space="preserve">Considers HDPE/PS with MMT and compatibilizer. Prepared via melt compounding and compression moulding. XRD, SEM, TGA, tensile strength, modulus and elongation at break reported as a function of clay loading and with and without compatibilizer. </t>
  </si>
  <si>
    <t>blending, compatibilizer, mech props</t>
  </si>
  <si>
    <t>Ujianto O., Jollands M., Kao N.</t>
  </si>
  <si>
    <t>Effect of Processing Variables on Tensile Modulus and Morphology of Polyethylene/Clay Nanocomposites Prepared in an Internal Mixer</t>
  </si>
  <si>
    <t>Seems relevant to the research question</t>
  </si>
  <si>
    <t>Investigates processing conditions of an internal mixer. Also looks at a DoE approach.</t>
  </si>
  <si>
    <t>Considers a HDPE based system varying the temperature, mixing time and rotor rotation. A Box-Behnken DoE approach was taken to design the experiments. Tensile modulus results are reported and a statistical model developed.</t>
  </si>
  <si>
    <t>clay addition, compounding, DoE, mech props</t>
  </si>
  <si>
    <t>Barbosa R., Araújo E.M., Mélo T.J.A.</t>
  </si>
  <si>
    <t>Effect of quaternary ammonium salts in the Brazilian bentonite clay organophilization for the development of HDPE nanocomposites</t>
  </si>
  <si>
    <t>Book Chapter</t>
  </si>
  <si>
    <t xml:space="preserve">Considers effects of adding salts to clay composite system. </t>
  </si>
  <si>
    <t xml:space="preserve">Considers HDPE/bentonite via melt intercalation. Clay was modified with different salts. Morphoogy, thermal and mechanical properties are reported. No mention of compatibilizers or manufacturing conditions being varied. </t>
  </si>
  <si>
    <t xml:space="preserve">Gao, Jian; Zhang, Qin;  Wang, Ke;  Fu, Qiang;  Chen, Yong;  Chen, Hongyu;  Huang, Hua;  Rego, Jose M. </t>
  </si>
  <si>
    <t>Effect of shearing on the orientation, crystallization and mechanical properties of HDPE/attapulgite nanocomposites</t>
  </si>
  <si>
    <t>Mentions shearing which could refer to manufacturing.</t>
  </si>
  <si>
    <t>Mentions two types of injection moulding, dynamical and conventional.</t>
  </si>
  <si>
    <t xml:space="preserve">Considers a HDPE based composite with attapulgite at different loadings. Prepared using co-rotating twin screw extruder followed by injection molding. Compares the static and dynamic molding for different properties to determine shearing effect. Mechanical properties are reported as a function of loading for both techniques. </t>
  </si>
  <si>
    <t>Effect of SiO2 and nanoclay on the properties of wood polymer nanocomposite</t>
  </si>
  <si>
    <t xml:space="preserve">Considers effect of chemical compounds and clay on composite. </t>
  </si>
  <si>
    <t>Considers HDPe/LDPE/PP/PVC/wood flour with compatibilizer and silica. Morphology and mechanical properties are reported.</t>
  </si>
  <si>
    <t>Considers HDPE/LDPE/PP/PVC/wood flour with compatibilizer, SiO2 and clay. Prepared via melt mixing with fixed ratios for polymer blend, wood flour, compatibilizer and clay. Only SiO2 loading varied. XRD, TEM, SEM, FTIR, hardness, TGA, limiting oxygen index, water uptake, flexural/tensile strength and modulus for a change in SiO2 quantity. No indication of varying blending ratio, compatibilizer or manufacturing conditions.</t>
  </si>
  <si>
    <t>Akhlaghi S., Sharif A., Kalaee M., Elahi A., Pirzadeh M., Mazinani S., Afshari M.</t>
  </si>
  <si>
    <t>Effect of stabilizer on the mechanical, morphological and thermal properties of compatibilized high density polyethylene/ethylene vinyl acetate copolymer/organoclay nanocomposites</t>
  </si>
  <si>
    <t xml:space="preserve">Considers effect of stabilizer on composite properties. </t>
  </si>
  <si>
    <t>Considers HDPE/EVA blend with MMT and compatibilizer. Mechanical, morphological and thermal properties reported. Study includes statisticaland experimental analysis.</t>
  </si>
  <si>
    <t xml:space="preserve">Considers HDPE/EVA with cloistie and comaptibilizer prepared via melt mixing and compression moulding. Performed Taguchi design to vary clay, compatibilizer and stabilizer percentages while blend ratio was fixed. Elastic Modulus, tensile strength, elongation at break, XRD, DSC, SEM, TGA reported. </t>
  </si>
  <si>
    <t>clay addition, blending, compatibilizer, DoE, mech props</t>
  </si>
  <si>
    <t>Kim, Hyung Joong; Lee, Jong Jib; Kim, Jin-Chul; Kim, Youn Cheol</t>
  </si>
  <si>
    <t>Effect of starch content on the non-isothermal crystallization behavior of HDPE/silicate nanocomposites</t>
  </si>
  <si>
    <t xml:space="preserve">Considers effect of starch content on composite behaviour. </t>
  </si>
  <si>
    <t>Considers HDPE/MMT with starch. Morphology reported.</t>
  </si>
  <si>
    <t>Considers HDPE/corn starch with cloisite prepared via melt compounding for different starch contents with fixed clay. FTIR, DSC, TGA, TEM reported. No indication of mechanical properties, varying manufacturing conditions or compatibilizer.</t>
  </si>
  <si>
    <t>clay addition, filler addition</t>
  </si>
  <si>
    <t>Xie, XL; Li, BG; Pan, ZR; Li, RKY; Tjong, SC</t>
  </si>
  <si>
    <t>Effect of talc/MMA in situ polymerization on mechanical properties of PVC-matrix composites</t>
  </si>
  <si>
    <t>Considered PMMA coated talc via in situ polymerization and studied obtained properties. Talc was then used as a filler in PVC composite. Mechanical properties reported. No mention of PE as the base polymer or clay as the filler and is therefore not within the scope of the research question.</t>
  </si>
  <si>
    <t>filler addition, mech props</t>
  </si>
  <si>
    <t>La Mantia, F. P.; Marino, R.; Dintcheva, N. Tz.</t>
  </si>
  <si>
    <t>EFFECT OF THE ELONGATIONAL FLOW ON THE MORPHOLOGY AND ON THE PROPERTIES OF POLYETHYLENE BASED NANOCOMPOSITES</t>
  </si>
  <si>
    <t>Mentions elongational flow, not sure if it might be relevant</t>
  </si>
  <si>
    <t>Studies the shear flow present during melt compounding of PCN to study exfoliation behaviour. Mechanical and morphology properties reported.</t>
  </si>
  <si>
    <t xml:space="preserve">Considers LLDPE with fixed percentage clay via extrusion considering different die diameters. Tensile strength and shrinkage vs draw ratio is reported. </t>
  </si>
  <si>
    <t>Erdmann, Eleonora; Acosta, Delicia; Pita, Victor J. R. R.; Monasterio, Fernanda E.; Carrera, Maria C.; Dias, Marcos L.; Destefanis, Hugo A.</t>
  </si>
  <si>
    <t>Effect of the Organoclay Preparation on the Extent of Intercalation/Exfoliation and Barrier Properties of Polyethylene/PA6/Montmorillonite Nanocomposites</t>
  </si>
  <si>
    <t xml:space="preserve">Considers effect of how clay is prepared on dispersion and barrier properties. </t>
  </si>
  <si>
    <t>Considers HDPE/PA6/clay via mixing. Morphology and barrier properties reported. Results mention that properties depend on optimized processing.</t>
  </si>
  <si>
    <t>Considers PA6/HDPE with two modified clays. Prepared via melt mixing with clay and blend ratios fixed and then compression moulded. XRD, IR, SEM, TEM, TGA, solubility and pervaporation reported. No indication of mechanical properties, varying blending ratio, compatibilizer or manufacturing conditions.</t>
  </si>
  <si>
    <t>clay addition, blending, films</t>
  </si>
  <si>
    <t>Dorigato, Andrea; Pegoretti, Alessandro; Penati, Amabile</t>
  </si>
  <si>
    <t>Effect of the polymer-filler interaction on the thermo-mechanical response of polyurethane-clay nanocomposites from blocked prepolymer</t>
  </si>
  <si>
    <t xml:space="preserve">Considers effect of filler/matrix interaction on compostie properties. </t>
  </si>
  <si>
    <t>Considers effect of adding clay to PU films. Morphology, thermal and mechanical behaviour reported. No mention of PE as the polymer base, which is outside the scope of the research question.</t>
  </si>
  <si>
    <t>Yang, Xingxing; He, Chunxia; Yan, Hongxia; Wang, Min; Zhao, Limei</t>
  </si>
  <si>
    <t>Effect of Three Different Mineral Components on the Properties of Wood Flour/High-density Polyethylene Composites: A Comparison</t>
  </si>
  <si>
    <t>Considers effect of different mineral components on composite properties. Mineral fillers are not part of the scope of the research question.</t>
  </si>
  <si>
    <t>filler addition, wood</t>
  </si>
  <si>
    <t>Effect of TiO2 and nanoclay on the properties of wood polymer nanocomposite</t>
  </si>
  <si>
    <t xml:space="preserve">Considers addition of chemical compounds to clay/composite. </t>
  </si>
  <si>
    <t>Considers HDPE/LDPE/PP/PVC/wood flour with compatibilizer via solution blending. Effect of adding clay and TiO2 on morphology, mechanical, UV resistance and flame retarding properties are reported.</t>
  </si>
  <si>
    <t>Considers HDPE/LDPE/PP/PVC/wood flour with compatibilizer, TiO2 and clay. Prepared via melt mixing with fixed ratios for polymer blend, wood flour, compatibilizer and clay. Only TiO2 loading varied. XRD, TEM, SEM, FTIR, hardness, TGA, UV resistance, limiting oxygen index, water uptake and absorption, flexural/tensile strength and modulus for a change in TiO2 quantity. No indication of varying blending ratio, compatibilizer or manufacturing conditions.</t>
  </si>
  <si>
    <t>Swain S.K., Isayev A.I.</t>
  </si>
  <si>
    <t>Effect of ultrasound on HDPE/clay nanocomposites: Rheology, structure and properties</t>
  </si>
  <si>
    <t>Mentions ultrasound, might be relevant</t>
  </si>
  <si>
    <t xml:space="preserve">Ultrasound die attached to single screw extruder and various amplitudes tested. Die pressure, power consumption due to ultrasound was measured at different feed rates. Mechancial and rheological properties testd. </t>
  </si>
  <si>
    <t xml:space="preserve">Considers a HDPE based system which is treated with ultrasound at different amplitudes to study the effect during melt intercalation. Different clay loadings are also considered and the effects on mechanical properties are reported. Also reported is the die pressure as a function of feeding rate and ultrasonic amplitude. </t>
  </si>
  <si>
    <t>Moghri, Mehdi; Dragoi, Elena-Niculina</t>
  </si>
  <si>
    <t>Effect of various material parameters on barrier properties of high-density polyethylene/polyamide 6/clay nanocomposites</t>
  </si>
  <si>
    <t xml:space="preserve">Considers effect of varying material parameters on blended composite barrier properties. </t>
  </si>
  <si>
    <t xml:space="preserve">Considers HDPE/PA6/clay composite prepared via melt mixing to produce blow molded containers. Used response surface method for experimental design. Developed model for permeability using neural network and differential evolution.  </t>
  </si>
  <si>
    <t xml:space="preserve">Considers HDPE/PA6 with three compatibilizers and different clay, PA6 and compatibilizer loading prepared via melt compounding and blow moulding. A Box-Behnken design is used to set up the compositions. Barrier properties are determined and an Artificial Neural Network is set up to predict experimental results. No mechanical properties are reported. </t>
  </si>
  <si>
    <t>clay addition, blending, DoE, modelling, blow moulding</t>
  </si>
  <si>
    <t>Yan, Shan-Ming; Gao, Xue-Qin; Deng, Cong; Yu, Qiang; Wang, Li; Zhang, Jie; Shen, Kai-Zhi</t>
  </si>
  <si>
    <t>Effect of Vibration Extrusion on Mechanical Properties and Structure of HDPE/OMMT Nanocomposites</t>
  </si>
  <si>
    <t>Mentions vibration extrusion, might be relevant</t>
  </si>
  <si>
    <t xml:space="preserve">Considers a HDPE based composite with vibration applied to extrusion process. Tensile properties are reported. </t>
  </si>
  <si>
    <t>Vibration amplitude and frequency is fixed, while vibration time is varied. Tensile strength is reported as a function of vibration time.</t>
  </si>
  <si>
    <t>Eshraghi, Amir; Khademieslam, Habibollah; Ghasemi, Ismaeil</t>
  </si>
  <si>
    <t>EFFECT OF WEATHERING ON PHYSICAL AND MECHANICAL PROPERTIES OF HYBRID NANOCOMPOSITE BASED ON POLYETHYLENE, WOODFLOUR AND NANOCLAY</t>
  </si>
  <si>
    <t xml:space="preserve">Considers effect of weathering on composite properties. </t>
  </si>
  <si>
    <t>Considers PE/wood flour with different loadings of clay via melt compounding and injection moulding. Exposed to UV radiation and moisture cycling. Morphology and mechanical properties reported.</t>
  </si>
  <si>
    <t xml:space="preserve">Considers HDPE/wood flour with compatibilizer and Modified MMT. Ratio of HDPE/wood flour and compatibilizer the same and only addition of clay varied. Prepared via melt mixing and injection moulding. Weathering, FTIR, XRD, water absorption, modulus of elasticity reported. No indication of varying blending ratio, compatibilizer or manufacturing conditions.  </t>
  </si>
  <si>
    <t>clay addition, compatibilizer, filler addition, wood</t>
  </si>
  <si>
    <t>Lai, Sun-Mou; Chen, Wen-Chih; Wang, Zi Way</t>
  </si>
  <si>
    <t>Effectiveness of a maleated compatibilizer on the tensile and tear properties of peroxide-cured metallocene polyethylene/clay nanocomposites</t>
  </si>
  <si>
    <t>Considers mPE/clay via melt mixing and compression moulding with a compatibilizer. Morphology and mechanical properties reported.</t>
  </si>
  <si>
    <t xml:space="preserve">Considers mPE with compatibilizer and cloisite prepared via melt mixing with compatibilizer percentage fixed and only clay being varied. Does report results considering composites with and without compatibilizer at different clay loadings. FTIR, TEM, DSC, DMA, TGA, Young’s modulus, tensile and tear strength reported. </t>
  </si>
  <si>
    <t>Causa A., Mistretta M.C., Acierno D., Filippone G.</t>
  </si>
  <si>
    <t>Effectiveness of organoclays as compatibilizers for multiphase polymer blends - A sustainable route for the mechanical recycling of co-mingled plastics</t>
  </si>
  <si>
    <t>Looks at compatibilisers and their effect on mechanical and thermal properties</t>
  </si>
  <si>
    <t>Considers PET/HDPE/PP with clay added. Morphology and mechanical properties reported.</t>
  </si>
  <si>
    <t xml:space="preserve">Considers HDPE/PP/PET with two cloisites prepared via melt compounding and compression moulding considering different compositions. SEM, DMA, Young’s modulus, ultimate tensile strength and elongation at break reported for different blending ratios. </t>
  </si>
  <si>
    <t>Zhang, L.; Bouazza, A.; Rowe, R. K.; Scheirs, J.</t>
  </si>
  <si>
    <t>Effects of a very low pH solution on the properties of an HDPE geomembrane</t>
  </si>
  <si>
    <t>Considers effects of pH on geomembrane properties. Not within the scope of the research question.</t>
  </si>
  <si>
    <t>Lee Y.H., Park C.B., Sain M., Kontopoulou M., Zheng W.</t>
  </si>
  <si>
    <t>Effects of clay dispersion and content on the rheological, mechanical properties, and flame retardance of HDPE/ clay nanocomposites</t>
  </si>
  <si>
    <t xml:space="preserve">Considers effect of clay dispersion and loading on composite properties. </t>
  </si>
  <si>
    <t>Considers HDPE/clay with compatibilizer via extrusion with increased residence time. Morphology, rheological, mechanical and flame retardancy properties reported.</t>
  </si>
  <si>
    <t xml:space="preserve">Considers HDPE with compatibilizer and MMT. HDPE/clay prepared via melt compounding and HDPE/clay/compatibilizer prepared via melt compounding with compatibilizer percentage constant. WAXD, XRD, TEM, rheology, flame retardance properties reported. Storage modulus, tensile modulus, yield strength and yield strain with and without compatibilizer. </t>
  </si>
  <si>
    <t>Lee, Y.H.(1); Zheng, W.G.(1); Park, C.B.(1); Kontopoulou, M.(2)</t>
  </si>
  <si>
    <t>Effects of clay dispersion on the mechanical properties and flammability of polyethylene/clay nanocomposites</t>
  </si>
  <si>
    <t>2005</t>
  </si>
  <si>
    <t>Considers wood fiber/HDPE with compatibilizer via melt blending. Morphology, mechanical and flame retardancy properties reported.</t>
  </si>
  <si>
    <t xml:space="preserve">Considers HDPE with compatibilizer (50wt% PEgMAn) and cloisite (0-5wt%) prepared via melt compounding. XRD, TEM, burning rate, tensile modulus and yield strength reported with and without compatibilizer at  different clay loadings. </t>
  </si>
  <si>
    <t>fiber reinforcement, compatabilizer</t>
  </si>
  <si>
    <t>Kuboki T., Lee Y.H., Lee J.W.S., Zhu W., Park C.B., Sain M.</t>
  </si>
  <si>
    <t>Effects of clay on mechanical properties of injection molded high-density polyethylene/clay nanocomposite foams</t>
  </si>
  <si>
    <t>Might be relevant, however could also only consider influence of clay on mechanical properties</t>
  </si>
  <si>
    <t>Considers HDPE/clay foams via melt blending and injection moulding using N2. Mechanical properties reported. No mention of compatibilizer or varying manufacturing conditions.</t>
  </si>
  <si>
    <t>clay addition, foam, mech props</t>
  </si>
  <si>
    <t>Durmus, Ali(1); Ercan, Nevra(1); Soyubol, Goksu(1); Kas¸göz, Ahmet(1); Aydin, Ismail(1)</t>
  </si>
  <si>
    <t>Effects of compatibilizer structure on the clay dispersion and barrier properties of polyethylene/clay nanocomposite films</t>
  </si>
  <si>
    <t xml:space="preserve">Considers effect of compatibilizer on dispersion and barrier properties of composite films. </t>
  </si>
  <si>
    <t>Considers HDPE/clay with different compatibilizers via melt blending and compression moulding to obtain films. Morphology, viscoelastic, rheology and barrier properties reported.</t>
  </si>
  <si>
    <t>Considers HDPE with Cloisite 15A and PE-g-MA and two other PE-co-AC as compatibilizers prepared via intermal mixing and compression moulding of films. Compared three different compatibilizers at 15wt% and different clay loadings. XRD, Rheology and barrier properties are reported. No mechanical properties are reported.</t>
  </si>
  <si>
    <t>clay addition, compatibilizer, films</t>
  </si>
  <si>
    <t>Chen R.S., Ahmad S., Gan S., Ab Ghani M.H., Salleh M.N.</t>
  </si>
  <si>
    <t>Effects of compatibilizer, compounding method, extrusion parameters, and nanofiller loading in clay-reinforced recycled HDPE/PET nanocomposites</t>
  </si>
  <si>
    <t xml:space="preserve">Considers compounding method en extrusion parameters. </t>
  </si>
  <si>
    <t xml:space="preserve">Prepared blended composite using twin screw extruder and hot pressing. Investigated polymer/clay compatibility, preparation method, extrusion parameters and clay loading. </t>
  </si>
  <si>
    <t>Considers a recycled HDPE blend composite. Varied the extruder temperature profile and rotating screw speeds; the preparation method; clay loading. Obtained mechanical properties (tensile strength, Young’s Modulus, elongation at break and impact strength)</t>
  </si>
  <si>
    <t>clay addition, blending, compounding, mech props</t>
  </si>
  <si>
    <t>Park B., Kim D.S.</t>
  </si>
  <si>
    <t>Effects of coupling agents and clay on the physical properties of wood flour/polyethylene composites</t>
  </si>
  <si>
    <t>Passador, Fabio Roberto; Ruvolo-Filho, Adhemar Colla; Pessan, Luiz Antonio</t>
  </si>
  <si>
    <t>Effects of different compatibilizers on the rheological, thermomechanical, and morphological properties of HDPE/LLDPE blend-based nanocomposites</t>
  </si>
  <si>
    <t xml:space="preserve">Considers effects of compatibilizers on blended composite properties. </t>
  </si>
  <si>
    <t>Considers different compatibilizers on HDPE/LLDPE/clay via melt intercalation in torque rheometer. Morphology properties reported.</t>
  </si>
  <si>
    <t>Considers HDPE/LLDPE with three different compatibilizers at different loadings and cloisite at a fixed loading. Prepared via melt processing. FTIR, WAXD, DSC, rheology, TEM, DMA reported. No tensile properties reported, but DMA properties available.</t>
  </si>
  <si>
    <t>Eteläaho P., Nevalainen K., Suihkonen R., Vuorinen J., Hanhi K., Järvelä P.</t>
  </si>
  <si>
    <t>Effects of direct melt compounding and masterbatch dilution on the structure and properties of nanoclay-filled polyolefins</t>
  </si>
  <si>
    <t>Might be relevant, looks at effects of direct melt compounding</t>
  </si>
  <si>
    <t>Compares direct melt compounding and masterbatch dilution</t>
  </si>
  <si>
    <t xml:space="preserve">Considered polypropylene and polyethylene based composite systems. Compares three different compounded type (1) melt compounding, (2) in house masterbatch dilution and (3) commercial masterbatch dilution. Considered the Young’s Modulus and Impact Strength (notched and unnotched) as mechanical properties. </t>
  </si>
  <si>
    <t>Durmus A., Ercan N., Alanalp M.B., Gökkurt T., Aydin I.</t>
  </si>
  <si>
    <t>Effects of liquid crystal polymer and organoclay addition on the physical properties of high-density polyethylene films</t>
  </si>
  <si>
    <t xml:space="preserve">Considers effects of liquid polymer and clay on the properties of composite films. </t>
  </si>
  <si>
    <t>Considers HDPE/liquid crystal polymer with clay. Morphology, rheology, mechanical and barrier properties reported.</t>
  </si>
  <si>
    <t>Considers HDPE/LCP resin with compatibilizer and nanomer prepared via melt extrusion with only LCP being varied. SRD, SEM, DSC, rheology, DMA, gas permeability reported. No indication of mechanical properties or varying compatibilizer or manufacturing conditions. Only LCP is varied.</t>
  </si>
  <si>
    <t>clay addition, filler addition, compatibilizer</t>
  </si>
  <si>
    <t>He, Shuai; He, Hui; Li, Yingchun; Wang, Dongqing</t>
  </si>
  <si>
    <t>Effects of maleic anhydride grafted polyethylene on rheological, thermal, and mechanical properties of ultra high molecular weight polyethylene/poly(ethylene glycol) blends</t>
  </si>
  <si>
    <t>Considers UHMWPE/PEG with compatibilizer. Rheology, morphology, thermal and mechanical properties reported. No mention of adding clay, therefore not part of the scope of the research question.</t>
  </si>
  <si>
    <t>Sadeghipour, Hojjatollah; Ebadi-Dehaghani, Hassan; Ashouri, Davoud; Mousavian, Saman; Hashemi-Fesharaki, Maryam; Gahrouei, Mostafa Shahbazi</t>
  </si>
  <si>
    <t>Effects of modified and non-modified clay on the rheological behavior of high density polyethylene</t>
  </si>
  <si>
    <t xml:space="preserve">Considers effects of clay modification on composite rheological behaviour. </t>
  </si>
  <si>
    <t xml:space="preserve">Considers addition of different clays at different loadings via extrusion and compression moulding in a HDPE matrix. Mechanical, rheological properties reported. No mention of compatibilizers or manufacturing conditions being varied. </t>
  </si>
  <si>
    <t>Ashori, Alireza; Shahrebabak, Amineh Behzadi; Madhoushi, Mehrab</t>
  </si>
  <si>
    <t>Effects of nanoclay and coupling agent on fungal degradation and water absorption of sanding dust/high density polyethylene composites</t>
  </si>
  <si>
    <t xml:space="preserve">Considers effects of clay and coupling agent on fungal degradation and water absorption on composites. </t>
  </si>
  <si>
    <t>Considers effect of clay and compatibilizer on HDPE/sanding dust composite via melt compounding and compression moulding. Studied fungal degradation, water absorption and morphology.</t>
  </si>
  <si>
    <t>Considers HDPE with sanding dust at a fixed ratio while compatibilizer and clay are varied. Prepared via melt compounding and compression moulding. Samples are treated with fungus. Water absorption, thickness swelling, weight loss, SEM and statistical results reported. No mechanical properties reported.</t>
  </si>
  <si>
    <t>de Luna, Martina Salzano; Filippone, Giovanni</t>
  </si>
  <si>
    <t>Effects of nanoparticles on the morphology of immiscible polymer blends - Challenges and opportunities</t>
  </si>
  <si>
    <t xml:space="preserve">Appears to be a review paper on the effects of clay on the morphology of composite blends. </t>
  </si>
  <si>
    <t xml:space="preserve">A review paper considering effect of adding nanoparticles to polymer blends on the morphology. </t>
  </si>
  <si>
    <t>A review paper which focusses on the effects of adding nanoparticles on the morphology of composite systems by evaluating SEM images, optical micrographs. This includes the position of the nanoparticles in the composite system. There is a section on properties and applications which discusses optimizing of mechanical and electrical properties with a focus on how adding nanoparticles to polymer blends affect these properties. Two  review papers are mentioned for more details (one is captured in this database, the other appears to be more focussed on electrical properties). Of the 20 papers mentioned in this section, 3 are captured in this database, 15 are not relevant based on titels and 2 considered the effect of compatibilizers on our system and is relevant. These two (Kazemi et al. 2015, Fang et al. 2013) should be included as part of the papers from other sources step. Apart from these two papers, the review paper does not provide any relevant information to the research question.</t>
  </si>
  <si>
    <t>review, blending, mech props</t>
  </si>
  <si>
    <t>Araújo, E. M.; Barbosa, Renata; Morais, Crislene R. S.; Soledade, L. E. B.; Souza, A. G.; Vieira, Moema Q.</t>
  </si>
  <si>
    <t>Effects of organoclays on the thermal processing of pe/clay nanocomposites</t>
  </si>
  <si>
    <t>Mentions thermal processing, might be relevant</t>
  </si>
  <si>
    <t>Considers PE/MMT with different types of salts/surfactants added via direct melt intercalation. Morphology and thermal properties reported. No mention of compatibilizer or varying manufacturing conditions.</t>
  </si>
  <si>
    <t>TAŞDEMIR, MÜNIR; ÇÖL, AND FUNDA</t>
  </si>
  <si>
    <t>Effects of Particle Size on Mechanical, Thermal and Morphological Properties of Untreated Nano and Micro Calcium Carbonate Powder [CaCO3] filled HDPE Polymer Composites</t>
  </si>
  <si>
    <t>Considers effect of clay particle size on composite properties. Calcium carbonate is not a clay and therefore outside the scope of the research question.</t>
  </si>
  <si>
    <t>filler addition</t>
  </si>
  <si>
    <t>Ahmad, Ishak; Ismail, Ramli; Abdullah, Ibrahim</t>
  </si>
  <si>
    <t>Effects of PBO Fiber and Clay on the Mechanical, Morphological, and Dynamic Mechanical Properties of NR/HDPE Blends</t>
  </si>
  <si>
    <t xml:space="preserve">Considers effect of different fillers on the properties of composite blends. </t>
  </si>
  <si>
    <t>Considers blended PBO/rubber/HDPE via melt blending in an internal mixer. Mechanical, thermal and morphology properties reported. No mention of adding clays although was mentioned in title.</t>
  </si>
  <si>
    <t xml:space="preserve">Considers HDPE/natural rubber with PBO fiber and clay as fillers. All weights are varied. Prepared via internal mixer and compression moulding. Tensile strength, modulus, impact energy as a  function of PBO loading and as a function of PBO/clay composition, SEM, DMA, TGA reported. </t>
  </si>
  <si>
    <t>clay addition, fiber reinforcement, blending, mech props</t>
  </si>
  <si>
    <t>Zhang, Mingqian; Lin, Bin; Sundararaj, Uttandaraman</t>
  </si>
  <si>
    <t>Effects of processing sequence on clay dispersion, phase morphology, and thermal and rheological behaviors of PA6-HDPE-clay nanocomposites</t>
  </si>
  <si>
    <t>Mentions processing sequence, might be relevant</t>
  </si>
  <si>
    <t>Mentions processing sequence, not yet sure what exactly it means.</t>
  </si>
  <si>
    <t xml:space="preserve">Considers a PA6/HDPE blend with a compatibilizer and cloisite prepared via a two step extrusion process. Different blending sequences are considered with variation in the initial mixing ratios to result in two unique compositions considering different strategies. Compatibilizer and clay content was fixed for the final composites. XRD, SEM, DSC and rheology results are reported for the different blends. No mechanical properties are reported, however suggest including in a separate section.  </t>
  </si>
  <si>
    <t>clay addition, blending, blending protocol</t>
  </si>
  <si>
    <t>Panaitescu, Denis; Ciuprina, Florin; Iorga, Michaela; Frone, Adriana; Radovici, Constantin; Ghiurea, Marius; Sever, Serban; Plesa, Ilona</t>
  </si>
  <si>
    <t>Effects of SiO2 and Al2O3 Nanofillers on Polyethylene Properties</t>
  </si>
  <si>
    <t xml:space="preserve">Considers effects of metal compounds on composites. </t>
  </si>
  <si>
    <t xml:space="preserve">Considers PE with silicate and Al2O3 prepared via melt mixing. Mechanical, electrical and morphology properties reported. No mention of compatibilizers or manufacturing conditions being varied. </t>
  </si>
  <si>
    <t>clay addition, filler addition, mech props</t>
  </si>
  <si>
    <t>Etelaaho, P.; Nevalainen, K.; Suihkonen, R.; Vuorinen, J.; Jarvela, P.</t>
  </si>
  <si>
    <t>Effects of Two Different Maleic Anhydride-Modified Adhesion Promoters (PP-g-MA) on the Structure and Mechanical Properties of Nanofilled Polyolefins</t>
  </si>
  <si>
    <t>Considers different compatibilizers effect on PP/HDPE. Morphology and mechanical properties are reported. No mention of adding clays, although title mentions nanofilled.</t>
  </si>
  <si>
    <t xml:space="preserve">Considers two composite systems, one PP-based and the other PE-HD-based with nanomer clay at different loadings. Two compatibilizers at a fixed loading is considered in both systems. Prepared via melt compounding. Crystallization, Young’t modulus, impact strength, SEM, XRD, TEM reported. </t>
  </si>
  <si>
    <t>Li J., Jiang G.J., Guo S.Y., Zhao L.J.</t>
  </si>
  <si>
    <t>Effects of ultrasonic oscillations on structure and properties of HDPE/montmorillonite nanocomposites</t>
  </si>
  <si>
    <t>Used conventional and ultrasonic extrusion technology to determine if there is improvement in mechanical properties and morphology.</t>
  </si>
  <si>
    <t xml:space="preserve">Considers HDPE with montmorillonite as a composite. Varied the clay and compatibilizer loadings and the ultrasonic intensity. The ultrasound technology irradiates the sample. Reports Yield strength, elongation at break, Young’s Modulus and Impact Strength. </t>
  </si>
  <si>
    <t>clay addition, compatibilizer, compounding, ultrasound, mech props</t>
  </si>
  <si>
    <t>Luo, WH; Zhou, NQ; Zhang, ZH; Wu, HW</t>
  </si>
  <si>
    <t>Effects of vibration force field on structure and properties of HDPE/CaCO3 nanocomposites</t>
  </si>
  <si>
    <t xml:space="preserve">Might be relevant, mentions vibration force field. </t>
  </si>
  <si>
    <t xml:space="preserve">Considered a HDPE based composite prepared with an electromagnetic dynamic extruder, introducing a vibration force field during the process. Studied the effect of this vibration field via SEM, DSC, WAXD and mechanical properties. </t>
  </si>
  <si>
    <t>Considered a HDPE /calcium carbonate based composite. The vibration amplitude and frequency was varied. Tensile and Impact strength was reported as a function of amplitude and frequency. Might not consider clay as the filler, however does investigate manufacturing variations, perhaps a separate section.</t>
  </si>
  <si>
    <t>filler addition, compounding, mech props</t>
  </si>
  <si>
    <t>ZHANG H; LI T; CHEN Q; ZHANG L; TAN H; XU J; LIAO Z; LI B; SUN Y; XIE H</t>
  </si>
  <si>
    <t>Electric mark resisting polyethylene sheathing material comprises polyethylene, phosphor-nitrogen fire retardant, organic layer silicate montmorillonite, surface processing agent and antioxidant</t>
  </si>
  <si>
    <t>ZHOU G; FENG X; YAO J; SHI J; YAO T</t>
  </si>
  <si>
    <t>Electric power cable thermoplastic jacket material includes ethylene vinyl acetate, high density polyethylene, ethylene propylene diene monomer, polymer compatibilizer, halogen-free flame retardant, antioxidants and ethylene bis(stearamide)</t>
  </si>
  <si>
    <t>Mahmoudi J., Eesaee M., Vakilian M.</t>
  </si>
  <si>
    <t>Electrical and mechanical characterization of high-density polyethylene/ethylene vinyl acetate/organoclay nanocomposite</t>
  </si>
  <si>
    <t xml:space="preserve">Seems to characterise electrical and mechanical properties of a composite. </t>
  </si>
  <si>
    <t>Considers HDPE/clay with compatibilizer. Morphology, electrical and mechanical properties reported.</t>
  </si>
  <si>
    <t xml:space="preserve">Considers HDPE/EVA with cloisite prepared via melt compounding and injection moulding with different blending ratios and a fixed clay percentage. XRD, dielectric strength, TEM, surface discharge, elastic modulus, yield and break stress, strain at yield and break, flexural modulus/strength and impact strength reported. </t>
  </si>
  <si>
    <t>Zheng, W; Lu, XH; Wong, SC</t>
  </si>
  <si>
    <t>Electrical and mechanical properties of expanded graphite-reinforced high-density polyethylene</t>
  </si>
  <si>
    <t>Considers properties of composite. Graphene is used as the filler which is not part of the scope of the research question.</t>
  </si>
  <si>
    <t>Eesaee, Mostafa; David, Eric; Demarquette, Nicole R.; Fabiani, Davide</t>
  </si>
  <si>
    <t>Electrical Breakdown Properties of Clay-Based LDPE Blends and Nanocomposites</t>
  </si>
  <si>
    <t xml:space="preserve">Considers electrical properties of composite blends. </t>
  </si>
  <si>
    <t>Considers LDPE/clay with compatibilizer and different LDPE/styrene-ethylene-burylene-styrene blends. Morphology and electrical properties reported.</t>
  </si>
  <si>
    <t>Considers LDPE with modified MMT with compatibilizer. Also considered LDPE/SEBS blend. Clay loading varied, however compatibilizer and blending ratio kept fixed. Prepared via melt compounding and compression moulding. SEM, TGA, TEM, XRD, dielectric strength and breakdown reported. No indication of mechanical properties or varying compatibilizer, blending ratio or manufacturing conditions.</t>
  </si>
  <si>
    <t>clay additon, blending, compatibilizer</t>
  </si>
  <si>
    <t xml:space="preserve">Chi, Xiaohong; Gao, Junguo;  Zhang, Xiaohong </t>
  </si>
  <si>
    <t>Electrical tree propagating characteristics of polyethylene/nano-montmorillonite composites</t>
  </si>
  <si>
    <t>Considers electrical properties of the composite.</t>
  </si>
  <si>
    <t xml:space="preserve">Considers PE/MMT wrt electrical and morphology properties. No mention of compatibilizers or manufacturing conditions being varied. </t>
  </si>
  <si>
    <t>DENISENKO S N; DOMNICH I K; DOVZHENKO I G; KAMENSKII M K; KISLOV I A; KRAMARENKO N N; LARINA T V; LYASHENKO D V; MESHCHANOV G I; PAVERMAN N G; PESHKOV I B; SEMENOVA A B; SOLODOVNIKOV I O; VASILEV E B</t>
  </si>
  <si>
    <t>Electrically insulating composition, gives increased strength, elongation at failure and hardness of cable sheath, low flammability of the electrically insulating composition and low toxicity</t>
  </si>
  <si>
    <t>BROWN C; PEPLOW M</t>
  </si>
  <si>
    <t>Enhanced blended polymer material, useful for fuel containment, comprises polymer including polybutylene terephthalate, polycarbonate and polybutylene/polycarbonate blend blended with carbon nanofiber</t>
  </si>
  <si>
    <t>Ali Mohsin, M.E.(1); Arsad, Agus(1); Gulrez, Syed K. H.(3); Muhamad, Zurina(1); Fouad, H.(2); Alothman, Othman Y.(3)</t>
  </si>
  <si>
    <t>Enhanced dispersion of carbon nanotubes in high density polyethylene matrix using secondary nanofiller and compatibilizer</t>
  </si>
  <si>
    <t>2015</t>
  </si>
  <si>
    <t xml:space="preserve">Considers effect of compatibilizer and second filler on dispersion in composites. </t>
  </si>
  <si>
    <t>Considers HDPE/carbon nanotube with MMT as a secondary filler and compatibilizer. Thermal, mechanical rheological and morphology properties reported.</t>
  </si>
  <si>
    <t>Considers HDPE/carbon nanotube with MMT and compatibilizer prepared via melt compounding and injection moulding. Compatibilizer ratio fixed, clay added as a secondary filler at different loadings to HDPE/carbon nanotube. DSC, TGA, TEM, rheology, tensile strength, young’s modulus, flexural strength/modulus reported. Does report results with and without compatibilizer.</t>
  </si>
  <si>
    <t>clay addition, blending,  compatibilizer, fiber reinforcement, mech props</t>
  </si>
  <si>
    <t>Zhou, Yan; Zhou, Yi; Deng, Hua; Yuan, Li; Chen, Yumin; Zhang, Shanshan; Fu, Qiang</t>
  </si>
  <si>
    <t>Enhanced fracture energy during deformation through the construction of an alternating multilayered structure for polyolefin blends</t>
  </si>
  <si>
    <t xml:space="preserve">Considers effect of multilayered composite blend on fracture properties. </t>
  </si>
  <si>
    <t>Considers HDPE/PP with different rubber loadings via injection moulding or compression moulding. Morphology and fracture properties reported. No mention of adding clays, therefore not part of the scope of the research question.</t>
  </si>
  <si>
    <t>blending, mech props</t>
  </si>
  <si>
    <t>Ali Mohsin, M.E.(1); Arsad, Agus(2); Fouad, H.(3); Jawaid, M.(4,5); Alothman, Othman Y.(5,6)</t>
  </si>
  <si>
    <t>Enhanced mechanical and thermal properties of CNT/HDPE nanocomposite using MMT as secondary filler</t>
  </si>
  <si>
    <t>2014</t>
  </si>
  <si>
    <t>Conference Paper/Article</t>
  </si>
  <si>
    <t xml:space="preserve">Considers effect of a second filler on composite thermo-mechanical properties. </t>
  </si>
  <si>
    <t xml:space="preserve">Considers HDPE/carbon nanotube with MMT as a secondary filler. Morphology, thermal and mechanical properties reported. No mention of compatibilizers or manufacturing conditions being varied. </t>
  </si>
  <si>
    <t>GAO Y; HUANG J; LIANG X; YANG D</t>
  </si>
  <si>
    <t>Enhanced nylon air pipe blowing composite material useful for automobile engine periphery air inlet pipeline, comprises main material, modifier, elastomer, reinforced filler, and auxiliary agent</t>
  </si>
  <si>
    <t>Gong, G.; Nystrom, B.; Joffe, R.</t>
  </si>
  <si>
    <t>Enhanced thermal stability and flame retarding properties of recycled polyethylene based wood composites via addition of polyethylene/nanoclay masterbatch</t>
  </si>
  <si>
    <t>Mentions masterbatch which referes to manufacturing process, might have relevance.</t>
  </si>
  <si>
    <t xml:space="preserve">Considers recycled PE/wood composite with clay added. Characterised with XRD, dynamic rheology and thermogravimetric analysis. Optimised processing procedures, such as compounding cycles, material composition, clay content and type of coupling agent. Mentions number of extrusions. </t>
  </si>
  <si>
    <t>Considered three types of HDPE blended with wood flour. Considered three types of coupling agents. Composites were melt compounded and compression moulded. Some compositions were extruded a second time. Tensile strength, Young’s modulus and strain at max stress are reported.</t>
  </si>
  <si>
    <t>clay addition, compatibilizer, compounding, wood, mech props</t>
  </si>
  <si>
    <t>Hu L., Leclair É., Diez C., Vuillaume P.Y.</t>
  </si>
  <si>
    <t>Enhancement of thermal and mechanical properties of high density polyethylene using commercial clays</t>
  </si>
  <si>
    <t xml:space="preserve">Considers effect of clay on the thermo-mechanical properties. </t>
  </si>
  <si>
    <t xml:space="preserve">Considered HDPE/clay based composite with different types of clays. Morphological, mechanical and thermal properties reported. No mention of compatibilizers or manufacturing conditions being varied. </t>
  </si>
  <si>
    <t>Yang Z., Poloso T., Hetzer M., Daniel K.</t>
  </si>
  <si>
    <t>Enhancement of wood/polyethylene composites via compatibilization and incorporation of organoclay particles</t>
  </si>
  <si>
    <t>No indication of manufacturing. Seems to consider the improvement of wood/PE based composites using compatibilizers and clay particles</t>
  </si>
  <si>
    <t>Considers wood/PE blend with clay and compatibilizer to improve thermal and mechanical properties.</t>
  </si>
  <si>
    <t xml:space="preserve">Considers HDPE/wood flour with four different compatibilizers and cloisite prepared via melt compounding and compression moulding. Considers different ratios of compatibilizer blended with HDPE before adding clay. SEM, TGA, DMA, flexural strength/modulus and impact resistance. Also considers different compounding procedures. </t>
  </si>
  <si>
    <t>LI Z; PAN W; QIAN Z; XING J</t>
  </si>
  <si>
    <t>Environment-friendly multi-effect protection submarine cable jacket material comprises e.g. high-density polyethylene, fluorine-containing acrylate, antifouling agent, nano-montmorillonite, antioxidant and nonylphenoxy acetic acid</t>
  </si>
  <si>
    <t>TOGO E; TANABIKI M; HASEGAWA A; YAMADA S</t>
  </si>
  <si>
    <t>Ethylene polymer e.g. low-density polyethylene, comprises ethylene homopolymer or copolymer of ethylene and 3C or more alpha-olefin and low-molecular weight polyethylene component and high-molecular weight polyethylene component</t>
  </si>
  <si>
    <t>GUO S</t>
  </si>
  <si>
    <t>Ethylene propylene diene monomer waterproofing membrane comprises ethylene propylene glycol, ethylene propylene diene monomer rubber, high density polyethylene, stearic acid, zinc oxide, polyethylene wax, clay and chlorinated paraffin oil</t>
  </si>
  <si>
    <t>JIANG Z; GAN Y; FANG Q; XIA M; WANG H; ZOU H; LENG J; GAO J; HU T</t>
  </si>
  <si>
    <t>Ethylene-propylene rubber insulation material useful for submarine cable, comprises e.g. polyolefin elastomer, special modified calcined clay, coupling agent, lubricant, active agent, hydrophobic agent and vulcanizing agent</t>
  </si>
  <si>
    <t>Mery J., Mendes M., Mazeas L., Touze-Foltz N.</t>
  </si>
  <si>
    <t>Evaluating the environmental impact of leachate leakage from landfills through aged geosynthetic barrier materials: A focus on phenolic compounds</t>
  </si>
  <si>
    <t>Study considering environmental impact of geosynthetics. Not within the scope of the research questions.</t>
  </si>
  <si>
    <t>Bergado, D. T.; Ramana, G. V.; Sia, H. I.; Varun</t>
  </si>
  <si>
    <t>Evaluation of interface shear strength of composite liner system and stability analysis for a landfill lining system in Thailand</t>
  </si>
  <si>
    <t>Considers shear strength of composite liner. Geosynthetics is not within the scope of the research question.</t>
  </si>
  <si>
    <t>Simpson B.E.</t>
  </si>
  <si>
    <t>Evaluation of leachate compatibility to clay soil for three geosynthetic clay liner products</t>
  </si>
  <si>
    <t>Seems to look at compatibility of clay soil in geomembrane liners. Not within the scope of the research question.</t>
  </si>
  <si>
    <t>Flowers S.T., Benatar A., Ritter G.W.</t>
  </si>
  <si>
    <t>Evaluation of patterned joint designs for ultrasonic welding of HDPE nanocomposites</t>
  </si>
  <si>
    <t>Considers designs and welds using composites, not within the scope of the research question.</t>
  </si>
  <si>
    <t>clay addition, ultrasonic welding</t>
  </si>
  <si>
    <t>Dutta, Anindya; Sankarpandi, Sabapathy; Ghosh, Anup K.</t>
  </si>
  <si>
    <t>Evaluation of polypropylene/clay nanocomposite foamability based on their morphological and rheological aspects</t>
  </si>
  <si>
    <t xml:space="preserve">Considers effect of composite foamability on properties. </t>
  </si>
  <si>
    <t>Considers PP/clay composite foams with CO2 at three different time periods followed by in-situ heating. Thermal, morphology properties reported. No mention of PE as the matrix.</t>
  </si>
  <si>
    <t>Considers PP with cloisite and compatibilizer prepared via melt compounding and foamed with CO2 by varying time and increasing to different temperatures. Considers different compatibiliizer and clay weights. DSC, optical microscopy, XRD, TEM, rheology, SEM, density reported. No indication of mechanical properties and not a PE polymer base system, however foaming conditions are varied and can be considered for a separate section.</t>
  </si>
  <si>
    <t xml:space="preserve">Avazverdi, Ehsan; Vandalvand, Mojtaba;  Javadinia, Seyed Amirhossein;  Shakeri, Alireza </t>
  </si>
  <si>
    <t>Evaluation of the Effect of Clay Nanoparticles on Mechanical Properties of Recycled Polyethylene</t>
  </si>
  <si>
    <t xml:space="preserve">Considers rPE/MMT via blow extrusion with different clay loadings. Mechanical and morphology properties reported. No mention of compatibilizers or manufacturing conditions being varied. </t>
  </si>
  <si>
    <t>Rahman, M. T.; Hoque, Md Asadul; Rahman, G. T.; Gafur, M. A.; Khan, Ruhul A.; Hossain, M. Khalid</t>
  </si>
  <si>
    <t>Evaluation of thermal, mechanical, electrical and optical properties of metal-oxide dispersed HDPE nanocomposites</t>
  </si>
  <si>
    <t>Characterises composite with metal oxide fillers, which are not clays and therefore outside the scope of the research question.</t>
  </si>
  <si>
    <t>Fukushima, H.; Do, I.</t>
  </si>
  <si>
    <t>Exfoliated Graphite Nanoplatelets (xGnP) Based Nanocomposite: Its Past, Present, and Future</t>
  </si>
  <si>
    <t>Seems to be a review paper considering graphite as a filler. Graphene is not a clay and not part of the scope of the research question.</t>
  </si>
  <si>
    <t>review, filler addition, graphene</t>
  </si>
  <si>
    <t>Bekkouche, S. Rehab; Boukhatem, G.</t>
  </si>
  <si>
    <t>EXPERIMENTAL CHARACTERIZATION OF CLAY SOILS BEHAVIOR STABILIZED BY POLYMERS</t>
  </si>
  <si>
    <t>Characterises composite with clay soils. Not within the scope of the research question.</t>
  </si>
  <si>
    <t>polymer addition, soil</t>
  </si>
  <si>
    <t>Mohamed, Ahmed Thabet</t>
  </si>
  <si>
    <t>Experimental enhancement for dielectric strength of polyethylene insulation materials using cost-fewer nanoparticles</t>
  </si>
  <si>
    <t xml:space="preserve">Considers effect of adding clay to PE for electrical properties. </t>
  </si>
  <si>
    <t xml:space="preserve">Considers effect of adding cost-fewer nanofillers to PE for improving dielectric properties. No mention of compatibilizers or manufacturing conditions being varied. </t>
  </si>
  <si>
    <t>Narayanan K.S., Anand R.B.</t>
  </si>
  <si>
    <t>Experimental investigation on optimisation of parameters of thermocatalytic cracking process for H.D.P.E. &amp; P.P. mixed plastic waste with synthesized alumina-silica catalysts</t>
  </si>
  <si>
    <t>Might be relevant as it optimises parameters in a thermocatalytic cracking process.</t>
  </si>
  <si>
    <t>Aims to find optimum parameters of the process ito degration temperature and yield. Considers HDPE/PP mixed waste with clays via a thermo catlytic reaction process. Thermal properties reported.</t>
  </si>
  <si>
    <t>Considers a thermal catalytic process where rHDPE and rPP are mixed with alumina siliates and fly ash. Degradation temperature and time are studied. This is not a mechanical manufacturing process with no mechanical properties reported.</t>
  </si>
  <si>
    <t>clay addition, blending, catalysis</t>
  </si>
  <si>
    <t>Tang, You Hong; Gao, Ping; Ye, Lin; Zhao, Chengbi</t>
  </si>
  <si>
    <t>Experimental measurement and numerical simulation of viscosity reduction effects in HMMPE containing a small amount of exfoliated organoclay-modified TLCP composite</t>
  </si>
  <si>
    <t>Considers effect of viscosity reduction of HMMPE/clay composite. HMMPE is not part of the scope.</t>
  </si>
  <si>
    <t xml:space="preserve">Considers organoclay-modified thermotropic liquid crystallIne polymer and HMMPE blend. Rheological and mechanical properties reported. </t>
  </si>
  <si>
    <t>Considers HMMPE/TLCP with cloisite via melt compounding for two extrusions at different speeds. Shear and elongation deformation, rheology, SEM, TEM reported. Developed binary flow pattern model. No indication of mechanical properties, however speeds during extrusion are considered and should be mentioned in a separate section.</t>
  </si>
  <si>
    <t>clay addition, blending, modelling, compounding</t>
  </si>
  <si>
    <t>Cai, Qi-Mao(1); Xu, Si-Fa(2)</t>
  </si>
  <si>
    <t>Experimental study on interface friction characteristics between geosynthetics and fill materials by pull out tests</t>
  </si>
  <si>
    <t>2011</t>
  </si>
  <si>
    <t xml:space="preserve">ABU-ZAHRA, NIDAL H.; ALIAN, ALI M.;  PEREZ, RON;  HONG CHANG </t>
  </si>
  <si>
    <t>Extrusion of Rigid PVC Foam with Nanoclay: Synthesis and Characterization</t>
  </si>
  <si>
    <t>Might be relevant as it mentions extrusion</t>
  </si>
  <si>
    <t>Considers PVC foam with different clay types, also modified with salts. Clay loading and blowing agent content on morphology and mechanical properties reported. No mention of PE polymer base and is therefore not within the scope of the research question.</t>
  </si>
  <si>
    <t>Boie, K; Gilbert, J</t>
  </si>
  <si>
    <t>Field &amp; laboratory testing of fly ash based flowable fill</t>
  </si>
  <si>
    <t>Fly ash materials are not within the scope of the research question.</t>
  </si>
  <si>
    <t>fly ash, backfill</t>
  </si>
  <si>
    <t>Webb M.C., McGrath T.J., Selig E.T.</t>
  </si>
  <si>
    <t>Field test of buried pipe with CLSM backfill</t>
  </si>
  <si>
    <t>Considers field testing of buried pipes. Not within the scope of the research question.</t>
  </si>
  <si>
    <t>blackfill, pipes</t>
  </si>
  <si>
    <t>KOSAKA N; IZAWA S; SUGIYAMA J</t>
  </si>
  <si>
    <t>Filled aromatic polyether blends with good impact properties-contg. styrene! polymer, opt. rubber-reinforced, and styrenic elastomer</t>
  </si>
  <si>
    <t>Love, C. T.; Karbhari, V. M.</t>
  </si>
  <si>
    <t>Filled reactive ethylene terpolymer primers for cathodic disbondment mitigation</t>
  </si>
  <si>
    <t xml:space="preserve">Appears to be a more chemical study. </t>
  </si>
  <si>
    <t xml:space="preserve">Considers reactive ethylene terpolymer with different fillers. Mechanical, thermal, adhesion and cathodic disbondment properties reported. No mention of a PE based polymer, which is outside the scope of the research question. No mention of compatibilizers or manufacturing conditions being varied. </t>
  </si>
  <si>
    <t>CHEN F; CHENG H; HUANG G; LI W; WANG J; SONG F; ZHU C</t>
  </si>
  <si>
    <t>Fire resistant illumination type silane crosslinked polyethylene cable material used for outside frame cable insulation layer, includes high density polyethylene, explosion-proof fiber, butylated hydroxytoluene and sodium acetate trihydrate</t>
  </si>
  <si>
    <t>ISHIKAWA T; SUNATSUKA H; MATSUURA M; ASABA S</t>
  </si>
  <si>
    <t>Fire-retardant compsn. for electric wire cables-comprises polyolefin resin, inorganic retardant and poly:silazane powder</t>
  </si>
  <si>
    <t>Wang, Jianping; Wang, Yi; Yang, Rui</t>
  </si>
  <si>
    <t>Flame retardance property of shape-stabilized phase change materials</t>
  </si>
  <si>
    <t xml:space="preserve">Considers flame ratardancy. </t>
  </si>
  <si>
    <t>Considers paraffin/HDPE/styrene-butadiene-styrene blend with added fillers such as clay, graphite and crosslinking of polymer matrix. Thermal and flame retardancy properties reported.</t>
  </si>
  <si>
    <t>Considers HDPE with OMMT, SBS, expandable graphite and paraffin prepared via melt blending for different compositions. HDPE is considered a secondary polymer to SMS and paraffin and the focus is on the efficacy of the flame retardant fillers. SEM, porosity, burning, TGA, DSC reported. No mention of mechanical properties.</t>
  </si>
  <si>
    <t>clay addition, filler addition, graphene</t>
  </si>
  <si>
    <t>Sanchez-Olivares G., Sanchez-Solis A., Calderas F., Medina-Torres L., Herrera-Valencia E.E., Castro-Aranda J.I., Manero O., Di Blasio A., Alongi J.</t>
  </si>
  <si>
    <t>Flame retardant high density polyethylene optimized by on-line ultrasound extrusion</t>
  </si>
  <si>
    <t>Might be relevant as it mentions on-line ultrasound extrusion</t>
  </si>
  <si>
    <t>Uses an on-line ultrasound application with the extrusion process to improve dispersion</t>
  </si>
  <si>
    <t xml:space="preserve">Considers HDPE/bentonite with compatibilizer and other additions via extrusion and injection moulding. Clay is modified using intercalate agent. Considers (1) extrusion and (2) ultrasound assisted extrusion at fixed processing conditions. SEM, EDS, TGA, flame retardancy, combusion, oxygen index, rheology, impact resistance, Young’s modulus, tensile strength, strain at break and tenacity results reported for all compositions considered.  </t>
  </si>
  <si>
    <t>YE L</t>
  </si>
  <si>
    <t>Flame retardant polyethylene material for chemical corrosion resistant geogrid, contains high-density polyethylene, acrylonitrile butadiene styrene (ABS) resin, nano-magnesium hydroxide, red phosphorus and calcium carbonate</t>
  </si>
  <si>
    <t>ISHIKAWA T; SUNATSUKA H; ARAI T; MATSUURA M</t>
  </si>
  <si>
    <t>Flame retardant resin compsn. with good mechanical properties-obtd. by mixing inorganic flame retardant and 1,3,5-tri:mercapto-triazine with polyolefin resin</t>
  </si>
  <si>
    <t>MU D</t>
  </si>
  <si>
    <t>Flame-retardant antistatic webbing comprises high-density polyethylene, 1,1-bis(diphenylphosphino)methane, N,N-(dibenzylidenephosphonic acid) ethylenediamine, aluminum hydroxide, organic modified clay and ethylenebis(stearamide)</t>
  </si>
  <si>
    <t>CHEN H; CUI J; WU S; TAN Y</t>
  </si>
  <si>
    <t>Flame-retardant locomotive cable comprising central cable core, inner jacket layer and low smoke halogen outer jacket and nylon belt layer and polyethylene layer are set between cable core and inner jacket layer</t>
  </si>
  <si>
    <t>WATANABE N; OZAKI K</t>
  </si>
  <si>
    <t>Flame-retardant moulding compsn. contg. chlorinated ethylene! polymer-flame retardant and siliceous filler, used for cable sheathing</t>
  </si>
  <si>
    <t>LIN W</t>
  </si>
  <si>
    <t>Flame-retardant polyethylene sheath material for high-barrier refrigerator power cable, contains high-density polyethylene, nylon resin, nano-magnesium hydroxide, red phosphorus, montmorillonite, nano-zirconia, ceramic fiber and borax</t>
  </si>
  <si>
    <t>Cai, YB; Hu, Y; Song, L; Tang, Y; Yang, R; Zhang, YP; Chen, ZY; Fan, WC</t>
  </si>
  <si>
    <t>Flammability and thermal properties of high density polyethylene/paraffin hybrid as a form-stable phase change material</t>
  </si>
  <si>
    <t>Considers HDPE/paraffin blend as a form stable phase change material. Morphology, thermal and flame retardancy properties reported. No mention of adding clay, therefore not part of the scope of the research question.</t>
  </si>
  <si>
    <t>blending</t>
  </si>
  <si>
    <t>DING K; ZHOU T; SHANG H</t>
  </si>
  <si>
    <t>Flexible composite lining pipe material comprises a tubular inner layer made of high density polyethylene material</t>
  </si>
  <si>
    <t>KONG G; LIANG P; WU W; WU X; ZHANG X</t>
  </si>
  <si>
    <t>Flexible low-smoke halogen-free cable material useful for producing elevator cable, comprises e.g. high-density polyethylene, ethylene-vinyl acetate, methacrylic acid, inorganic flame retardant, montmorillonite, and liquid paraffin</t>
  </si>
  <si>
    <t>BIZEN K; MORITA M</t>
  </si>
  <si>
    <t>Flexible porous films or sheets of excellent surface strength-obtd. from melt moulding compsns. contg. fillers, liq. polyisoprene rubbers and polyolefin resins</t>
  </si>
  <si>
    <t>Khorasani, Mohammad Mehdi; Ghaffarian, Seyed Reza; Babaie, Amir; Mohammadi, Naser</t>
  </si>
  <si>
    <t>Foaming Behavior and Cellular Structure of Microcellular HDPE Nanocomposites Prepared by a High Temperature Process</t>
  </si>
  <si>
    <t>Mentions preparation by a high temperature process, might be relevant</t>
  </si>
  <si>
    <t>Considers HDPE and HDPE/clay using high temperature process with N2 to create a foam. Morphology on the foaming process is studied. No mention of compatibilizer or varying manufacturing condition.</t>
  </si>
  <si>
    <t>clay addition, foam</t>
  </si>
  <si>
    <t>DEAKIN R N; WALLBANK I S</t>
  </si>
  <si>
    <t>Forming a case mould for use in ceramic-using vacuum formed thermoplastic sheet of e.g. PVC, acrylic</t>
  </si>
  <si>
    <t>Martin-Alfonso, J. E.; Romero, A.; Valencia, C.; Franco, J. M.</t>
  </si>
  <si>
    <t>Formulation and processing of virgin and recycled polyolefin/oil blends for the development of lubricating greases</t>
  </si>
  <si>
    <t>Mentions processing, might be relevant</t>
  </si>
  <si>
    <t xml:space="preserve">Studies effect of thermo-mechanical processing variables on rheological properties and microstructure of Polyolefins/oil blends. HDPE/PP blend is considered with mineral lubricating oil. </t>
  </si>
  <si>
    <t>Considers naphthenic oil with different polyolefins (PP, HDPE, rPP and rPE) as thickner agents and prepared using four blade propeller with polymers added for different mixing times. Considered four different cooling methods (1) switching off thermostatic device, (2) leave vessel at room temperature (3) quenching of vessel in water and (4) place samples on steel sheets at room temperature. DSC, rheology, RTIR, SEM, gel permeation chromatography, penetration and mechanical stability and friction coefficient results reported. Storage and loss modulus reported for different cooling and processing times. Even though there is no clay added, manufacturing conditions are varied and perhaps should be included in a separate section.</t>
  </si>
  <si>
    <t>compounding, cooling method</t>
  </si>
  <si>
    <t>Bao S.P., Tjong S.C.</t>
  </si>
  <si>
    <t>Fracture characterization of high density polyethylene/organoclay nanocomposites toughened with SEBS-g-MA</t>
  </si>
  <si>
    <t>Characterises fracture toughness of composite.</t>
  </si>
  <si>
    <t>Considers HDPE/clay with compatibilizer via melt compounding. Morphology and mechanical properties reported, along with essential work of fracture.</t>
  </si>
  <si>
    <t>Considers HDPE with cloisite and compatibilizer prepared via melt compounding and injection moulded. Different weights of compatibilizer and clay are considered. XRD, FTIR, tensile strength, Young’s moduus, elongation at break, impact energy, load-displacement at different testing temperatures, specific essential work fracture and plastic work.</t>
  </si>
  <si>
    <t>clay addition, compatibilizer, testing, mech props</t>
  </si>
  <si>
    <t>Tjong S.C., Bao S.P.</t>
  </si>
  <si>
    <t>Fracture toughness of high density polyethylene/SEBS-g-MA/montmorillonite nanocomposites</t>
  </si>
  <si>
    <t>Considers HDPE/clay with compatibilizer via melt compounding. Essential work of fracture and mechanical properties reported.</t>
  </si>
  <si>
    <t xml:space="preserve">Considers HDPE with compatibilizer and cloisite prepared via melt mixing and melt compounding with varied clay loading and compatibilizer. XRD, FTIR, SEM, essential work of fracture, tensile strength, load-displacement, Young’s modulus, elongation at break, impact energy/strength reported. </t>
  </si>
  <si>
    <t>Wen, Jianping; Yin, Pu; Zhen, Minghui</t>
  </si>
  <si>
    <t>Friction and wear properties of UHMWPE/nano-MMT composites under oilfield sewage condition</t>
  </si>
  <si>
    <t xml:space="preserve">Considers friction and wear of UHMWPE based composites. </t>
  </si>
  <si>
    <t xml:space="preserve">Considers UHMWPE/MMT considered. Tribological properties tested against that of steel and PA. No mention of compatibilizers or manufacturing conditions being varied. </t>
  </si>
  <si>
    <t>Lu, HD; Hu, Y; Kong, QH; Chen, ZY; Fan, WC</t>
  </si>
  <si>
    <t>Gamma irradiation of high density poly(ethylene)/ethylene-vinyl acetate/clay nanocomposites: possible mechanism of the influence of clay on irradiated nanocomposites</t>
  </si>
  <si>
    <t>Mentions gamma irradiation, could refer to a different manufacturing method</t>
  </si>
  <si>
    <t>Considers HDPE/EVA/MMT exposed to gamma rays. Morphology, thermal, flammability and mechanical properties reported.</t>
  </si>
  <si>
    <t>Considers HDPE/EVA with modified MMT prepared  via melt compounding and compression and injection moulding. Blending ratio is fixed and clay loading varied with samples subjected to gamma irradiation. Gel content, tensile strength, elongation at break, TEM reported as a function of gamma irradiation. No indiciation of compatibilizer, varying blending ratio of manufacturing conditions.</t>
  </si>
  <si>
    <t>clay addition, blending, irradiation, mech props</t>
  </si>
  <si>
    <t>Cui, Yanbin; Kumar, S.; Kona, Balakantha Rao; van Houcke, Daniel</t>
  </si>
  <si>
    <t>Gas barrier properties of polymer/clay nanocomposites</t>
  </si>
  <si>
    <t xml:space="preserve">Considers barrier properties of the composite. </t>
  </si>
  <si>
    <t>Review paper which summarizes platelet shaped fillers in PNCs focussing on gas barrier properties. No mention of compatibilizer or manufacturing conditions being varied.</t>
  </si>
  <si>
    <t>review, clay addition</t>
  </si>
  <si>
    <t>Gas permeation properties of polyethylene-layered silicate nanocomposites</t>
  </si>
  <si>
    <t>Considers permeation properties of the composite.</t>
  </si>
  <si>
    <t xml:space="preserve">Considers HDPE/organoMMT with surfactants. Morphology, oxygen and gas permeability properties reported. No mention of compatibilizers or manufacturing conditions being varied. </t>
  </si>
  <si>
    <t>Hegde, A.</t>
  </si>
  <si>
    <t>Geocell reinforced foundation beds-past findings, present trends and future prospects: A state-of-the-art review</t>
  </si>
  <si>
    <t xml:space="preserve">Review paper considering geocell materials. Not within scope of research question. </t>
  </si>
  <si>
    <t>review, geosynthetics</t>
  </si>
  <si>
    <t>McWatters R.S., Rowe R.K., Wilkins D., Spedding T., Jones D., Wise L., Mets J., Terry D., Hince G., Gates W.P., Di Battista V., Shoaib M., Bouazza A., Snape I.</t>
  </si>
  <si>
    <t>Geosynthetics in Antarctica: Performance of a composite barrier system to contain hydrocarbon-contaminated soil after three years in the field</t>
  </si>
  <si>
    <t>Considers performance of composite with soil added. Not within the scope of the research question.</t>
  </si>
  <si>
    <t>HALAHMI I; EREZ O; EREZ A; HATAHMI I</t>
  </si>
  <si>
    <t>Geotechnical article e.g. cellular confinement system comprises layer formed of composition with functional group of polymer, engineering thermoplastic, filler and optionally unmodified polyolefin, ethylene copolymer or terpolymer</t>
  </si>
  <si>
    <t>Glass-fiber-reinforced geogrid flame-retardant polyethylene material contains high-density polyethylene, epoxy resin, nano magnesium hydroxide, red phosphorus, paraffin oil, antimony trioxide, montmorillonite powder, and corn starch</t>
  </si>
  <si>
    <t>M2PressWIRE</t>
  </si>
  <si>
    <t>Global Synthetic Paper Market Report, 2019 to 2024: Focus on Polypropylene, HDPE, Polyester, Polystyrene and More</t>
  </si>
  <si>
    <t>Report</t>
  </si>
  <si>
    <t>CHEN X</t>
  </si>
  <si>
    <t>Graphene powder coating for light-emitting diode lamps comprises high density polyethylene, isopropyl distearyloxyaluminate, modified montmorillonite, beta-hydroxyalkylamide, 1,2-dimethylimidazole, and graphene oxide</t>
  </si>
  <si>
    <t>CHEN T</t>
  </si>
  <si>
    <t>Graphene-containing cable material comprises e.g. SG-5PVC resin, high density polyethylene, polyethylene glycol diacrylate, modified montmorillonite, kaolin, diisononyl phthalate, Vaseline, antimony trioxide and barium stearate</t>
  </si>
  <si>
    <t>LIU X; GAO Z</t>
  </si>
  <si>
    <t>Halogen-free low-smoke electric wire and cable sheathing material containing phosphorus, nitrogen, layered silicate and compound polythene and method for preparing the same</t>
  </si>
  <si>
    <t>Ng H.B.</t>
  </si>
  <si>
    <t>Hdpe lined water reservoirs for power generating stations</t>
  </si>
  <si>
    <t>Seems to consider use of HDPE and its barrier properties. Geosynthetics are not within the scope of the research question.</t>
  </si>
  <si>
    <t>Rao, Burjupati Nageshwar; Praveen, T. A.; Sailaja, R. R. N.; Khan, M. Ameen</t>
  </si>
  <si>
    <t>HDPE Nanocomposites Using Nanoclay, MWCNT and Intumescent Flame Retardant Characteristics</t>
  </si>
  <si>
    <t>Considers flame ratardancy. No mention of composite.</t>
  </si>
  <si>
    <t>Considers HDPE with clay, carbon nanotubes and PEPA with compatibilizer. Mechanical and flame retardancy properties are reported. Micromechanical models analysed as well.</t>
  </si>
  <si>
    <t>Considers HDPE with multiwalled carbon nanotubes, nanomer and a compabitilizer prepared via melt mixing and compression moulding. The compatibilzier and flame retardant additive are kept at a fixed weight. FTIR, XRD, TGA, DSC, tensile strength, modulus, Young’s modulus as a function of carbon nanotube filler. Tensile properties were also modelled. No indication of varying compatibilizer or manufacturing conditions. Study primarily focusses on carbon nanotube addition.</t>
  </si>
  <si>
    <t>clay addition, compatibilizer, carbon nanotube, modelling, mech props</t>
  </si>
  <si>
    <t>Lee, Yoon Hwan; Park, Chul B.; Wang, Ki Hyun; Lee, Min Hee</t>
  </si>
  <si>
    <t>HDPE-clay nanocomposite foams blown with supercritical CO2</t>
  </si>
  <si>
    <t>Might be relevant as it mentions foam blown</t>
  </si>
  <si>
    <t>Considers HDPE/clay foams with CO2. Morphology reported. No mention of compatibilizer or varying manufacturing condition.</t>
  </si>
  <si>
    <t>de Araújo M.J.G., Barbosa R.C., Fook M.V.L., Canedo E.L., Silva S.M.L., Medeiros E.S., Leite I.F.</t>
  </si>
  <si>
    <t>HDPE/chitosan blends modified with organobentonite synthesized with quaternary ammonium salt impregnated chitosan</t>
  </si>
  <si>
    <t>Looks at polymer blends and seems to look at the effect of clay on these blends.</t>
  </si>
  <si>
    <t>Considers HDPE/chitosan blends via melt processing with bentonite clay modified with a salt added as a compatibilizing agent. Morpholgy, thermal and mechanical properties reported.</t>
  </si>
  <si>
    <t xml:space="preserve">Considers HDPE/chitosan with chitosan at different weights with and without a compatibilizer prepared via melt processing. Considered differetn ratio’s of compatibilizer and chitosan. FTIR, XRD, DSC, tensile strength, Young’s modulus and elongation at break, SEM reported. </t>
  </si>
  <si>
    <t>Grigoriadou, I.; Paraskevopoulos, K. M.; Karavasili, M.; Karagiannis, G.; Vasileiou, A.; Bikiaris, D.</t>
  </si>
  <si>
    <t>HDPE/Cu-nanofiber nanocomposites with enhanced mechanical and UV stability properties</t>
  </si>
  <si>
    <t>Considers copper fiber as the filler which is not a clay and therefore not within the scope of the research question.</t>
  </si>
  <si>
    <t>fiber reinforcement</t>
  </si>
  <si>
    <t>Passador F.R., Backes E.H., Travain D.R., Filho A.R., Pessan L.A.</t>
  </si>
  <si>
    <t xml:space="preserve">HDPE/LLDPE blend-based nanocomposites - Part I: Evaluation of thermo-mechanical properties and weathering resistance </t>
  </si>
  <si>
    <t>Portugese</t>
  </si>
  <si>
    <t>CHEN J</t>
  </si>
  <si>
    <t>Heat-resistant modified plastic particle contains PVC, high density polyethylene, epoxy resin, mixture of stearic and palmitic acids, mixture of starch and calcium carbonate powder, nano-montmorillonite, plasticizer and glass fiber</t>
  </si>
  <si>
    <t>WANG W; PAN K; LI J; YUAN H; WU J</t>
  </si>
  <si>
    <t>High barrier polyethylene terephthalate material comprises e.g. polyethylene naphthalate resin, modified barrier filler (montmorillonite), nano inorganic filler (nano alumina), antioxidant (antioxidant 168) and dispersant (polyethylene wax)</t>
  </si>
  <si>
    <t>HUANG R; MA J; ZHANG C; YANG Q</t>
  </si>
  <si>
    <t>High cold bearing silane crosslinked polyethylene cable includes high density polyethylene, medium density polyethylene, nylon, polypropylene fiber, vinyltrimethoxysilane, nano-montmorillonite, nanocarbon and terpene resin emulsion</t>
  </si>
  <si>
    <t>WANG J; ZHU C</t>
  </si>
  <si>
    <t>High density modified calcium carbonate comprises heavy calcium carbonate, clay, talc, cationic starch, urea-formaldehyde resin, high-density polyethylene, epoxy butyl oleate, sodium oleate, polypropylene short fiber and modified titania</t>
  </si>
  <si>
    <t>Shah K.S., Jain R.C., Shrinet V., Singh A.K., Bharambe D.P.</t>
  </si>
  <si>
    <t>High density polyethylene (HDPE) clay nanocomposite for dielectric applications</t>
  </si>
  <si>
    <t xml:space="preserve">Considers electrical applications. </t>
  </si>
  <si>
    <t>Considers HDPE/modified MMT and blending condition optimised. Mechanical, electrical and thermal properties reported.</t>
  </si>
  <si>
    <t>Considers HDPE with two different coupling agents considered for modified MMT prepared via melt mixing and injection moulding. Focus is on clay modification and varied loading. Tensile strength, elongation to break, impact strength, hardness, electrical, TGA reported. No indication of using compatibilizer, varying manufacturing conditions.</t>
  </si>
  <si>
    <t>Deepthi, M. V.; Sailaja, R. R. N.; Sampathkumaran, P.; Seetharamu, S.; Vynatheya, S.</t>
  </si>
  <si>
    <t>High density polyethylene and silane treated silicon nitride nanocomposites using high-density polyethylene functionalized with maleate ester: Mechanical, tribological and thermal properties</t>
  </si>
  <si>
    <t xml:space="preserve">Characterises composite properties. </t>
  </si>
  <si>
    <t>Considers HDPE/silicon nitride with compatibilizer and modified clay. Mechanical properties reported.</t>
  </si>
  <si>
    <t>Considers HDPE/silicon nitride with clay and compatibilizer prepared via melt mixing varying compatibilizer and silicon nitride and fixed clay percentage. TGA, DSC, FTIR, SEM, XRD, TEM, stress-strain, relative tensile modulus, tensile strength, elongation at break, flexural strength, flexural modulus, compressive modulus and strength, wear reported.</t>
  </si>
  <si>
    <t>Lino, Adan Santos; Mendes, Luis Claudio; da Silva, Daniela de Franca; Malm, Olaf</t>
  </si>
  <si>
    <t>High density polyethylene and zirconium phosphate nanocomposites</t>
  </si>
  <si>
    <t>Zirconium phosphate is not a clay and therefore not within the scope of the research question.</t>
  </si>
  <si>
    <t>Buggakupta, Wantanee(1,3); Chaiarrekij, Somporn(2); Suvarnakich, Kuntinee(2); Niravittanon, Auchuta(2); Apisampinvong, Thawanrat(2)</t>
  </si>
  <si>
    <t>High density polyethylene catalyst waste as a filler in papermaking</t>
  </si>
  <si>
    <t>Considers HDPE waste for paper making Not within the scope of the research question.</t>
  </si>
  <si>
    <t>polymer addition, paper</t>
  </si>
  <si>
    <t>KINOSHITA K; YOSHIHARA N</t>
  </si>
  <si>
    <t>High density polyethylene@ resin moulding for lever-contained in polyamide and inorganic-based filler of specific amts., and has specific tensile strength and good appearance</t>
  </si>
  <si>
    <t>LIN Z</t>
  </si>
  <si>
    <t>High impact PVC/methyl methacrylate-butadiene-styrene pipe material comprises material A (e.g. polyvinyl chloride, chlorinated polyethylene) and material B (e.g. calcium stearate), which are prepared by mixing, extruding and granulating</t>
  </si>
  <si>
    <t>D'Amato, M.; Dorigato, A.; Fambri, L.; Pegoretti, A.</t>
  </si>
  <si>
    <t>High performance polyethylene nanocomposite fibers</t>
  </si>
  <si>
    <t>Not much information is provided in the title, not sure</t>
  </si>
  <si>
    <t xml:space="preserve">Considered a HDPE based composite prepared by melt compounding. Composite was extruded into a fiber and thermo-mechanical properties investigated. Effect of adding nanoparticles on the drawability of extruded fiber was studied. </t>
  </si>
  <si>
    <t xml:space="preserve">Study investigates the effect of draw rate from the extruder on properties. The mechanical properties are reported as a function of draw rate. </t>
  </si>
  <si>
    <t>High strength and corrosion-resistant fishing net includes polymethacrylate, zinc dimethacrylate, high-density polyethylene resin, polypropylene, polybutylene terephthalate, high-density polyethylene, and clay and gypsum powder mixture</t>
  </si>
  <si>
    <t>DONG A</t>
  </si>
  <si>
    <t>High strength, moisture-resistance and oxygen resistance membrane comprises e.g. high-density polyethylene, ethylene-vinyl acetate resin, ethylene-vinyl acetate copolymer, tert-butyl hydroperoxide, zinc stearate, aluminum oxide, and kaolin</t>
  </si>
  <si>
    <t>CHEN S; QIN H</t>
  </si>
  <si>
    <t>High temperature resistant flame retardant cable material comprises ethylene-vinyl acetate copolymer, perfluoroether rubber, high density polyethylene, flame retardant, surfactant, antioxidant, coupling agent, clay and toluene</t>
  </si>
  <si>
    <t>WANG R</t>
  </si>
  <si>
    <t>High temperature-resistant and bonding strength adhesive includes phenolic resin, sodium acrylamide alkyl sulfonate, sodium 2-acrylamido-2-methylpropanesulfonate, sodium hydroxide, distilled water, filler, polyethylene glycol, and glycerin</t>
  </si>
  <si>
    <t>High-adhesion geocell room masterbatch contains high-density polyethylene, polyisobutylene, isooctylacrylate, 2-mercaptobenzimidazole, sodium diacetate, didecyl dimethyl ammonium bromide, triethanolamine, and rare-earth additive</t>
  </si>
  <si>
    <t>YIN Y</t>
  </si>
  <si>
    <t>High-density polyethylene double-wall corrugated pipe comprises high-density polyethylene powder, fumed silica, montmorillonite, inorganic fibers, calcium stearate and ammonium polyphosphate</t>
  </si>
  <si>
    <t>ZHOU X; XIE W; YANG Y; LI Q</t>
  </si>
  <si>
    <t>High-density polyethylene film anchoring steep rock side slope structure, has high-density polyethylene film, geo-textile layer and inner clay layer arranged on anchor cover plate for controlling sliding of high-density polyethylene film</t>
  </si>
  <si>
    <t>Bondioli, F.; Dorigato, A.; Fabbri, P.; Ferrari, A. M.; Messori, M.; Pegoretti, A.</t>
  </si>
  <si>
    <t>High-density polyethylene reinforced with titania nanoparticles</t>
  </si>
  <si>
    <t>Titanium is a metal particle and not part of the scope of the research question.</t>
  </si>
  <si>
    <t>Cruz-Aguilar, Antonio; Navarro-Rodriguez, Damaso; Perez-Camacho, Odilia; Fernandez-Tavizon, Salvador; Alberto Gallardo-Vega, Carlos; Garcia-Zamora, Maricela; Diaz Barriga-Castro, Enrique</t>
  </si>
  <si>
    <t>High-density polyethylene/graphene oxide nanocomposites prepared via in situ polymerization: Morphology, thermal, and electrical properties</t>
  </si>
  <si>
    <t>Graphene is not a clay and therefore not within the scope of the research question</t>
  </si>
  <si>
    <t>Singh, Vishwa Pratap; Vimal, K. K.; Kapur, G. S.; Sharma, Shashikant; Choudhary, Veena</t>
  </si>
  <si>
    <t>High-density polyethylene/halloysite nanocomposites: morphology and rheological behaviour under extensional and shear flow</t>
  </si>
  <si>
    <t>Mentions extensional and shear flow, however no mention of mechanical properties.</t>
  </si>
  <si>
    <t>Considers HDPE with halloysite nanotubes and compatibiliser prepared by melt compounding in a twin screw extruder. Rheology properties reported.</t>
  </si>
  <si>
    <t xml:space="preserve">Considers HDPE with different weights of compatibilizer added at the same weight of halloysite nanotube prepared via melt extrusion and inejction moulding. SEM, TEM, XRD, FTIR, rheology, TGA, tensile strength, tensile modulus, elongation at break, flexural strength/modulus and impact strength reported. </t>
  </si>
  <si>
    <t>Pratap Singh V., Kapur G.S., Shashikant, Choudhary V.</t>
  </si>
  <si>
    <t>High-density polyethylene/needle-like sepiolite clay nanocomposites: Effect of functionalized polymers on the dispersion of nanofiller, melt extensional and mechanical properties</t>
  </si>
  <si>
    <t>Mentions melt extensional properties, could be relevant.</t>
  </si>
  <si>
    <t xml:space="preserve">Considers HDPE/clay with compatibilizer via melt compounding. Morphology, mechanical and melt extensional properties are reported. </t>
  </si>
  <si>
    <t xml:space="preserve">Considers HDPE with clay and two different compatibilizers prepared via melt compounding for different clay and compatibilizer loadings. SEM, TEM, rheology, TGA, FTIR, XRD, tensile strength, elongation at break, tensile modulus, flexural strength/modulus, impact strength reported.  </t>
  </si>
  <si>
    <t>WANG O</t>
  </si>
  <si>
    <t>High-flame-retardant halogen-free cable material contains high-density polyethylene, ethylene-vinyl acetate copolymer, zirconium fluoride, organic silicone rubber compound, microcrystalline wax, niobium pentoxide and additive</t>
  </si>
  <si>
    <t>JI A</t>
  </si>
  <si>
    <t>High-strength low-temperature resistant material for turnover box, comprises polypropylene, high-density polyethylene, styrene-ethylene-butylene-styrene, alumina, aluminum-doped zinc oxide whiskers, hollow glass microbeads, nano attapulgite</t>
  </si>
  <si>
    <t>QIU H</t>
  </si>
  <si>
    <t>High-strength plastic inspection well comprises e.g. high-density polyethylene, polyvinyl chloride, nitrile rubber powder, stainless steel fiber, coupling agent, acrylonitrile-butadiene-styrene copolymer, compatibilizer and mica powder</t>
  </si>
  <si>
    <t>Ganguly, Mainak; Ariya, Parisa A.</t>
  </si>
  <si>
    <t>Ice Nucleation of Model Nanoplastics and Microplastics: A Novel Synthetic Protocol and the Influence of Particle Capping at Diverse Atmospheric Environments</t>
  </si>
  <si>
    <t>Seems to be more focussed on the effect of micro- and nanoplastics and their compounds on the environement. Not within the scope of the research question.</t>
  </si>
  <si>
    <t>environment</t>
  </si>
  <si>
    <t>Wickramaarachchi, W. V. W. H.; Walpalage, S.; Egodage, S. M.</t>
  </si>
  <si>
    <t>Identification of the Polyethylene Grade Most Suitable for Natural Rubber-Polyethylene Blends used for Roofing Applications</t>
  </si>
  <si>
    <t xml:space="preserve">Considers grade of PE for a specific application. </t>
  </si>
  <si>
    <t>Considers different grades of PE for a PE/rubber blend for use in roofing material. Reports mechanical, water absorption and thermal conductivity properties. No mention of clay, therefore not part of the scope of the research question.</t>
  </si>
  <si>
    <t>ALONSO J C; FU X; PAL L; STEICHEN C E; STEICHEN C; ALONSO J</t>
  </si>
  <si>
    <t>Imageable article comprises backside-filled resin layer including resin chosen from low-density polyethylene and combination of low-density polyethylene and high-density polyethylene and filler, bonded to backside of paper substrate</t>
  </si>
  <si>
    <t>KOYA Y</t>
  </si>
  <si>
    <t>Impact and scratch resistant polyolefin compsns.-include inorganic filler and organo-metallic cpd.</t>
  </si>
  <si>
    <t>AL-Kayssi, A.W.</t>
  </si>
  <si>
    <t>Impact of elevated CO2 concentrations in the soil on soil solarization efficiency</t>
  </si>
  <si>
    <t>Considers effect of CO2 levels in soil on its efficiency. Not within the scope of the research question.</t>
  </si>
  <si>
    <t>soil</t>
  </si>
  <si>
    <t xml:space="preserve">Rahman, Md. Rezaur; Rahman, Md. Mizanur;  Hamdan, Sinin;  Josephine Chang Hui Lai </t>
  </si>
  <si>
    <t>Impact of Maleic Anhydride, Nanoclay, and Silica on Jute Fiber-reinforced Polyethylene Biocomposites</t>
  </si>
  <si>
    <t xml:space="preserve">Considers effect of different clays on PE biocomposite. </t>
  </si>
  <si>
    <t>Considers jute fiber/PE biocomposite via hot press moulding with clay and compatibilizer. Morphology, thermal and mechanical properties reported.</t>
  </si>
  <si>
    <t>Considers PE, nanomer, SiO2 and compatibilizer with Jute fiber prepared via melt mixing and compression moulding. Compatibilizer and clay weight remains fixed with jute fiber ratio’s varied. No indication of the type of PE and very little detail on the preparation. FTIR, SEM, adsorption, TGA, tensile strength and Young’s modulus. No indication of varying compatibilizer ratios or manufacturing conditions. Focus is on different jute fiber ratios for clay or SiO2 as secondary filler.</t>
  </si>
  <si>
    <t>Adesina A.A., Hussein I.A.</t>
  </si>
  <si>
    <t>Impact of organoclay and maleated polyethylene on the rheology and instabilities in the extrusion of high density polyethylene</t>
  </si>
  <si>
    <t>Mentions extrusion, might be relevant</t>
  </si>
  <si>
    <t xml:space="preserve">Considers HDPE/clay via melt compounding. A slit die with transducers was attached to measure rheological and melt extensional properties.  </t>
  </si>
  <si>
    <t>Considers HDPE/cloisite with surfactant and compatibilizer at fixed percentage via compounding. WAXD, SEM, rheology properties reported. Relaxation modulus vs. strain in strain sweep test for HDPE and HDPE/clay. Effect of compatibilizer for apparent shear stress vs. shear rate of extruder and the pressure fluctuation. There are no reported mechanical properties, however the effect of compatibilizer on processing is studied from a rheological point of view and perhaps should be mentioned in a separate section.</t>
  </si>
  <si>
    <t>Chen, Biqiong; Evans, Julian R. G.</t>
  </si>
  <si>
    <t>Impact strength of polymer-clay nanocomposites</t>
  </si>
  <si>
    <t>Considers impact strength on polymer clay composites.</t>
  </si>
  <si>
    <t>Review paper which focusses on impact strength in PCNs. Mention is made of polyamide, but no indication that PE is considered as the base polymer. No mention of compatibilizer or manufacturing conditions being varied.</t>
  </si>
  <si>
    <t>review, mech props</t>
  </si>
  <si>
    <t>Vogel J., Grewell D.</t>
  </si>
  <si>
    <t>Impact study of substituting non degradable plastics by biodegradable composites (DDGS and Zein) and the potential of nanoclays as reinforcement</t>
  </si>
  <si>
    <t>Considers effect of adding biodegradable fillers to polymers. The biodegradable fillers are not clays and therefore outside the scope of the research question.</t>
  </si>
  <si>
    <t>Wei X., Li X., Huang C.</t>
  </si>
  <si>
    <t>Impacts of freeze-thaw cycles on runoff and sediment yield of slope land</t>
  </si>
  <si>
    <t>Jiang J., Mei C., Pan M., Cao J.</t>
  </si>
  <si>
    <t>Improved mechanical properties and hydrophobicity on wood flour reinforced composites: Incorporation of silica/montmorillonite nanoparticles in polymers</t>
  </si>
  <si>
    <t>Considers the effect of adding nanoparticles to polymers and their effect on mechanical properties and hydrophobicity.</t>
  </si>
  <si>
    <t xml:space="preserve">Considers a hybrid silica/MMT for inclusion in HDPE for wood/polymer composites. Considers barrier and mechanical properties. </t>
  </si>
  <si>
    <t>Considers HDPE/wood flour with Na-MMT with surface modification prepared via melt compounding and injection moulding. XRD, SEM, water absorption, tensile strength, impact strength, flexural strength and modulus for the different clay’s considered. No indication of compatibilizer or varying blending ratios or manufacturing conditions.</t>
  </si>
  <si>
    <t>clay addition, filler addition, wood, mech props</t>
  </si>
  <si>
    <t>Jamshidi S., Sundararaj U.</t>
  </si>
  <si>
    <t>Improvement of barrier properties of rotomolded PE containers with nanoclay</t>
  </si>
  <si>
    <t>Considers only barrier properties improvement based on rotomoulded PE.</t>
  </si>
  <si>
    <t xml:space="preserve">Considers HDPE/LLDPE with clay in melt compounding with compatibilizer. Morphology and rheology considered. </t>
  </si>
  <si>
    <t xml:space="preserve">Considers LLDPE and HDPE based composites for rotational and injection moulding with compatibilizer and cloisite prepared via melt compounding. Compatibilizer ratio fixed and only clay loading varied. XRD, rheology, TEM reported. No indication of mechanical properties, varying compatibilizer weight or manufacturing conditions. </t>
  </si>
  <si>
    <t>clay additon, compatibilizer</t>
  </si>
  <si>
    <t>Hafshejani K.T., Khorasani S.N., Jahadi M., Hafshejani M.S., Neisiany R.E.</t>
  </si>
  <si>
    <t>Improving mechanical and thermal properties of high-density polyethylene/wood flour nanocomposites</t>
  </si>
  <si>
    <t>Might be relevant as it considers improvement of thermo-mechanical properties</t>
  </si>
  <si>
    <t>Considers HDPE/wood flour with clay and antioxidant. A DoE was performed and mechanical and thermal properties reported.</t>
  </si>
  <si>
    <t>Considers HDPE/wood flour with cloisite, anti-oxidant and compatibilizer prepared via melt compounding and compression moulding. Considered Taguchi for a statistical DoE considering clay and anti-oxidant as the design variables. Compatibilizer and blending ratio’s fixed. Tensile strength and modulus and toughness reported as a function of antioxidant and clay loading. DSC and SEM also reported. No indication of varying compatibilizer or manufacturing methods.</t>
  </si>
  <si>
    <t>clay addition, filler addition, compatibilizer, DoE, wood, mech props</t>
  </si>
  <si>
    <t>Gouda O.E., Mahmoud S.F., El-Gendy A.A., Haiba A.S.</t>
  </si>
  <si>
    <t>Improving the dielectric properties of high density polyethylene by incorporating clay-nanofiller</t>
  </si>
  <si>
    <t xml:space="preserve">Seems like an electrical conductivity study. </t>
  </si>
  <si>
    <t xml:space="preserve">Considers HDPE/MMT via melt compounding at different loadings. Morphology, thermal and electrical properties reported. No mention of compatibilizers or manufacturing conditions being varied. </t>
  </si>
  <si>
    <t>Laguna-Gutierrez, Ester; Pinto, Javier; Kumar, Vipin; Rodriguez-Mendez, Maria L.; Rodriguez-Perez, Miguel A.</t>
  </si>
  <si>
    <t>Improving the extensional rheological properties and foamability of high-density polyethylene by means of chemical crosslinking</t>
  </si>
  <si>
    <t>Considers morphology manipulatioin to improve rheological properties and foambility. No mention of mechanical properties or manufacturing methods.</t>
  </si>
  <si>
    <t xml:space="preserve">Considers cross-linked HDPE to improve available amount of gas and rheological properties in the foam. Foaming time and temperature is varied. </t>
  </si>
  <si>
    <t>Considers HDPE with organic peroxide as crosslinking agent and CO2 as the blowing agent. Prepared composite blends with compounding and compression moulding with different cross linking times. Gel content, DSC, rheology, density and SEM reported. Effect of foaming time and temperature on relative density considered. There is no clay considered in this composite, no mechanical properties reported, no compatibilizer added. However foaming conditions are varied and can be considered for a separate section.</t>
  </si>
  <si>
    <t>foam, foam conditions</t>
  </si>
  <si>
    <t>Gad, Y.H.</t>
  </si>
  <si>
    <t>Improving the properties of poly(ethylene-co-vinyl acetate)/clay composite by using electron beam irradiation</t>
  </si>
  <si>
    <t xml:space="preserve">Considers effect of irradiated particles on composite properties. </t>
  </si>
  <si>
    <t xml:space="preserve">Considers effect of irradiation on EVA/clay composites via solution blending. Mechanical and thermal properties reported. No mention of compatibilizers or manufacturing conditions being varied. </t>
  </si>
  <si>
    <t>Zhu, Jiaming; Shen, Jiabin; Guo, Shaoyun</t>
  </si>
  <si>
    <t>In Situ Biaxial Stretching for the Platelet Formation of an Ethylene-Vinyl Alcohol Copolymer Through Multistage Stretching Extrusion and Its Effect on the Gas-Barrier Properties of Polyethylene</t>
  </si>
  <si>
    <t>Mentions stretching extrusion, might be relevant</t>
  </si>
  <si>
    <t>Considers HDPE/EVOH blend via multistage stretching extrusion. Morphology, rheology and barrier properties reported. No mention of clay,  compatibilizer or variation in  manufacturing conditions.</t>
  </si>
  <si>
    <t>Li, Zhen; Shi, Yun-Jie; Sun, Cheng-Xiao; Zhang, Qin; Fu, Qiang</t>
  </si>
  <si>
    <t>In situ micro and nano fibrillar reinforced elastomer composites based on polypropylene (PP)/olefinic block copolymer (OBC)</t>
  </si>
  <si>
    <t xml:space="preserve">Considers micro and nano filler in composite. </t>
  </si>
  <si>
    <t>Considers fibre reinforced blends with olefin block copolymer and PP as the fibres via extrusion stretching. Screw rotation speed, post stretch ratio, die dimension and PP content are studied. Rheological and mechanical properties reported.</t>
  </si>
  <si>
    <t>Considers OBC and iPP as a nano fibrillar blend via compounding and hot extrusion by using two pinching rolls to extract wire. Considered different rotating speeds, post stretch ratios and dies. DSC, SEM, rheology, tensile strength, modulus and elongation at break reported. This is not the correct type of system but as it considers manufacturing variation perhaps mention in a separate section.</t>
  </si>
  <si>
    <t>Barbalho, G. H. A.</t>
  </si>
  <si>
    <t>INCORPORATION MONTMORILLONITE ORGANOPHILIC IN THERMOPLASTIC FOR NANOCOMPOSITES PRODUCTION</t>
  </si>
  <si>
    <t>Passador F.R., Ruvolo-Filho A.C., Pessan L.A.</t>
  </si>
  <si>
    <t>Influence of blending protocol on the thermal and mechanical properties of HDPE/LLDPE blend-based nanocomposites</t>
  </si>
  <si>
    <t xml:space="preserve">Investigates the effect of different blending approaches on the thermo-mechanical properties. </t>
  </si>
  <si>
    <t>Considers HDPE/LLDPE with clay and compatibilizer via melt compounding. Studied two blending protocols and morphology and mechanical properties reported.</t>
  </si>
  <si>
    <t>Likely an extension of the conference paper in 2014. Considers HDPE/LDPE with cloisite and compatibilizer via two blending protocols and varying the clay loading. Prepared via melt compounding and injection moulding. The blend ratio and compatibilizer weight is fixed. WAXD, TEM, DMA, DSC, tensile/flexural modulus reported.</t>
  </si>
  <si>
    <t xml:space="preserve">Considers effect of blending order of the polymers on the thermo-mechanical properties. </t>
  </si>
  <si>
    <t>Considers HDPE/LLDPE with clay and compatibilizer via melt compounding. Studied two blending protocols and thermal and mechanical properties reported.</t>
  </si>
  <si>
    <t>Considers HDPE with compatibilizer and cloisite prepared via melt compounding considering two blending protocols and injection moulding. Ratio’s were fixed and clay loading varied. WAXD, TEM, TGA, tensile/flexural modulus reported.</t>
  </si>
  <si>
    <t>clay addition, compatibilizer, blending protocol, mech props</t>
  </si>
  <si>
    <t>Kord B., Varshoei A., Chamany V.</t>
  </si>
  <si>
    <t>Influence of chemical foaming agent on the physical, mechanical, and morphological properties of HDPE/wood flour/nanoclay composites</t>
  </si>
  <si>
    <t>Seems to consider the influcen of chamical foaming agents on various composite properties.</t>
  </si>
  <si>
    <t xml:space="preserve">Considers HDPE/wood flour with clay and compatibilizer via extrusion with a blowing agent to create a foam composite. Morphology and mechanical properties reported. </t>
  </si>
  <si>
    <t>Considers HDPE/wood fiber with compatibilizer and MMT prepared via melt compounding and injection moulding. Foaming agent and clay was varied, blending ratio and compatibilizer fixed. SEM, density, water absorption, thickness swelling, tensile modulus, XRD as a function of foaming agent for all clay loadings. No mention of varying compatibilizer.</t>
  </si>
  <si>
    <t>clay addition, fiber reinforcement, compatibilizer, foam, foam conditions, mech props</t>
  </si>
  <si>
    <t>Barbosa R., Araujó E.M., Melo T.J.A., Ito E.N., Hage Jr. E.</t>
  </si>
  <si>
    <t>Influence of clay incorporation on the physical properties of polyethylene/Brazilian clay nanocomposites</t>
  </si>
  <si>
    <t xml:space="preserve">Considers influence of adding clay to composite. </t>
  </si>
  <si>
    <t xml:space="preserve">Considers HDPE/clay via melt intercalation. Morphology, mechanical and burning properties reported. No mention of compatibilizers or manufacturing conditions being varied. </t>
  </si>
  <si>
    <t>Feller, JF; Bruzaud, S; Grohens, Y</t>
  </si>
  <si>
    <t>Influence of clay nanofiller on electrical and rheological properties of conductive polymer composite</t>
  </si>
  <si>
    <t xml:space="preserve">Considers effect of clay on electrical and rheological properties. </t>
  </si>
  <si>
    <t>Considers PE-, PP- and EVA-carbon black with MMT. Electrical and rheology properties reported.</t>
  </si>
  <si>
    <t>Considers EEA, PP and PE filled with carbon black and garamite at different clay loadings prepared via melt mixing and compression moulding. DSC, electrical, rheology reported. No mention of mechanical properties, compatibilizer or varying manufacturing conditions.</t>
  </si>
  <si>
    <t>clay addition, filler addition, blending</t>
  </si>
  <si>
    <t>Hetzer, M.; Zhou, H. X.; Poloso, T.; De Kee, D.</t>
  </si>
  <si>
    <t>Influence of compatibiliser blends on mechanical and thermal properties of polymer-clay nanocomposites</t>
  </si>
  <si>
    <t xml:space="preserve">Considers effects of compatibilizer blends on thermo-mechanical properties. </t>
  </si>
  <si>
    <t>Considers effect of compatibilizer weight, temperature in first  extruder zone and clay loading on mechanical and thermal properties of PE/clay composite.</t>
  </si>
  <si>
    <t xml:space="preserve">Considers cloisite and HDPE with four different compatibilizers prepared via compounding with cloisite. Considered compatibilizer blends for study. XRD, TEM, Young’s modulus, ultimate tensile strength, HDT reponse reported. </t>
  </si>
  <si>
    <t>Rattanawijan, Waraporn; Amornsakchai, Taweechai; Amornsakchai, Pornsawan; Petiraksakul, Pinsupha</t>
  </si>
  <si>
    <t>Influence of Compatibilizer on Notched Impact Strength and Fractography of HDPE-Organoclay Composites</t>
  </si>
  <si>
    <t xml:space="preserve">Considers effects of compatibilizer blends on mechanical properties. </t>
  </si>
  <si>
    <t xml:space="preserve">Considers HDPE/clay and compatibilizer with a focus on impact properties and morphology. </t>
  </si>
  <si>
    <t>Considers HDPE with organo MMT and compatibilizer prepared via melt blending and injection moulding. Considered different loadings of clay and compatibilizer. XRD, DSC, SEM, yield strength, modulus, fracture initiation, propagation energy and impact strength reported.</t>
  </si>
  <si>
    <t>Babaei, Amir; Ghaffarian, S. Reza; Khorasani, M. Mehdi; Baseghi, Siamak</t>
  </si>
  <si>
    <t>Influence of Compatibilizer-Type and Processing Approach on the Dispersion of OMMT in High-Density Polyethylene Matrix</t>
  </si>
  <si>
    <t>Mentions processing approach</t>
  </si>
  <si>
    <t>Considers two mixing methods</t>
  </si>
  <si>
    <t xml:space="preserve">Considered HDPE with a compatibilizer and clay and prepared it using melt intercalation considering two processes (1) direct mixing and (2) master batching. Focusses on the effects of clay content and degree of dispersion on the rehological and tensile properties and comparing these for the two methods. For the tensile tests all samples were only of the direct mixing process and therefore no influence of manufacturing method or variables are investigated, only the effect of clay content and compatibilizer type. </t>
  </si>
  <si>
    <t>clay addition, compatibilizer, compounding, mech props</t>
  </si>
  <si>
    <t>Abd El-Fattah A., Abd ElKader E.</t>
  </si>
  <si>
    <t>Influence of different clays on the mechanical, thermal, and water absorption properties of recycled high-density polyethylene/wood flour hybrid composites</t>
  </si>
  <si>
    <t>Looks at the influence of the clays on the properties.</t>
  </si>
  <si>
    <t>Considers rHDPE/wood flour with clay added via melt mixing and compression moulding. Considers effect of two clays on mechanical, thermal and water absorption properties.</t>
  </si>
  <si>
    <t>Considers rHDPE/wood flour with compatibilizer and bentonite clay and LDH. Wood flour treated, bentonite clay modified and LDH synthesised. Prepared via melt blending and compression moulding with wood flour and compatibilizer at fixed weights. SEM, water absorption, DSC, TGA,  DTG, tensile strength and elongation at break, impact strength. No mention of varying blending ratios, compatibilizer or manufacturing methods.</t>
  </si>
  <si>
    <t>clay addition, compatibilizer, wood, mech props</t>
  </si>
  <si>
    <t>Ardanuy M., Velasco J.I., Maspoch M.L., Haurie L., Fernández A.I.</t>
  </si>
  <si>
    <t>Influence of EMAA compatibilizer on the structure and properties of HDPE/hydrotalcite nanocomposites prepared by melt mixing</t>
  </si>
  <si>
    <t>Mentions melt mixing approach, might be relevant.</t>
  </si>
  <si>
    <t>Considers HDPE/hydrotalcite with surfactant and compatibilizer. Morphology, thermal and mechanical properties reported.</t>
  </si>
  <si>
    <t>Considers HDPE with synthetic and organic hydrotalcite and EMAA compatibilizer prepared via melt compounding and compression moulding. FTIR, XRD, TEM, DSC, TGA, flammability, Young’s modulus, tensile strength reported. Results are reported with and without compatibilizer.</t>
  </si>
  <si>
    <t>Silva B.L., Nack F.C., Lepienski C.M., Coelho L.A.F., Becker D.</t>
  </si>
  <si>
    <t>Influence of intercalation methods in properties of clay and carbon nanotube and high density polyethylene nanocomposites</t>
  </si>
  <si>
    <t>Might be relevant as it looks at influence of intercalation methods</t>
  </si>
  <si>
    <t>Two different preparation methods compared</t>
  </si>
  <si>
    <t xml:space="preserve">Considers HDPE based system with different compounding methods (solution and melt intercalation). Young’s modulus and nanoindentation hardness is reported. </t>
  </si>
  <si>
    <t>Mardani M., Bagheri R., Golozar M.A.</t>
  </si>
  <si>
    <t>Influence of MA-g-HDPE compatibilizer content on quality and adhesion/bending strength of polyethylene/O-MMT coating films</t>
  </si>
  <si>
    <t xml:space="preserve">Considers effect of compatibilizer on adhesion/bending strength of composite films. </t>
  </si>
  <si>
    <t>Considers HDPE/clay with compatibilizer via melt processing and cured in oven at different temperatures and times. Morphology properties reported.</t>
  </si>
  <si>
    <t xml:space="preserve">Considers HDPE with cloisite and compatibilizer prepared via melt mixing with coating sample preparation. SEM, XRD, gel content, rheology. No mechanical properties reported and film coating tested with varied compatibilizer weights. </t>
  </si>
  <si>
    <t>Sanchez-Valdes S.</t>
  </si>
  <si>
    <t>Influence of maleated elastomer on filler dispersion, mechanical and antimicrobial properties of hybrid HDPE/clay/silver nanocomposites</t>
  </si>
  <si>
    <t xml:space="preserve">Seems to look at effect of an elastomer on the clay dispersion and properties. </t>
  </si>
  <si>
    <t>Considers HDPE/clay/silver with compatibilizer via melt mixing. Morphology, thermal, mechanical and antimicrobial properties reported.</t>
  </si>
  <si>
    <t xml:space="preserve">Considers HDPE with clay, silver and compatibilizer at different weights prepared via melt compounding. XRD, SEM, TGA, absorption, antimicrobial, tensile modulus/strength, elongation at break and impact strength reported. </t>
  </si>
  <si>
    <t>Majeed, Khaliq; Hassan, Azman; Abu Bakar, Aznizam</t>
  </si>
  <si>
    <t>Influence of maleic anhydride-grafted polyethylene compatibiliser on the tensile, oxygen barrier and thermal properties of rice husk and nanoclay-filled low-density polyethylene composite films</t>
  </si>
  <si>
    <t xml:space="preserve">Considers effect of compatibilizer on tensile, barrier and thermal properties. </t>
  </si>
  <si>
    <t>Considers LDPE/clay/rice husk via extrusion blown film with compatibilizer. Morphology, mechanical and barrier properties reported.</t>
  </si>
  <si>
    <t xml:space="preserve">Considers LDPE/rice husk with clay and compatibilizer with compatibilizer weight varied and clay and rice husk weight fixed. Prepared via melt compounding and then blown into films. XRD, SEM, permeability, DSC, tensile strength, elongation at break and Young’s modulus. </t>
  </si>
  <si>
    <t>clay addition, fiber reinforcement, compatibilizer, blown film, mech props</t>
  </si>
  <si>
    <t>Brandenburg R.F., Lofi A.R.H.C., Lepienski C.M., Coelho L.A.F., Becker D.</t>
  </si>
  <si>
    <t>Influence of mixing in mechanical properties of clay and carbon nanotube and high density polyethylene</t>
  </si>
  <si>
    <t>Might be relevant as it looks at influence of mixing</t>
  </si>
  <si>
    <t>HDPE based composite with two fillers. Also considers solution and melt intercalation as two methods for compounding. Measured Young’s Modulus.</t>
  </si>
  <si>
    <t>Sadygova A.R., Abbasov I.I., Safiev E.S., Asilbeyli P.B., Alekperov V.A.</t>
  </si>
  <si>
    <t>Influence of nanoclay microadditives on the molecular processes and kinetics of electrical and mechanical destruction of polyethylene</t>
  </si>
  <si>
    <t>Russian</t>
  </si>
  <si>
    <t>Lei Y., Wu Q., Clemons C.M., Yao F., Xu Y.</t>
  </si>
  <si>
    <t>Influence of nanoclay on properties of HDPE/wood composites</t>
  </si>
  <si>
    <t xml:space="preserve"> Considers the influence of clay on the composite properties</t>
  </si>
  <si>
    <t xml:space="preserve">Considers HDPE/pine flour with clay via melt compounding and injection moulding with compatibilizer. Morphology, mechanical, water absorption and thermal properties reported. </t>
  </si>
  <si>
    <t xml:space="preserve">Considers HDPE/pine flour with modified MMT and compatibilizer prepared via melt mixing and injection moulding. XRD, DSC, flexural/tensile strength and modulus, elongation, impact strength, storage and loss modulus as a function of clay content. Blending ratio and compatibilizer weight fixed. There is a table with results for all individual componetns but at a fixed clay weight. </t>
  </si>
  <si>
    <t>Shi, Xiaomei; Wang, Jingdai; Jiang, Binbo; Yang, Yongrong</t>
  </si>
  <si>
    <t>Influence of nanofiller dimensionality on the crystallization behavior of HDPE/carbon nanocomposites</t>
  </si>
  <si>
    <t>Mentions crystallization, could refer to cooling methods</t>
  </si>
  <si>
    <t>Considers HDPE with different carbon nanofillers. Morphology properties reported. No mention of clay added and is therefore not within the scope of the research question.</t>
  </si>
  <si>
    <t xml:space="preserve">Martino, Lucrezia; Guigo, Nathanaël;  van Berkel, Jesper Gabriël;  Sbirrazzuoli, Nicolas </t>
  </si>
  <si>
    <t>Influence of organically modified montmorillonite and sepiolite clays on the physical properties of bio-based poly(ethylene 2,5-furandicarboxylate)</t>
  </si>
  <si>
    <t xml:space="preserve">Considers effect of clays on bio-based composites. </t>
  </si>
  <si>
    <t xml:space="preserve">Considers PEF with different clays via melt extrusion and compresison moulding. Morphology, rheological, thermal and mechanical properties reported. No mention of compatibilizers or manufacturing conditions being varied. </t>
  </si>
  <si>
    <t>Kord, Behzad; Ravanfar, Pouria; Ayrilmis, Nadir</t>
  </si>
  <si>
    <t>Influence of Organically Modified Nanoclay on Thermal and Combustion Properties of Bagasse Reinforced HDPE Nanocomposites</t>
  </si>
  <si>
    <t xml:space="preserve">Considers effect of modified clay on HDPE/bagasse thermal and combustion properties. </t>
  </si>
  <si>
    <t>Considers HDPE/bagasse flour with different clay loadings via melt blending. Thermal and combustion properties reported.</t>
  </si>
  <si>
    <t>Considers HDPE/bagasse powder with compatibilizer and cloisite prepared via melt mixing. Blending ratio and compatibilizer weight fixed, only clay is varied. TGA, DSC, combustion, XRD, SEM, tensile/flexural strength and modulus reported. No indication of varying blending ratio, compatibilizer or manufacturing conditions.</t>
  </si>
  <si>
    <t>Al-Malaika, S.; Sheena, H.; Fischer, D.; Masarati, E.</t>
  </si>
  <si>
    <t>Influence of processing and clay type on nanostructure and stability of polypropylene-clay nanocomposites</t>
  </si>
  <si>
    <t>Looks at extrusion temperature and screw speed</t>
  </si>
  <si>
    <t>Considers PP with different clays modified with surfactant and not, with compatibilizer is prepared via melt processing. Side feeder temperature and screw speeds are varied. Two extruders were used, one fitted with ultrasound equipment. DSC, rheology, SEM reported. Even though PE is not considered and there is not mention of mechanical properties or different compatibilizers, there is a variation in manufacturing conditions and should be discussed in a separate section.</t>
  </si>
  <si>
    <t>clay addition, compatibilizer, compounding, ultrasound</t>
  </si>
  <si>
    <t>Barbosa R., Morais D.D.S., Nóbrega K.C., Araújo E.M., Mélo T.J.A.</t>
  </si>
  <si>
    <t>Influence of processing variables on the mechanical behavior of HDPE/clay nanocomposites</t>
  </si>
  <si>
    <t>Might be relevant as it mentions influence of processing variables</t>
  </si>
  <si>
    <t>Considered counter rotating and co-rotating screw extrusion.</t>
  </si>
  <si>
    <t>Considered a HDPE system with compatibilizer and clay added, prepared in an internal mixer and then compounded using a (1) counter rotating twin screw extruder and a (2) co-rotating twin screw extruder with different screw configurations and finally injection moulded to create samples. The influence of processing variables (different screw configurations) on the mechanical properties (tensile strength, elastic modulus) was investigated.</t>
  </si>
  <si>
    <t>Picard, E.; Vermogen, A.; Gerard, J-F.; Espuche, E.</t>
  </si>
  <si>
    <t>Influence of the Compatibilizer Polarity and Molar Mass on the Morphology and the Gas Barrier Properties of Polyethylene/Clay Nanocomposites</t>
  </si>
  <si>
    <t xml:space="preserve">Considers effect of compatibilizer on morphology and barrier properties of composites. </t>
  </si>
  <si>
    <t>Considers HDPE/clay with different compatibilizers via melt blending. Morphology and barrier properties reported.</t>
  </si>
  <si>
    <t>Considers HDPE/nanofil with five different compatibilizers prepared via melt compounding and blow filmed. TEM, XRD, permeability reported. No mention of mechanical properties.</t>
  </si>
  <si>
    <t>clay addition, compatibilizer, blown film</t>
  </si>
  <si>
    <t>Dintcheva, N.Tz.; Alessi, S.; Arrigo, R.; Przybytniak, G.; Spadaro, G.</t>
  </si>
  <si>
    <t>Influence of the e-beam irradiation and photo-oxidation aging on the structure and properties of LDPE-OMMT nanocomposite films</t>
  </si>
  <si>
    <t xml:space="preserve">Considers effect of irradiation and photo-oxidation on LDPE/clay composite films. </t>
  </si>
  <si>
    <t xml:space="preserve">Considers LDPE/clay exposed to electron beam irradiation. Morphology, photo-oxidation and mechanical properties reported. No mention of compatibilizers or manufacturing conditions being varied. </t>
  </si>
  <si>
    <t>clay addition, irradiation, film, mech props</t>
  </si>
  <si>
    <t>Influence of the silane grafting of polyethylene on the morphology, barrier, thermal, and rheological properties of high-density polyethylene/organoclay nanocomposites</t>
  </si>
  <si>
    <t>Considers effect of compatibilizer on morphology, barrier, thermal and rheological properties of composites.</t>
  </si>
  <si>
    <t>Considers HDPE/clay with compatibilizer via melt compounding. Morphology, thermal, rheology and barrier properties reported.</t>
  </si>
  <si>
    <t>Considers HDPE/cloisite with compatibiilizer prepared via melt compounding. XRD, TEM, DSC, rheology, permeability and gel content reported. No mention of mechanical properties or varying compatibilizer or manufacturing conditions.</t>
  </si>
  <si>
    <t>JIANG W</t>
  </si>
  <si>
    <t>Inhaul cable comprises first cable, second cable and third cable, where surface of strips are distributed with multiple convex particles, strips has multiple of nodular structure, nodular structure is divided into multiple of length</t>
  </si>
  <si>
    <t>Mistretta M.C., Botta L., Morreale M., Rifici S., Ceraulo M., La Mantia F.P.</t>
  </si>
  <si>
    <t>Injection molding and mechanical properties of bio-based polymer nanocomposites</t>
  </si>
  <si>
    <t>Seems it looks at a manufacturing technique even though it is a different polymer system</t>
  </si>
  <si>
    <t>Does investigate the injection moulding processability and mechanical properties. And does compare it with a traditional HDPE/clay system</t>
  </si>
  <si>
    <t>Considers a PLA and MaterBi based system in bio-polymers. Compared with different fillers and the effect on the processability and the properties were investigated. Compares compression and injection moulded samples with elastic modulus, tensile strength and elongation at break. Does compare to  HDPE as a reference sample. Might not consider PE as the polymer base, however does investigate manufacturing variations, so perhaps a separate section mentioning these cases.</t>
  </si>
  <si>
    <t>clay addition, filler addition, compounding, mech props</t>
  </si>
  <si>
    <t>Mitsubishi Petrochemical Co LTD</t>
  </si>
  <si>
    <t>Inorganic filler-contg. polymer grains-having improved mechanical strength, printability, coating property, dimensional stability, burning property and mouldability</t>
  </si>
  <si>
    <t>El-Zein A., McCarroll I., Masoudian M.</t>
  </si>
  <si>
    <t>Inorganic transport through composite geosynthetics and compacted clay liners under geomembranes with multiple defects</t>
  </si>
  <si>
    <t>Seems to be more chemistry focussed considering a flow path through a composite with fractures. Geosynthethics are not within the scope of the research question.</t>
  </si>
  <si>
    <t>geosynthetics, modelling</t>
  </si>
  <si>
    <t>Lucignano C., Quadrini F.</t>
  </si>
  <si>
    <t>Instrumented flat indentation on polyester nanocomposite coatings</t>
  </si>
  <si>
    <t xml:space="preserve">Seems to characterise polyester based composite coating. No mention of PE base, which is outside the scope of the research question. </t>
  </si>
  <si>
    <t>GAO Q</t>
  </si>
  <si>
    <t>Insulation material for harness of communication equipment, contains PVC, metallocene linear high-density polyethylene, polyvinyl butyral, 2-mercaptobenzothiazole, methyl phenyl silicone oil, sepiolite and additives</t>
  </si>
  <si>
    <t>Insulation material useful in anti-aging flame retardant wire harness, comprises e.g. high density polyethylene, coumarone resin, stearic acid, polyurethane thermoplastic elastomer, epoxidized triglyceride and molybdenum disulfide</t>
  </si>
  <si>
    <t xml:space="preserve">Bee, Soo-Tueen; Hassan, A;  Ratnam, CT;  Tee, Tiam-Ting;  Lee, Tin Sin </t>
  </si>
  <si>
    <t>Interactions of montmorillonite and electron beam irradiation in enhancing the properties of alumina trihydrate–added polyethylene and ethylene vinyl acetate blends</t>
  </si>
  <si>
    <t xml:space="preserve">Considers the effect of irradiation of clay particles on the properties of PE/EVA blends. </t>
  </si>
  <si>
    <t>Consider LDPE/EVA with clay and alumina trihydrate exposed to electron beam irradiation. Mechanical, flammability and electrical properties reported.</t>
  </si>
  <si>
    <t>Considers LDPE/EVA with flame retardant additives, nanomer and compatibilizer prepared via melt mixing. All ratios fixed except clay loading. SEM, gel content, volume resistivity, surface resistivity, limiting oxygen, TGA, dielectric, tensile strength and young’s modulus as a function of clay loading for irradiated and non-irradiated samples. No mention of varying compatibilizer or manufacturing conditions.</t>
  </si>
  <si>
    <t>clay addition, filler addition, blending, compatibilizer, irradiation, mech props</t>
  </si>
  <si>
    <t>Durmuş, Ali; Woo, Maybelle; Kaşgöz, Ahmet; Macosko, Christopher W.; Tsapatsis, Michael</t>
  </si>
  <si>
    <t>Intercalated linear low density polyethylene (LLDPE)/clay nanocomposites prepared with oxidized polyethylene as a new type compatibilizer: Structural, mechanical and barrier properties</t>
  </si>
  <si>
    <t xml:space="preserve">Considers effect of new compatibilizer on LLDPE/clay composite. </t>
  </si>
  <si>
    <t>Considers LDPE/clay with compatibilizer via melt processing. Morphology, thermal and barrier properties reported.</t>
  </si>
  <si>
    <t xml:space="preserve">Considers LLDPE with cloisite and three different compatibilizers via melt blending and compression moulding. Compatibilizer and clay loading fixed. FTIR, XRD, TEM, DSC, TGA, permeability, Young’s modulus, yield stress, strain at yield and break. </t>
  </si>
  <si>
    <t>Mariappan S., Kamon M., Ali F.H., Katsumi T., Inui T., Matsumoto A.</t>
  </si>
  <si>
    <t>Interface parameters and landfill liners stability assessment</t>
  </si>
  <si>
    <t>Considers liners at landfills. Geosynthethics are not within the scope of the research question.</t>
  </si>
  <si>
    <t>Chen J., Benson C.H., Likos W.J., Edil T.B.</t>
  </si>
  <si>
    <t>Interface shear strength of a bentonite-polymer geosynthetic clay liner and a textured geomembrane</t>
  </si>
  <si>
    <t>Seems to look at shear strength of a composite liner. Geosynthetics are not within the scope of the research question.</t>
  </si>
  <si>
    <t>Yadav B., Gupta S.K., Singh S.</t>
  </si>
  <si>
    <t>Interface shear strength of compacted clay liner with parent foundation soil of Turamdih dam site and some geo-textile materials in composite liner system</t>
  </si>
  <si>
    <t>Considers shear strength of a compacted composite liner. Geosynthethics are not within the scope of the research question.</t>
  </si>
  <si>
    <t>El-Sheikhy R., Al-Shamrani M.</t>
  </si>
  <si>
    <t>Interfacial bond assessment of clay-polyolefin nanocomposites CPNC on view of mechanical and fracture properties</t>
  </si>
  <si>
    <t>Seems to look at influence and properties of interfacial bonding</t>
  </si>
  <si>
    <t xml:space="preserve">Considers HDPE/clay focussing on morphology, mechanical and fracture properties. No mention of compatibilizers or manufacturing conditions being varied. </t>
  </si>
  <si>
    <t>Baghaei, B.; Jafari, S. H.; Khonakdar, H. A.; Rezaeian, I.; As'habi, L.; Ahmadian, S.</t>
  </si>
  <si>
    <t>Interfacially compatibilized LDPE/POE blends reinforced with nanoclay: investigation of morphology, rheology and dynamic mechanical properties</t>
  </si>
  <si>
    <t xml:space="preserve">Characterises composite blends. </t>
  </si>
  <si>
    <t>Considers LDPE/ethylene-octene copolymer and clay via melt compounding with compatibilizer. Morphology, rheological and mechanical properties reported.</t>
  </si>
  <si>
    <t xml:space="preserve">Considers LDPE/POE blends with nanomer and compatibilizer prepared via melt blending. Blend ratio, compatibilizer and clay weight varied. XRD, TEM, AFM, DSC, DMA results reported. </t>
  </si>
  <si>
    <t>Kim, Seok; Park, Soo-Jin</t>
  </si>
  <si>
    <t>Interlayer spacing effect of alkylammonium-modified montmorillonite on conducting and mechanical behaviors of polymer composite electrolytes</t>
  </si>
  <si>
    <t xml:space="preserve">Considers interlayer spacing effect of composites. </t>
  </si>
  <si>
    <t xml:space="preserve">Considers polyethylene oxide and clay. Morphology, mechanical and ion-conductivity properties reported. No mention of compatibilizers or manufacturing conditions being varied. </t>
  </si>
  <si>
    <t>International Conference on Composite Materials and Material Engineering, 2016</t>
  </si>
  <si>
    <t>Alongi, Jenny; Han, Zhidong; Bourbigot, Serge</t>
  </si>
  <si>
    <t>Intumescence: Tradition versus novelty. A comprehensive review</t>
  </si>
  <si>
    <t>A review paper focusing on intumescence, flame retardance in polymers and polymer blends. Also discussed modelling and simulation. Not within the scope of the research question.</t>
  </si>
  <si>
    <t>Cherif, Ghania Ait; Kerkour, Abdelhakim; Baouz, Touffik; Pillin, Isabelle; Grohens, Yves</t>
  </si>
  <si>
    <t>Investigating the diffusional behaviour of Irganox (R) 1076 antioxidant in HDPE/Cloisite (R) 15A nanocomposite-based food contact packaging films: Effect of nanoclay loading</t>
  </si>
  <si>
    <t xml:space="preserve">Considers effect of clay loading on diffusional behaviour of composite. </t>
  </si>
  <si>
    <t xml:space="preserve">Consider HDPE/clay with focus on diffusion and morphology properties of the films. No mention of compatibilizers or manufacturing conditions being varied. </t>
  </si>
  <si>
    <t>Honaker, K.; Vautard, F.; Drzal, L. T.</t>
  </si>
  <si>
    <t>Investigating the mechanical and barrier properties to oxygen and fuel of high density polyethylene-graphene nanoplatelet composites</t>
  </si>
  <si>
    <t>Studies mechanical and barrier properties in relation to oxygen and fuel of composites. Graphene is not a clay and therefore outside the scope of the research question.</t>
  </si>
  <si>
    <t>He, Jianqiao; Shao, Zhijian; Khan, Dil Faraz; Yin, Haiqing; Elder, Sharon; Zheng, Qingjun; Qu, Xuanhui</t>
  </si>
  <si>
    <t>Investigation of inhomogeneity in powder injection molding of nano zirconia</t>
  </si>
  <si>
    <t>Zirconia is not a clay and therefore not within the scope of the research question.</t>
  </si>
  <si>
    <t>Kucukdogan, Nilay; Halis, Serdar; Sutcu, Mucahit; Sarikanat, Mehmet; Seki, Yoldas; Sever, Kutlay</t>
  </si>
  <si>
    <t>Investigation of mechanical properties of paper processing residue filled high density polyethylene (hdpe) composites</t>
  </si>
  <si>
    <t>Turkish</t>
  </si>
  <si>
    <t>Mohaddespour A., Ahmadi S.J., Abolghasemi H., Jafarinejad Sh.</t>
  </si>
  <si>
    <t>Investigation of mechanical, thermal and chemical properties of HDPE/PEG/OMT nanocomposites</t>
  </si>
  <si>
    <t xml:space="preserve">Seems to study effect of composite on its properties. </t>
  </si>
  <si>
    <t>Considers HDPE/clay with compatibilizer. Morphology, mechanical and thermal properties reported.</t>
  </si>
  <si>
    <t>Considers HDPE with MMT and compatibilizer prepared via melt mixing. Compatibilizer weight fixed with only clay being varied. XRD, SEM, TGA, adsorption, Young’s modulus, tensile strength and hardness reported. No variation in compatibilizer or manufacturing methods.</t>
  </si>
  <si>
    <t>Investigation of mechanical, thermal and surface properties of nanoclay/HDPE nanocomposites produced industrially by melt mixing approach</t>
  </si>
  <si>
    <t>Considers HDPE/clay via melt mixing. Mechanical, thermal and surface properties are reported. No mention of compatibilizer or varying manufacturing conditions.</t>
  </si>
  <si>
    <t>Investigation of nano-size montmorillonite on electron beam irradiated flame retardant polyethylene and ethylene vinyl acetate blends</t>
  </si>
  <si>
    <t xml:space="preserve">Considers effect of clay and radiation on the composite. </t>
  </si>
  <si>
    <t xml:space="preserve">Considers LDPE/EVA blend with clay and electron beam irradiation of alumina trihydrate. Flammability, mechanical and electrical properties reported. </t>
  </si>
  <si>
    <t>Considers LDPE/EVA blend with MMT, alumina trihydrate (fire retardant) and compatibilizer where only clay is varied and prepared via melt mixing and compression moulding. Samples are then irradiated via electron beam. Gel content, hot set, limiting oxygen index, electrical, dielectric, SEM, elongation to break, tensile strength as a function of clay loading and irradiation. No mention of varying compatibilizer or manufacturing conditions.</t>
  </si>
  <si>
    <t>clay addition, blending, filler addition, compatibilizer, irradiation, mech props</t>
  </si>
  <si>
    <t>Rahnama, Mohammadreza; Oromiehie, Abdulrasoul; Ahmadi, Shervin; Ghasemi, Ismaeil</t>
  </si>
  <si>
    <t>Investigation of polyethylene-grafted-maleic anhydride presence as a compatibilizer on various properties of nanocomposite films based on polyethylene/ethylene vinyl alcohol/ nanoclay</t>
  </si>
  <si>
    <t xml:space="preserve">Considers effect of compatibilizer on composite film properties. </t>
  </si>
  <si>
    <t>Considers LDPE/EVOH/clay with compatibilizer. Used Box-Behnken for statistical DoE. Barrier and mechanical properties reported.</t>
  </si>
  <si>
    <t xml:space="preserve">Considers LDPE/EVOH/cloisite with compatibilizer prepared via melt mixing and film blowing. Box-Behnken statistical design used to determine composite composition with EVOH, compatibilizer and cloisite as the design variables. XRD, SEM, EDX, DSC, Young’s modulus, tensile strength. Response surface plots and predictive models also provided.  </t>
  </si>
  <si>
    <t>clay addition, blending,  compatibilizer, film, DoE, mech props</t>
  </si>
  <si>
    <t>Could be good to review for DoE paper as an example on how to perhaps write it.</t>
  </si>
  <si>
    <t xml:space="preserve">Nikkhah, S. Javan; Ramazani S.A.;  Baniasadi, H.;  Tavakolzadeh, F. </t>
  </si>
  <si>
    <t>Investigation of properties of polyethylene/clay nanocomposites prepared by new in situ Ziegler–Natta catalyst</t>
  </si>
  <si>
    <t xml:space="preserve">Considers the use of a new catalysit in in situ polymerization of clay for composites. </t>
  </si>
  <si>
    <t xml:space="preserve">Considers PE/clay via in situ polymerisation method. Morphology, barrier, thermal and mechanical properties reported. No mention of compatibilizers or manufacturing conditions being varied. </t>
  </si>
  <si>
    <t>Tabashi S., Oromiehie A., Bazgir S.</t>
  </si>
  <si>
    <t>Investigation of the physical-mechanical and biodegradable properties of nano-biocomposite prepared from mixture of starch, LLDPE, HDPE and nanoclay</t>
  </si>
  <si>
    <t xml:space="preserve">Considers a blended hybrid composite and effects on physical-mechanical and biodegradable properties. </t>
  </si>
  <si>
    <t>Considers corn strach/HDPE/LLDPE with clay via melt mixing. Considered different compatibilizers. Mechanical, morphology and biodegradation properties reported.</t>
  </si>
  <si>
    <t xml:space="preserve">Considers HDPE/LLDPE/starch with three compatibilizers prepared via melt mixing. Starch, clay and compatibilizer weight fixed, however blending ratio of polymers changed and different compatibilizers evaluated. XRD, TEM, SEM, biodegradability, tensile strength, Young’s modulus and elongation at break reported. </t>
  </si>
  <si>
    <t>clay addition, blending, filler addition, compatibilizer, mech props</t>
  </si>
  <si>
    <t>Ahangaran, Fatemeh; Hassanzadeh, Ali; Nouri, Sirous; Neisiany, Rasoul Esmaeely</t>
  </si>
  <si>
    <t>Investigation of thermal and dielectric properties of Fe3O4/high-density polyethylene nanocomposites</t>
  </si>
  <si>
    <t>Studies thermal and dielectric properties of composites. Fe3O4 is a metal based filler and therefore outside the scope of the research question.</t>
  </si>
  <si>
    <t>Behzad, K.</t>
  </si>
  <si>
    <t>Investigation on the effects of nanoclay particles on mechanical properties of wood polymer composites made of high density polyethylene-wood flour.</t>
  </si>
  <si>
    <t>Iranian</t>
  </si>
  <si>
    <t xml:space="preserve">Considers effect of clay on composite mechanical properties. </t>
  </si>
  <si>
    <t>Considers HDPE/wood flour with clay and compatibilizer via compounding and injection moulding. Mechanical and morphology properties reported.</t>
  </si>
  <si>
    <t xml:space="preserve">Full text is in Iranian and from what is readable it appears no variation in compatilizer or blending ratio, only clay loading changes. </t>
  </si>
  <si>
    <t>clay addition, filler addition, compatibilizer, wood</t>
  </si>
  <si>
    <t>Investigation on the long-term water absorption behavior and cell morphology of foamed wood-plastic nanocomposites</t>
  </si>
  <si>
    <t xml:space="preserve">Studies water absorption behaviour of foamed composite. </t>
  </si>
  <si>
    <t>Considers HDPE/wood flour with clay and compatibilizer via compounding and using a blowing agent for foaming. Water absorption and morphology properties reported.</t>
  </si>
  <si>
    <t>Considers HDPE/wood flour with compatibilizer, cloisite and foaming agent where only clay and foaming agent is varied prepared via melt compounding and injection moulding. Water absorption, SEM, density, XRD reported. No mention of mechanical properties or varying compatibilizer or manufacturing conditions.</t>
  </si>
  <si>
    <t>clay addition, filler addition, compatibilizer, foam, wood, foam conditions</t>
  </si>
  <si>
    <t xml:space="preserve">Wani, Trupti P.; Raja, R.;  Sampathkumaran, P.;  Seetharamu, S. </t>
  </si>
  <si>
    <t>Investigation on Wear and Friction Characteristics of Bi-Directional Silk Fiber Reinforced Nanoclay Added HDPE Composites</t>
  </si>
  <si>
    <t xml:space="preserve">Studies wear and friction properties of composites. </t>
  </si>
  <si>
    <t xml:space="preserve">Considers HDPE/silk fiber/clay to improve friction and wear resistance. No mention of compatibilizers or manufacturing conditions being varied. </t>
  </si>
  <si>
    <t>REN J; WANG Y; LUO Z; OTHER I A N T</t>
  </si>
  <si>
    <t>Irradiated cross-linked polyolefin cable material comprises e.g. ethylene-vinyl acetate copolymer, high-density polyethylene, magnesium hydroxide, red phosphorus, nano montmorillonite, stearic acid, antioxidant 1010 and antioxidant DLTP</t>
  </si>
  <si>
    <t>JIA C</t>
  </si>
  <si>
    <t>Isotactic polypropylene metallized film capacitor comprises isotactic polypropylene, high-density polyethylene, talc powder, turpentines, isoamyl butyrate, allylsulfonate, nano clay, stearic acid, glycerol triacetate and additives</t>
  </si>
  <si>
    <t>Sánchez-Valdes, S.; Ramírez-Vargas, E.; Ibarra-Alonso, M.C.; Ramos de Valle, L.F.; Méndez-Nonell, J.; Medellín-Rodríguez, F.J.; Martínez-Colunga, J.G.; Vazquez-Rodriguez, S.; Betancourt-Galindo, R.</t>
  </si>
  <si>
    <t>Itaconic acid and amino alcohol functionalized polyethylene as compatibilizers for polyethylene nanocomposites</t>
  </si>
  <si>
    <t xml:space="preserve">Considers effect of compatibilizer on composite. </t>
  </si>
  <si>
    <t>Considers PE/clay with compatiblizers. Morphology properties reported.</t>
  </si>
  <si>
    <t>Considers LDPE with two clays and two compatibilizers prepared via melt compounding and compression moulding. FTIR, XRD, TEM, DSC, Young’s Modulus, tensile strength and elongation at break reported.</t>
  </si>
  <si>
    <t>Itc and dc: Book of proceedings of the 4th international textile, clothing and design conference - Magic world of textiles</t>
  </si>
  <si>
    <t>COURT J C; ZEITER T R; JOHN; THEODORE</t>
  </si>
  <si>
    <t>Labelling blow moulded high density polyethylene container-in the mould by multicellular thermoplastic film label</t>
  </si>
  <si>
    <t>Arabani, Mahyar; Pedram, Makan</t>
  </si>
  <si>
    <t>Laboratory investigation of rutting and fatigue in glassphalt containing waste plastic bottles</t>
  </si>
  <si>
    <t xml:space="preserve">Considers glassphalt in waste plastic bottles. Not within the scope of the research question. </t>
  </si>
  <si>
    <t>plastic bottels, glass</t>
  </si>
  <si>
    <t xml:space="preserve">Lin, Jia Horng;Chen, Chih Kuang; Chen, Wen Cheng; Tung, Yu Chieh; Lou, Ching Wen </t>
  </si>
  <si>
    <t>Lamination of Glass Fiber Woven Fabrics and High Density Polyethylene/Clay Composition: Preparation, Tensile Properties, and Crystallization Properties</t>
  </si>
  <si>
    <t>Mentions preparation methods, might be relevant</t>
  </si>
  <si>
    <t>Considers HDPE/clay composite with compatibilizer and prepared using melt compounding. Morphology and mechanical properties reported.</t>
  </si>
  <si>
    <t>Considers HDPE/glass fiber with cloisite and compatibilizer prepared via melt compounding and compression moulding with clay loading varied. Tensile strength, DSC, SEM reported. No indication of varying compatibilizer load or manufacturing conditions.</t>
  </si>
  <si>
    <t>Landfill Closures-Geosynthetics, Interface Friction and New Developments - Proceedings</t>
  </si>
  <si>
    <t>Zamara, Katarzyna A.; Dixon, Neil; Fowmes, Gary; Jones, D. Russell V.; Zhang, Bo</t>
  </si>
  <si>
    <t>Landfill side slope lining system performance: A comparison of field measurements and numerical modelling analyses</t>
  </si>
  <si>
    <t>Experimental and numerical comparison of landfill lining system. Geosynthethics are not within the scope of the research question.</t>
  </si>
  <si>
    <t>Lv, Ruihua; Na, Bing; Xu, Wenfei; Yu, Pingsheng; Chen, Rong</t>
  </si>
  <si>
    <t>Large Strain Tensile Deformation and Failure in Oriented Isotactic Polypropylene/Clay Nanocomposite: Role of Voiding and Molecular Orientation</t>
  </si>
  <si>
    <t xml:space="preserve">Considers deformation and failure due to voiding and clay orientation. </t>
  </si>
  <si>
    <t>Considers isotactic PP/clay in channel die with two different temperatures. Morphology, mechanical and fracture properties reported. No mention of PE.</t>
  </si>
  <si>
    <t>Considers PP with compatibilizer at a fixed weight with clay prepared via melt blending. Notched samples prepared in a channel die with two different temperatures. TEM, WAXS, DSC, SEM reported. True stress-stain curves for the two samples are provided. Impact strength vs clay loading for the two temperatures are reported. Even though PE is not used as the polymer base, there is a variation in manufacturing conditions and should be included in a separate section.</t>
  </si>
  <si>
    <t>Kamon, M.(1); Mariappan, S.(1); Katsumi, T.(1); Inui, T.(1); Akai, T.(2)</t>
  </si>
  <si>
    <t>Large-scale shear tests on interface shear performance of landfill liner systems</t>
  </si>
  <si>
    <t>Considers shear performance of landfill liner systems. Geosynthethics are not within the scope of the research question.</t>
  </si>
  <si>
    <t>Peng, Zhong-chuan; Li, Qian; Li, Hua-yi; Hu, You-liang</t>
  </si>
  <si>
    <t>Layered nanoparticles modified by chain end functional PE and their nanocomposites with PE</t>
  </si>
  <si>
    <t>Consider MMT and LDH modified by chain en functionalized PE via ion exchange. Morphology and thermal properties reported. No mention of compatibilizer or varying manufacturing conditions.</t>
  </si>
  <si>
    <t>Jansen D.C., Kiggins M.L., Swan C.W., Malloy R.A., Kashi M.G., Chan R.A., Javdekar C., Siegal C., Weingram J.</t>
  </si>
  <si>
    <t>Lightweight fly ash-plastic aggregates in concrete</t>
  </si>
  <si>
    <t xml:space="preserve"> Considers a concrete material with fly ash and plastic, which is outside the scope of the research question</t>
  </si>
  <si>
    <t>fly ash, concrete</t>
  </si>
  <si>
    <t>Brachman R.W.I., Sabir A.</t>
  </si>
  <si>
    <t>Long-Term Assessment of a Layered-Geotextile Protection Layer for Geomembranes</t>
  </si>
  <si>
    <t>Assess viability of long term use of geomembranes. Not within the scope of the research question.</t>
  </si>
  <si>
    <t>Rowe R.K.</t>
  </si>
  <si>
    <t>Long-term performance of contaminant barrier systems</t>
  </si>
  <si>
    <t>Review</t>
  </si>
  <si>
    <t>Considers performance of barrier systems. Geosynthethics are not within the scope of the research question.</t>
  </si>
  <si>
    <t>CHEN J; PENG G; WANG X; YUAN X</t>
  </si>
  <si>
    <t>Low cost light weight bellows tube comprises high density polyethylene, castor oil, light calcium carbonate, N-methylpyrrolidone, ethylenediamine, dicyclohexylcarbodiimide, clay, maleic anhydride, sodium tripolyphosphate and carnauba wax</t>
  </si>
  <si>
    <t>Low smoke flame-retardant polyvinyl chloride insulation material useful for e.g. electromechanical device harness, comprises e.g. metallocene linear high density polyethylene, molybdenum trioxide, nano clay, activated clay and zinc oxide</t>
  </si>
  <si>
    <t xml:space="preserve">Dintcheva, N. Tz.; Filippone, G.;  Arrigo, R.;  La Mantia, F. P. </t>
  </si>
  <si>
    <t>Low-Density Polyethylene/Polyamide/Clay Blend Nanocomposites: Effect of Morphology of Clay on Their Photooxidation Resistance</t>
  </si>
  <si>
    <t xml:space="preserve">Considers influence of clay on photooxidaiton of LDPE/PA/clay blend. </t>
  </si>
  <si>
    <t>Considers LDPE/PA blends with clay via extrusion and sheet formulation. Morphology, mechanical and chemical properties reported.</t>
  </si>
  <si>
    <t>Considers LDPE/PA6 and LDPE/PAII and MMT prepared via melt compounding. Blend ratios the same and just studying two different blend mixtures. WAXD, SEM, FTIR, weathering, photooxidation, elastic modulus, tensile strength, elongation at break as a function of UV exposure time reported. No indication of varying blending ratios or manufacturing conditions.</t>
  </si>
  <si>
    <t>Cai, Y. B.; Wei, Q. F.; Shao, D. F.; Hu, Y.; Song, L.; Gao, W. D.</t>
  </si>
  <si>
    <t>Magnesium hydroxide and microencapsulated red phosphorus synergistic flame retardant form stable phase change materials based on HDPE/EVA/OMT nanocomposites/paraffin compounds</t>
  </si>
  <si>
    <t xml:space="preserve">Considers flame retardancy of metal additons to composites. </t>
  </si>
  <si>
    <t>Considers HDPE/EVA/clay/paraffin. Morphology, thermal and flammability properties reported.</t>
  </si>
  <si>
    <t xml:space="preserve">Considers paraffin with HDPE/EVA, flame retardant fillers and clay prepared via melt compounding. XRD, TEM, SEM, TGA, DSC, latent heat, flammability reported. Blend is the secondary filler and no mechanical properties reported. </t>
  </si>
  <si>
    <t>Ranade, A; Nayak, K; Fairbrother, D; D'Souza, NA</t>
  </si>
  <si>
    <t>Maleated and non-maleated polyethylene-montmorillonite layered silicate blown films: creep, dispersion and crystallinity</t>
  </si>
  <si>
    <t xml:space="preserve">Considers effect of clay, modified and non-modified, on composite film creep, dispersion and crystallinity. </t>
  </si>
  <si>
    <t xml:space="preserve">Consider PE/clay with compatibilizer with a focus on mechanical and creep properties. </t>
  </si>
  <si>
    <t>Considers PE with cloisite with maleated and non-maleated compatibilizer at different weights prepared via melt compounding and blown film. XRD, optical microscopy, UTS, yield, modulus, creep, DSC reported.</t>
  </si>
  <si>
    <t>Mehrabzadeh M., Kamal M.R., Quintanar G.</t>
  </si>
  <si>
    <t>Maleic anhydride grafting onto HDPE by in situ reactive extrusion and its effect on intercalation and mechanical properties of HDPE/clay nanocomposites</t>
  </si>
  <si>
    <t>Might be relevant, mentions in situ reaction extrusion</t>
  </si>
  <si>
    <t>Considers HDPE/clay with compatibilizer via melt mixing. Morphology and mechanical properties reported.</t>
  </si>
  <si>
    <t>Considers HDPE with three different clays and compatibilizer prepared via melt ocmpounding. XRD, TEM, FTIR, gel content, tensile modulus. Effect of clay type investigated. No mention of varying compatibilizer or manufacturing methods.</t>
  </si>
  <si>
    <t>Huang Z.-X., Meng C., Zhang G., Qu J.-P.</t>
  </si>
  <si>
    <t>Manufacturing polymer/clay nanocomposites through elongational flow technique</t>
  </si>
  <si>
    <t>Seems it looks at a manufacturing technique</t>
  </si>
  <si>
    <t>Does investigate a novel processing technique. Not yet sure if this is a bulk manufacturing technique</t>
  </si>
  <si>
    <t>Considers a HDPE/MMT prepared via a novel vane mixing method based on elongational flow. They only considered the influence of adding filler to the properties. Manufacturing parameters are kept constant. WAXD, TEM, DSC, tensile strength properties are reported. There is no mention of compatibilizers and no varying of manufacturing conditions.</t>
  </si>
  <si>
    <t>clay addition, novel vane mixing, mech props</t>
  </si>
  <si>
    <t>FANG Y; CHEN X; WU H; YU Y</t>
  </si>
  <si>
    <t>Material, useful for plastic steel window, comprises nano-crystalline cellulose, hexamethylphosphoric triamide, calcium-zinc composite stabilizer, hindered amine light stable agent, nylon fiber, bamboo fiber, and light calcium carbonate</t>
  </si>
  <si>
    <t>Zawawi E.Z.E., Ahmad S.Hj., Rashid R.</t>
  </si>
  <si>
    <t>Mechanical and morphological properties evaluation of HDPE/organoclay nanocomposites with various percentages of NR content</t>
  </si>
  <si>
    <t xml:space="preserve">Considers influence of adding clay and clay loading on composite mechanical and morphological properties. </t>
  </si>
  <si>
    <t>Considers HDPE/natural rubber and clay via melt compounding. Morphology and mechanical properties reported.</t>
  </si>
  <si>
    <t xml:space="preserve">Considers HDPE/rubber with nanomer prepared via melt mixing for different rubber loads and compression moulded. XRD, TEM, SEM, tensile modulus/strength and impact strength reported. </t>
  </si>
  <si>
    <t>Zhong Y., Janes D., Zheng Y., Hetzer M., De Kee D.</t>
  </si>
  <si>
    <t>Mechanical and oxygen barrier properties of organoclay-polyethylene nanocomposite films</t>
  </si>
  <si>
    <t xml:space="preserve">Considers mechanical and barrier properties of composite films. </t>
  </si>
  <si>
    <t>Considers LDPE/HDPE/EVA/clay via extrusion and then blown into films. Mechanical and barrier properties reported.</t>
  </si>
  <si>
    <t>Considers EVA, LDPE, HDPE based composite with clay and relevant compatibilizer prepared via melt compounding and then film blown. XRD, tensile strength, elastic modulus, strain at break, yield stress, yield strain, ultimate strength, permeability, SEM reported. No indication of varying compatibilizer or manufacturing conditions.</t>
  </si>
  <si>
    <t>Essabir H., Boujmal R., Bensalah M.O., Rodrigue D., Bouhfid R., Qaiss A.E.K.</t>
  </si>
  <si>
    <t>Mechanical and thermal properties of hybrid composites: Oil-palm fiber/clay reinforced high density polyethylene</t>
  </si>
  <si>
    <t xml:space="preserve">Considers thermo-mechanical properties of hybrid composites. </t>
  </si>
  <si>
    <t>Considers HDPE with oil palm fibers and clay via compounding with compatiblizer and injection moulded. Thermal and mechancial properties reported.</t>
  </si>
  <si>
    <t>Considers HDPE/oil palm fiber with clay and compatibilizer prepared via melt compounding for different clay and fiber loads and then injection moulded. XRD, SEM, FTIR, TGA, DSC, DMA, Young’s modulus, tensile strength, strain at yield reported as a function of clay and fiber content. No indication of varying compatibilizer or manufacturing conditions.</t>
  </si>
  <si>
    <t>clay addition, compatibilizer, fiber reinforcement, mech props</t>
  </si>
  <si>
    <t>Rashidi A.R., Muhammad A., Sanusi S.N.A., Muhamad S.H.A., Buddin M.M.H.S.</t>
  </si>
  <si>
    <t>Mechanical and thermal properties of sayong Clay/HDPE composites</t>
  </si>
  <si>
    <t xml:space="preserve">Considers HDPE/clay with different loadings via melt mixing. Mechanical and thermal properties reported. No mention of compatibilizers or manufacturing conditions being varied. </t>
  </si>
  <si>
    <t>Attari M., Arefazar A., Bakhshandeh G.</t>
  </si>
  <si>
    <t>Mechanical and thermal properties of toughened PA6/HDPE/SEBS-g-MA/Clay nanocomposite</t>
  </si>
  <si>
    <t>No indication of manufacturing, seems to look at the effect of the composite system on the mechanical and thermal properties</t>
  </si>
  <si>
    <t>Considers PA6/HDPE/ with clay and comaptibilizer via melt mixing. Morphology, mechanical and thermal properties reported.</t>
  </si>
  <si>
    <t>Considers HDPE/PA6 with cloisite, compatibilizer preparted via melt compounding where PA6 polymer base was much larger with HDPE acting as a secondary polymer. Different weights of clay and compatibilizer considered. XRD, SEM, TEM, Young’s modulus, stress and strain at break, impact strength and hardness, TGA reported.</t>
  </si>
  <si>
    <t xml:space="preserve">Lim, J. W.; Hassan, A.;  Rahmat, A. R.;  Wahit, M. U. </t>
  </si>
  <si>
    <t>Mechanical behaviour and fracture toughness evaluation of rubber toughened polypropylene nanocomposites</t>
  </si>
  <si>
    <t>Considered rubber toughened PP with clay via melt extrusion with POE as impact modifier. Mechanical and fracture properties reported. No mention of PE as polymer base and therefore not within the scope of the research question.</t>
  </si>
  <si>
    <t>Chen R.S., Ahmad S.</t>
  </si>
  <si>
    <t>Mechanical performance and flame retardancy of rice husk/organoclay-reinforced blend of recycled plastics</t>
  </si>
  <si>
    <t>No indication of manufacturing, seems to consider influence of specific material system on the properties</t>
  </si>
  <si>
    <t>Considers HDPE/PET with rice husk, clay and compatibilizer. Burning and morphology properties reported.</t>
  </si>
  <si>
    <t>Considers rHDPE/rPET with cloisite, two compatibilizers and rice husks prepared via melt compounding and compression moulding. Fixed ratios of all constituents. Tensile strength/modulus, TGA, DSC, water absorption, thickness swelling, flammability, SEM, TEM reported.</t>
  </si>
  <si>
    <t xml:space="preserve">Durmus, Ali; Kaşgöz, Ahmet; Macosko, ChristopherW. </t>
  </si>
  <si>
    <t>Mechanical Properties of Linear Low-density Polyethylene (LLDPE)/clay Nanocomposites: Estimation of Aspect Ratio and Interfacial Strength by Composite Models</t>
  </si>
  <si>
    <t>Estimates aspect ratio and interfacial strength of LLDPE/clay using composite models.</t>
  </si>
  <si>
    <t xml:space="preserve">Considers LLDPE/clay via melt processing. Mechanical and morphology properties reported. Micromechanical models used to predict aspect ratio. No mention of compatibilizers or manufacturing conditions being varied. </t>
  </si>
  <si>
    <t>clay addition, modelling</t>
  </si>
  <si>
    <t>Agrawal P., Brito G.F., Cunha B.B., Cavalcanti S.N., Araújo E.M., Mélo T.J.A.</t>
  </si>
  <si>
    <t>Mechanical properties of nanocomposites based on PA6 blends</t>
  </si>
  <si>
    <t>Considers different blends of PA6, EG compatibilizer and HDPE with clays. PA6 is first pre-mixed with clay followed by extrusion with different blend compositions. Morphology properties reported.</t>
  </si>
  <si>
    <t>Considers PA6 with 3wt% Cloisite 20A and 20wt% compatibilizer, and PA6/HDPE/Cloisite 20A with 10wt% compatibilizer. XRD, SEM, elastic modulus and impact strength results are reported with and without compatibilizer. HDPE is the secondary polymer blend here, whereas the scope of the research question considers HDPE as the main polymer base.</t>
  </si>
  <si>
    <t>Tesarikova, A.; Merinskaa, D.</t>
  </si>
  <si>
    <t>Mechanical Properties of PE, PP, Surlyn and EVA/Clay Nanocomposites for packaging films</t>
  </si>
  <si>
    <t xml:space="preserve">Characterises mechanical properties of composite blend. </t>
  </si>
  <si>
    <t>Considers PP, PE, EVA and Surlyn with clay and reported morphology and mechanical properties.</t>
  </si>
  <si>
    <t>Considers PP, PE, EVA, SRL based composite with cthree different cloisites at fixed weight prepared via melt compounding and blown film.  Stress and elongation at break, yield stress and tensile modulus reported for fillers within and on the polymer matrix. TEM, XRD also reported. No indication of varying manufacturing conditions or adding compatibilizer.</t>
  </si>
  <si>
    <t>Rodríguez, V. Marchante; Martínez-Verdú, F.M.; Rico, M.I. Beltrán; Gomis, A. Marcilla</t>
  </si>
  <si>
    <t>Mechanical, thermal and colorimetric properties of LLDPE coloured with a blue nanopigment and conventional blue pigments</t>
  </si>
  <si>
    <t xml:space="preserve">Considers LLDPE composite and effect of clay coloured pigments. </t>
  </si>
  <si>
    <t xml:space="preserve">Considers nanoclay colorant pigment via synthesis using methylene blue and MMT with LLDPE as the polymer to obtain a coloured sample. Mechanical, thermal and colorimetric properties reported. No mention of compatibilizers or manufacturing conditions being varied. </t>
  </si>
  <si>
    <t>clay addition, colour, mech props</t>
  </si>
  <si>
    <t>Zhao, Chungui; Qin, Huaili; Gong, Fangling; Feng, Meng; Zhang, Shimin; Yang, Mingshu</t>
  </si>
  <si>
    <t>Mechanical, thermal and flammability properties of polyethylene/clay nanocomposites</t>
  </si>
  <si>
    <t xml:space="preserve">Considered PE/clay via melt compounding with different intercalating agents. Morphology, mechanical and thermal properties reported. No mention of compatibilizers or manufacturing conditions being varied. </t>
  </si>
  <si>
    <t>Oliveira I.T.D., Visconte L.L.Y., Vendramini A.L.A.</t>
  </si>
  <si>
    <t>Mechanical, thermal and morphological characterization of high-density polyethylene and vermiculate composites</t>
  </si>
  <si>
    <t xml:space="preserve">Considers properties of hybrid composite. </t>
  </si>
  <si>
    <t>Considers HDPE with different loadings of vermiculite via extrusion at different shear rates. Thermal, mechanical and morphological properties reported.</t>
  </si>
  <si>
    <t>Considers HDPE/vermiculite via melt blending at two different screw rates. SEM, DSC, impact resistance provided.</t>
  </si>
  <si>
    <t>Bensalah, Hala; Gueraoui, Kamal; Essabir, Hamid; Rodrigue, Denis; Bouhfid, Rachid; Qaiss, Abou el Kacem</t>
  </si>
  <si>
    <t>Mechanical, thermal, and rheological properties of polypropylene hybrid composites based clay and graphite</t>
  </si>
  <si>
    <t>Considers PP with graphene and clay via extrusion and injection moulding. Morphology, rheology, mechanical and thermal properties reported. No mention of PE being used as polymer base, which is outside the scope of the research question.</t>
  </si>
  <si>
    <t>clay addition, filler addition, graphene, mech props</t>
  </si>
  <si>
    <t>Atagur, Metehan; Sarikanat, Mehmet; Uysalman, Tugce; Polat, Ozan; Elbeyli, Iffet Yakar; Seki, Yoldas; Sever, Kutlay</t>
  </si>
  <si>
    <t>Mechanical, thermal, and viscoelastic investigations on expanded perlite-filled high-density polyethylene composite</t>
  </si>
  <si>
    <t>Study of composite properties.</t>
  </si>
  <si>
    <t xml:space="preserve">Considers HDPE with perlite at different loading weights. Morphology, mechanical, thermal and conductivity properties are reported. No mention of compatibilizers or manufacturing conditions being varied. </t>
  </si>
  <si>
    <t>Melt blend studies of nanoclay-filled polypropylene (PP)-high-density polyethylene (HDPE) composites</t>
  </si>
  <si>
    <t>Considers HDPE/PP with clay via melt mixing. Rheology, thermal and morphology properties reported.</t>
  </si>
  <si>
    <t xml:space="preserve">Considers HDPE/PP with MMT prepared via melt compounding and compression moulding. XRD, TEM, SEM, DSC, tensile modulus, tensile strength and elongation at break. Different blending ratios considered with clay being varied. </t>
  </si>
  <si>
    <t>Mehrabzadeh M., Kamal M.R.</t>
  </si>
  <si>
    <t>Melt processing of PA-66/clay, HDPE/clay and HDPE/PA-66/clay nanocomposites</t>
  </si>
  <si>
    <t>Mentions melt processing, might be relevant</t>
  </si>
  <si>
    <t>Prepared three different composites using a twin screw extruder and characterised using TEM, SEM, WAXD, DSC and tensile testing. Mentions that processing conditions effects were evaluated.</t>
  </si>
  <si>
    <t>Considered HDPE with PA-66 and nanoclay. Prepared by melt mixing in a co-rotating twin screw extruder. Considered two dies, ribbon samples directly used for testing, wires cut and compression moulded for testing. Evaluated results according to residence time and extruder configuration. Reported effects on mechanical properties.</t>
  </si>
  <si>
    <t>Chafidz, A.(1); Setyaningsih, L.(1); Indah, N.(1); Rengga, W.D.P.(2); Haryanto(3); Suhartono, J.(4)</t>
  </si>
  <si>
    <t>Melt Rheological Behavior of High Density Polyethylene/Poly(Vinyl Alcohol) Fiber Composites Prepared via Melt Compounding Method</t>
  </si>
  <si>
    <t>2019</t>
  </si>
  <si>
    <t>Considers HDPE/PVA composites prepared using melt compounding in a twin screw extruder. Studies effect of different PVA fiber loadings on the melt rheological behaviour. No mention of clay added and therefore not part of the scope of the research question.</t>
  </si>
  <si>
    <t>Zhong, Fan; Thomann, Ralf; Thomann, Yi; Burk, Laura; Muelhaupt, Rolf</t>
  </si>
  <si>
    <t>Melt-Processable Nacre-Mimetic Hydrocarbon Composites via Polymer 1D Nanostructure Formation</t>
  </si>
  <si>
    <t>Mentions melt-processable, might be relevant.</t>
  </si>
  <si>
    <t>Considers HDPE with UHMWPE fibers with mineral filler. Morphology, water absorption and mechanical properties reported. No mention of clays and therefore not part of the scope of the research question.</t>
  </si>
  <si>
    <t>polymer addition, filler addition, mech props</t>
  </si>
  <si>
    <t>ANDRE J R</t>
  </si>
  <si>
    <t>Metal pipe with an integrally formed liner of high density polyethylene-for use in corrosive and abrasive environments, in which the liner is adhered to the metal surface by way of a co-extruded layer.</t>
  </si>
  <si>
    <t>CHU S; LIU J; LV P; RONG M; WANG H; WANG Z; XU Y; JIN J; LIU W; TANG J; XIONG B; YANG G; ZHAO Y; ZHOU Y</t>
  </si>
  <si>
    <t>Method for constructing concrete foundation composite retaining structure in hilly areas, involves forming capping layer on top portion of reinforced structure, where capping layer is formed by lime clay to realize construction process</t>
  </si>
  <si>
    <t>Stoeffler, Karen; Lafleur, Pierre G.; Perrin-Sarazin, Florence; Bureau, Martin N.; Denault, Johanne</t>
  </si>
  <si>
    <t>Micro-mechanisms of deformation in polyethylene/clay micro- and nanocomposites</t>
  </si>
  <si>
    <t xml:space="preserve">Considers deformation of composites. </t>
  </si>
  <si>
    <t xml:space="preserve">Considers HDPE, LDPE and LLDPE based composites with clay added. Morphology and mechanical properties reported. Proposed micro-mechanisms of deformation. </t>
  </si>
  <si>
    <t xml:space="preserve">Considers different grades of HDPE, LDPE and LLDPE with two compatibilizers and cloisite prepared via melt compounding. Mainly considers polymer with clay, but considering LLDPE with a fixed clay percentage both compatibilizers are considered. SEM, TEM, WAXD, Elastic modulus, yield strength, elongation and energy at break reported. </t>
  </si>
  <si>
    <t>Laguna-Gutierrez, Ester; Escudero, Javier; Kumar, Vipin; Rodriguez-Perez, Miguel A.</t>
  </si>
  <si>
    <t>Microcellular foaming by using subcritical CO2 of crosslinked and non-crosslinked LDPE/clay nanocomposites</t>
  </si>
  <si>
    <t>Considers cross-linked and non-crosslinked composites. Not sure yet, but might be relevant.</t>
  </si>
  <si>
    <t xml:space="preserve">Considers foamability of LDPE by (1) adding clay and (2) crosslinking of polymer. Rheology and morphology properties reported. No mention of compatibilizer or manufacturing conditions being varied. </t>
  </si>
  <si>
    <t>Venkatasurya P.K.C., Yuan Q., Misra R.D.K.</t>
  </si>
  <si>
    <t>Micromechanism of surface and sub-surface deformation behavior of high density polyethylene containing dispersion of nanoparticles: An electron microscopy study and indenter-substrate interaction</t>
  </si>
  <si>
    <t xml:space="preserve">Seems to consider the deformation behaviour of HDPE/nanoclay composites. </t>
  </si>
  <si>
    <t xml:space="preserve">Considers HDPE/clay with a focus on understanding underlying nano- and microscale deformation via morphology, physical and mechanical properties. No mention of compatibilizers or manufacturing conditions being varied. </t>
  </si>
  <si>
    <t>Mederic, Pascal; Fneich, Fatima; Ville, Julien; Aubry, Thierry</t>
  </si>
  <si>
    <t>Migration of clay and its role in droplet morphology establishment during melt mixing of clay polyethylene/polyamide nanocomposites</t>
  </si>
  <si>
    <t>Mentions melt mixing, might be relevant</t>
  </si>
  <si>
    <t>Considers PE/PA/MMT composites via internal mixing. Studies migration of MMT from PE towards PA matrix. Morphology properties reported.</t>
  </si>
  <si>
    <t>Considers LLDPE/PA12 with cloisite prepared via melt mixing and compression moulding. SEM, TEM reported. No mechancial properties reported or variation in manufacturing conditions.</t>
  </si>
  <si>
    <t>Ninago M.D., López O.V., Gabriela Passaretti M., Fernanda Horst M., Lassalle V.L., Ramos I.C., Di Santo R., Ciolino A.E., Villar M.A.</t>
  </si>
  <si>
    <t>Mild microwave-assisted synthesis of aluminum-pillared bentonites: Thermal behavior and potential applications</t>
  </si>
  <si>
    <t>Considers ceramics whereas we are considering a HDPE/clay system.</t>
  </si>
  <si>
    <t xml:space="preserve">Considers clay modified in different ways in HDPE and poly SBS. Mechanical and barrier properties reported. No mention of compatibilizers or manufacturing conditions being varied. </t>
  </si>
  <si>
    <t>JI K</t>
  </si>
  <si>
    <t>Mining flame retardant material includes high density polyethylene flame retardant material, zinc oxide, decabromodiphenyl ether, calcium stearate, magnesium hydroxide, butylated hydroxytoluene, antioxidant, and ethylene vinyl acetate</t>
  </si>
  <si>
    <t>Mittal, Vikas</t>
  </si>
  <si>
    <t>Modeling and prediction of tensile modulus and oxygen permeation properties of polyethylene – layered silicate nanocomposites: Factorial and mixture designs</t>
  </si>
  <si>
    <t xml:space="preserve">Develops a modelling approach to predict tensile and oxygen permeation properties. </t>
  </si>
  <si>
    <t xml:space="preserve">Considers PE with silicate and compatibilizer designed using factorial and mixture design approaches to predict mechanical and barrier properties. </t>
  </si>
  <si>
    <t>Uses Design of Experiments approach to create factorial and mixture designs with different design factors depending on goal. Compatibilzier was also considered a variable. Tensile modulus, oxygen permeation is predicted.</t>
  </si>
  <si>
    <t>Useful to look at for DoE paper</t>
  </si>
  <si>
    <t>Modeling the effect of strain rate on the mechanical properties of HDPE/clay nanocomposite foams</t>
  </si>
  <si>
    <t>Considers the effect of strain rate in numerical form, might be relevant</t>
  </si>
  <si>
    <t>Constitutive model which considers effect of strain rate on mechanical properties. Experimentally studied effect of adding clay to composite foam using batch foaming process. Reported effects on morphology and mechanical properties. No manufacturing conditions mentioned, however did consider variation in strain rate during tensile tests.</t>
  </si>
  <si>
    <t xml:space="preserve">Considered HDPE with clay and coupling agents prepared using co-rotating twin screw extrusion and compression moulding. The cooling rate on the density of the samples were considered, along with the tensile behaviour. A model is developed and the influence of strain rate evaluated. </t>
  </si>
  <si>
    <t>clay addition, compatibilizer, cooling method, mech props</t>
  </si>
  <si>
    <t>El Achaby M., Ennajih H., Arrakhiz F.Z., El Kadib A., Bouhfid R., Essassi E., Qaiss A.</t>
  </si>
  <si>
    <t>Modification of montmorillonite by novel geminal benzimidazolium surfactant and its use for the preparation of polymer organoclay nanocomposites</t>
  </si>
  <si>
    <t>Mentions preparation, might be relevant</t>
  </si>
  <si>
    <t>Very chemical focussed by creating a modified clay. Clay mixed with HDPE via melt mixing. Morphology properties reported. No mention of compatibilizer or manufacturing conditions being varied.</t>
  </si>
  <si>
    <t>XU J; HUANG W; ZHANG C</t>
  </si>
  <si>
    <t>Modified montmorillonite reinforced composite high molecular self-adhesive waterproof coiled material comprises ethylene-vinyl acetate copolymer, linear low density polyethylene, high-density polyethylene, and modified montmorillonite</t>
  </si>
  <si>
    <t>CHEN Z; XIAO F; DENG D; WU H</t>
  </si>
  <si>
    <t>Modified polyethylene resin comprises high density polyethylene, organic montmorillonite, filling aids, light stabilizer, antioxidants and antistatic agents, and organic montmorillonite is selected from inorganic montmorillonite</t>
  </si>
  <si>
    <t>Alikhani, Ali; Hakim, Shokoufeh; Nekoomanesh, Mehdi</t>
  </si>
  <si>
    <t>Modified preparation of HDPE/clay nanocomposite by in situ polymerization using a metallocene catalyst</t>
  </si>
  <si>
    <t>Mentions preparation and in situ polymerization, might be relevant</t>
  </si>
  <si>
    <t>Considered HDPE/clay based composites prepared with in situ polymerisation. Clay modified with different surfactants. Morphology and mechanical properties reported. No mention of compatibilizer or manufacturing conditions being varied.</t>
  </si>
  <si>
    <t>Bonilla-Blancas, A. E.; Romero-Ibarra, I. C.; Vazquez-Arenas, J.; Sanchez-Solis, A.; Manero, O.; Alvarez-Ramirez, J.</t>
  </si>
  <si>
    <t>Molecular interactions arising in polyethylene-bentonite nanocomposites</t>
  </si>
  <si>
    <t xml:space="preserve">Considers the interactions in composites. </t>
  </si>
  <si>
    <t>Considers HDPE/LLDPE/LDPE blend with compatibilizer and clay via melt extrusion. Mechanical, morphology and rheology properties reported.</t>
  </si>
  <si>
    <t>Considers HDPE/LLDPE with compatibilizer and bentonite clay prepared via melt compounding. Considers adding normal LDPE or LDPE graft as compatibilizer with and without clay. All ratios are fixed. TEM, FTIR, rheology, TGAC, DSC reported. No mention of mechanical properties.</t>
  </si>
  <si>
    <t>Zamara, Katarzyna A.; Dixon, Neil; Jones, D. Russell V.; R.Jones@golder.com Fowmes, Gary</t>
  </si>
  <si>
    <t>Monitoring of a landfill side slope lining system: Instrument selection, installation and performance</t>
  </si>
  <si>
    <t>Studies landfill applications of geomembrane composites. Not within the scope of the research question.</t>
  </si>
  <si>
    <t>Yahiaoui F., Bensebia O., Hadj-Hamou A.S.</t>
  </si>
  <si>
    <t>Morphological characterization, thermal, and mechanical properties of compatibilized high density polyethylene/polystyrene/organobentonite ternary nanocomposites</t>
  </si>
  <si>
    <t>Considers effect of compatibilizer composite on morphology and thermo-mechanical properties</t>
  </si>
  <si>
    <t>Considers HDPE/polystyrene with clay via melt mixing. Morphology, thermal and mechanical properties reported.</t>
  </si>
  <si>
    <t xml:space="preserve">Considers HDPE/PS with bentonite prepared via melt compounding with a fixed clay loading and varying blend ratio. FTIR, XRD, SEM, DSC, TGA, Young’s modulus, tensile strength and elongation at break. Also includes a predictive model for tensile strength. </t>
  </si>
  <si>
    <t>clay addition, blending, modelling, mech props</t>
  </si>
  <si>
    <t>Sharif-Pakdaman, Ali(1); Morshedian, Jalil(1); Jahani, Yousef(1)</t>
  </si>
  <si>
    <t>Morphological studies of (polyamide-6)/(silane-grafted high-density polyethylene)/nanoclay ternary nanocomposites</t>
  </si>
  <si>
    <t xml:space="preserve">Considers morphology of composites. </t>
  </si>
  <si>
    <t>Considers HDPE/PA6 with clay and compatiblizer. Morphology and thermal properties reported.</t>
  </si>
  <si>
    <t xml:space="preserve">Considers HDPE/PA6 with compatibilizer and clay prepared via melt compounding. All ratios are fixed. SEM, TGA, TEM, XRD, DSC reported. No mention of mechanical properties or varying compatibilizer, blending ratio, manufacturing conditions. </t>
  </si>
  <si>
    <t>Patel, Nikunj P.; Aberg, Christopher M.; Sanchez, Angelica M.; Capracotta, Michael D.; Martin, James D.; Spontak, Richard J.</t>
  </si>
  <si>
    <t>Morphological, mechanical and gas-transport characteristics of crosslinked poly(propylene glycol): homopolymers, nanocomposites and blends</t>
  </si>
  <si>
    <t xml:space="preserve">Characterises different types of composites. </t>
  </si>
  <si>
    <t xml:space="preserve">Considers polypropylene glycol diacrylate and polyethylene glycol diacrylate with clay added to study CO2 permeability. This includes a blend of the two bases. Not within the scope of the research question. </t>
  </si>
  <si>
    <t>clay addition, blending, membranes</t>
  </si>
  <si>
    <t>Raji M., Essabir H., Essassi E.M., Rodrigue D., Bouhfid R., Qaiss A.E.K.</t>
  </si>
  <si>
    <t>Morphological, thermal, mechanical, and rheological properties of high density polyethylene reinforced with Illite clay</t>
  </si>
  <si>
    <t>Considers clay in HDPE with compatiblizer via extrusion and injection moulding. Morphology, thermal, mechanical and rheology properties reported.</t>
  </si>
  <si>
    <t xml:space="preserve">Considers HDPE with illite clay and compatibilizer prepared via melt compounding at various clay loadings with a fixed compatibilizer weight. SEM, XRD, FTIR, TGA, DSC, DMA, rheology, water absorption, Young’s modulus, tensile strength, strain at yield. Data provided for both with and without compatibilizer. </t>
  </si>
  <si>
    <t>Zhong Y., De Kee D.</t>
  </si>
  <si>
    <t>Morphology and properties of layered silicate-polyethylene nanocomposite blown films</t>
  </si>
  <si>
    <t>Considers EVA, LDPE and HDPE with clay via melt compounded and then blown into films. Compatibilizers also used. Morphology, rheology and mechanical properties reported.</t>
  </si>
  <si>
    <t xml:space="preserve">Considers cloisite modified with ammonium salt, EVA, LDPE and HDPE and different compatibilizers. Prepared via melt mixing with two compatibilizers used for LDPE and HDPE systems and none for the EVA system. Composites are film blown. XRD, Tensile strength secant modulus, strain at break, yield stress, yield strain, ultimate strength, TEM, rheology reported. </t>
  </si>
  <si>
    <t>Spencer M.W., Cui L., Yoo Y., Paul D.R.</t>
  </si>
  <si>
    <t>Morphology and properties of nanocomposites based on HDPE/HDPE-g-MA blends</t>
  </si>
  <si>
    <t xml:space="preserve">Extension of the conference paper, considering exfoliation and mechanical properties. </t>
  </si>
  <si>
    <t>Considers HDPE with clay and compatiblizer via melt processing. Morphology and mechanical properties reported. Also created a model to compare with results. Builds on the conference paper.</t>
  </si>
  <si>
    <t xml:space="preserve">Considers HDPE with cloisite and compatibilizer prepared via melt compounding and injection moulding. DSC, TEM, WAXS, modulus, yield strength, impact strength as a function of compatibilizer weight. </t>
  </si>
  <si>
    <t>Looks at effect of composite blends on morphology and properties</t>
  </si>
  <si>
    <t>Considers HDPE with clay and compatiblizer via melt processing. Morphology and mechanical properties reported. Also created a model to compare with results.</t>
  </si>
  <si>
    <t>Considers HDPE filled with closite 20A and HDPE-g-MA compatibilizer prepared via melt compounding and injection moulding. TEM, XRD, WAXS, elastic modulus as a function of compatibilizer loading, relative modulus and elongation at break as a function of clay loading for different compatibilizer weights.</t>
  </si>
  <si>
    <t>Mallick, Sumana; Kar, Prativa; Khatua, B. B.</t>
  </si>
  <si>
    <t>Morphology and Properties of Nylon 6 and High Density Polyethylene Blends in Presence of Nanoclay and PE-g-MA</t>
  </si>
  <si>
    <t xml:space="preserve">Considers effect of clay and compatibilizers on composite morphology and properties. </t>
  </si>
  <si>
    <t>Considers HDPE/nylon6 with clay and compatibilizer via melt mixing. Morphology properties reported.</t>
  </si>
  <si>
    <t>Considers HDPE/nylon6 with compatibilizer and cloisite prepared considering two different blending ratios and different amounts of clay and compatibilizer. Prepared via melt mixing and compression moulding. SEM, XRD, TEM, TGA, WAXD, tensile strength, elongation at break, tensile modulus reported.</t>
  </si>
  <si>
    <t>Mallick S., Khatua B.B.</t>
  </si>
  <si>
    <t>Morphology and properties of nylon6 and high density polyethylene blends in absence and presence of nanoclay</t>
  </si>
  <si>
    <t xml:space="preserve">Considers influence of clay on polymer blend morphology and properties. </t>
  </si>
  <si>
    <t>Considers HDPE/nylon6 with clay and compatibilizer via melt mixing. Morphology, mechanical and thermal properties reported.</t>
  </si>
  <si>
    <t xml:space="preserve">Considers HDPE/nylon6 with compatibilizer and cloisite prepared via melt mixing and compression moulding with different blend ratios, clay and compatibilizer loadings. SEM, XRD, TEM, rheology, DMA, TGA, tensile strength, elongation at break. </t>
  </si>
  <si>
    <t>Minkova, L.(1); Peneva, Y.(1); Valcheva, M.(1); Filippi, S.(2); Pracella, M.(3); Anguillesi, I.(2); Magagnini, P.(2)</t>
  </si>
  <si>
    <t>Morphology, microhardness, and flammability of compatibilized polyethylene/clay nanocomposites</t>
  </si>
  <si>
    <t xml:space="preserve">Considers effect of compatibilizer on composite morphology, hardness and flammability. </t>
  </si>
  <si>
    <t>Considers ethylene-glycidyl methacryalte copolymer and ethylene-actrylic ester-glycidyl methacrylate terpolymer with clay added. Morphology and thermal properties reported. These combinations were then used as masterbatches in HDPE and LDPE with morphology properties reported.</t>
  </si>
  <si>
    <t xml:space="preserve">Considers LDPE and HDPE systems with two compatibilizers and two cloisites prepared via melt compounding for different clay loadings and compression moulding. WAXD, DSC, microhardness, SEM, elastic modulus, tensile strength and elongation at break, burning rate reported.  </t>
  </si>
  <si>
    <t>Simsek, Baris; Uygunoglu, Tayfun</t>
  </si>
  <si>
    <t>Multi-response optimization of polymer blended concrete: A TOPSIS based Taguchi application</t>
  </si>
  <si>
    <t xml:space="preserve">Might be relevant as it considers multi-response optimization. </t>
  </si>
  <si>
    <t>Adds polymer materials to concrete mix. Heat insulation and compressive strength are considered. Uses Taguchi DoE to find optimal mixture proportions. Not part of the scope of the research question.</t>
  </si>
  <si>
    <t>polymer addition, DoE, mech props, concrete</t>
  </si>
  <si>
    <t>Busolo, M.A.(1,2); Lagaron, J.M.(1)</t>
  </si>
  <si>
    <t>Multifunctional active nanocomposites for food packaging applications</t>
  </si>
  <si>
    <t>Considers LLDPE/EVOH/LLDPE, EVOH, LDPE, HDPE and PET with antimicrobial clay added. In addition silver based clay is added to PLA matrixes. Antimicrobial activity is reported. No mention of compatibilizers or varying manufacturing conditions.</t>
  </si>
  <si>
    <t>Parmoor, S.; Sirousazar, M.; Kheiri, F.; Kokabi, M.</t>
  </si>
  <si>
    <t>Nanoclay and Cu Nanoparticles Loaded Polyethylene Nanocomposites for Natural Gas Transfer Applications</t>
  </si>
  <si>
    <t xml:space="preserve">Considers effect of clay and mineral based additions on composites for gas applications. </t>
  </si>
  <si>
    <t xml:space="preserve">Considers HDPE with clay and electrically conductive filler via melt blending. Morphology, mechanical, thermal and electrical properties reported. No mention of compatibilizers or manufacturing conditions being varied. </t>
  </si>
  <si>
    <t>Faruk O., Matuana L.M.</t>
  </si>
  <si>
    <t>Nanoclay reinforced HDPE as a matrix for wood-plastic composites</t>
  </si>
  <si>
    <t xml:space="preserve"> Seems to consider using HDPE/clay as a matrix in wood-plastic composites.</t>
  </si>
  <si>
    <t>Considers HDPE based wood plastic compsites with clay added via two processes: (1) melt blending and (2) direct dry blending. Mechanical and morphology properties reported.</t>
  </si>
  <si>
    <t>Considers HDPE/wood flour/cloisite considering different cloisites. A fixed percentage of compatibilizer included. Considered (1) melt blending and (2) direct dry blending process. XRD, TEM, DMA reported. Flexural and tensile strength and modulus reported for different clays. Flexural properties reported for different blending methods and with and without compatibilizer.</t>
  </si>
  <si>
    <t>clay addition, filler addition, compatibilizer, compounding, wood, mech props</t>
  </si>
  <si>
    <t>Boran S., Kiziltas A., Erbas Kiziltas E., Gardner D.J., Rushing T.S.</t>
  </si>
  <si>
    <t>Nanoclay reinforced polyethylene composites: Effect of different melt compounding methods</t>
  </si>
  <si>
    <t>Considers different melt compounding methods</t>
  </si>
  <si>
    <t xml:space="preserve">Considered 4 different melt compounding methods, (1) single screw extruder, (2) twin screw extruder, (3) combo of single screw extruder and extensional flow mixer and (4) bowl mixer masterbatch method. Provides impact strength and melt viscosity. </t>
  </si>
  <si>
    <t xml:space="preserve">Used polyethylene and nanoclay. Compares different processing methods and reports storage modulus, complex viscosity, tensile and flexural properties. </t>
  </si>
  <si>
    <t>Alothman O.Y., Fouad H., Samad U.A., Umar A., Ansari S.G.</t>
  </si>
  <si>
    <t>Nanoclay-reinforced high density polyethylene: Morphological and nano-indentation characterizations</t>
  </si>
  <si>
    <t xml:space="preserve">Seems to focus on characterisation of composite with nanoclay additions. </t>
  </si>
  <si>
    <t>Considers HDPE/clay via melt blending and injection moulding. Morphology, thermal, mechanical properties reported. Also considered different strain rates.</t>
  </si>
  <si>
    <t xml:space="preserve">Considers HDPE with MMT at different loadings prepared via melt compounding and injection moulding. SEM, XRD, FTIR, DSC, TGA, nano indentation, hardness. No indication of tensile tests, or varying of manufacturing conditions. Does report mechanical properties of nano indentation test as a function of strain rate. </t>
  </si>
  <si>
    <t>clay addition, testing</t>
  </si>
  <si>
    <t>KIM M H; KIM M K; KIM S H; OH Y T; SHIN J Y; YANG Y C</t>
  </si>
  <si>
    <t>Nanocomposite composition having good mechanical strength and excellent barrier property against oxygen, organic solvent, and moisture</t>
  </si>
  <si>
    <t>Khar'kova, E.; Mendeleev, D.; Aulov, V.; Shklyaruk, B.; Gerasin, V.; Piryazev, A.; Antipov, A.</t>
  </si>
  <si>
    <t>Nanocomposites and high-modulus fibers based on ultrahigh-molecular-weight polyethylene and silicates: Synthesis, structure, and properties</t>
  </si>
  <si>
    <t xml:space="preserve">Considers UHMWPE/clay and characterises properties. </t>
  </si>
  <si>
    <t xml:space="preserve">Considered UMWPE with different clays added via polymerization filling. Morphology and mechanical properties reported. No mention of compatibilizers or manufacturing conditions being varied. </t>
  </si>
  <si>
    <t>Zheng, Xiaoxia; Wilkie, Charles A.</t>
  </si>
  <si>
    <t>Nanocomposites based on poly (∊-caprolactone) (PCL)/clay hybrid: polystyrene, high impact polystyrene, ABS, polypropylene and polyethylene</t>
  </si>
  <si>
    <t>Mentions different modes of preparation</t>
  </si>
  <si>
    <t xml:space="preserve">Considers PCL, LDPE, PP and PS with modifed clay and cloisite. PCL/clay is prepared considering in situ polymerisation and melt blending. Polymer/clay is prepared using melt blending. PCL is used as a type of compatibilizer. Reports XRD, TEM, thermal, calorimetric and mechanical properties. Stress and strain at break and modulus is reported for all composites considered. The PCL seems to act as a type of compatibilizer assisting exfoliation of the clay. </t>
  </si>
  <si>
    <t>Agrawal P., Oliveira A.D.B., Brito G.F., Cunha C.T.C., Araújo E.M., Mélo T.J.A.</t>
  </si>
  <si>
    <t>Nanocomposites based on polymer blends: Effect of the organoclay on the thermo-mechanical properties and morphology of PA6/HDPE and PA6/compatibilizer/ HDPE blends</t>
  </si>
  <si>
    <t xml:space="preserve">Considers effect of clay on blended polymer thermo-mechanical properties. </t>
  </si>
  <si>
    <t>Considers HDPE/PA6 with clay and compatibilizer via injection moulding. Morphology, thermal and mechanical properties reported.</t>
  </si>
  <si>
    <t>Considers PA6 with 3wt% Cloisite 20A and 10wt% compatibilizer, and PA6/HDPE/Cloisite 20A with 10wt% compatibilizer. XRD, TGA, SEM, elastic modulus and impact strength results are reported with and without compatibilizer. HDPE is the secondary polymer blend here, whereas the scope of the research question considers HDPE as the main polymer base.</t>
  </si>
  <si>
    <t>Hotta, S.; Paul, D.R.</t>
  </si>
  <si>
    <t>Nanocomposites formed from linear low density polyethylene and organoclays</t>
  </si>
  <si>
    <t xml:space="preserve">Considers LDPE based composites. LDPE is not part of the scope of the research question. </t>
  </si>
  <si>
    <t xml:space="preserve">Considers LLDPE with different clays and compatibilzier via melt compounding. Morphology, rheology, barrier and mechanical properties reported. </t>
  </si>
  <si>
    <t xml:space="preserve">Considers LLDPE with compatibilizer and MMT at different loadings prepared via melt compounding and injection moulding. WAXD, TEM, stress-strain, tensile modulus, yield stress and strain and ultimate elongation, rheology, barrier reported.  </t>
  </si>
  <si>
    <t>Shah, Rhutesh K.; Cui, Lili; Williams, Kelly L.; Bauman, Bernard; Paul, D. R.</t>
  </si>
  <si>
    <t>Nanocomposites from fluoro-oxygenated polyethylene: A novel route to organoclay exfoliation</t>
  </si>
  <si>
    <t>Mentions a route to exfoliation, could refer to a manufacturing method</t>
  </si>
  <si>
    <t>Considers HDPE and exposes it to reactive gas atmosphere before melt mixing with clay for improved exfoliation. Morphology properties reported. No mention of compatibilizers or varying manufacturing conditions.</t>
  </si>
  <si>
    <t>Shah, Rhutesh K.; Hunter, D.L.; Paul, D.R.</t>
  </si>
  <si>
    <t>Nanocomposites from poly(ethylene-co-methacrylic acid) ionomers: effect of surfactant structure on morphology and properties</t>
  </si>
  <si>
    <t xml:space="preserve">Considers effect of surfactant on the composite structure, morphology and properties. </t>
  </si>
  <si>
    <t xml:space="preserve">Considers polyethylene-co-methacrylic acid ionomers of different clays via melt processing. Morphology and mechanical properties reported. No mention of compatibilizers or manufacturing conditions being varied. </t>
  </si>
  <si>
    <t>Khan, M. Ameen; Sailaja, R. R. N.</t>
  </si>
  <si>
    <t>Nanocomposites of HDPE/LDPE/Nylon 6 Reinforced With MWCNT, Kenaf Fiber, Nano Mg(OH)(2), and PEPA With Enhanced Mechanical, Thermal, and Flammability Characteristics</t>
  </si>
  <si>
    <t>Considers improvement of composite properties. Fillers mentioned are not clays and therefore not part of the research question.</t>
  </si>
  <si>
    <t>filler addition, blending, carbon nanotube</t>
  </si>
  <si>
    <t>Wu, DZ; Wang, XD; Song, YZ; Jin, RG</t>
  </si>
  <si>
    <t>Nanocomposites of poly(vinyl chloride) and nanometric calcium carbonate particles: Effects of chlorinated polyethylene on mechanical properties, morphology, and rheology</t>
  </si>
  <si>
    <t>Considers effect of modified PE on composite properties. No mention of manufacturing methods. Calcium carbonate is not a clay and therefore not part of the research question.</t>
  </si>
  <si>
    <t>Oliveira P.L., Araújo R.S., Oliveira V.R., Morais J.S., de Fátima V. Marques M.</t>
  </si>
  <si>
    <t>Nanocomposites of Polyethylene Blends Using Organomica</t>
  </si>
  <si>
    <t>Considers blending of polymers and how this affects the processability. Might be relevant as manufacturing is directly linked to processability.</t>
  </si>
  <si>
    <t xml:space="preserve">Considers LLDPE/HDPE blended composite with modifed and surfactant treated muscovite mica with a compatibilizer at a fixed percentage prepared via extrusion. TGA, DSC, rheology , XRD, storage and loss modulus reported. Different combinations are considered with the effect of blending and adding a compatibilizer. </t>
  </si>
  <si>
    <t>Songtipya, Ponusa(1)</t>
  </si>
  <si>
    <t>Nanocomposites of polymers with layered inorganic nanofillers: Antimicrobial activity, thermo-mechanical properties, morphology, and dispersion</t>
  </si>
  <si>
    <t>Not much information is provided in the title, not sure. Might be relevant as it does consider thermo-mechanical properties.</t>
  </si>
  <si>
    <t xml:space="preserve">Focus on composites with antimicrobial activity, prepared PE/clay composites using melt processing. Considered different clays, loading and compatibilizers for improved antimicrobial activity. </t>
  </si>
  <si>
    <t xml:space="preserve">A PhD dissertation which appears paper based and does look at mechanical properties of a one (injection moulding) and two step process (extrusion and injection moulding) based on the index. 
Considers LLDPE/LDPE with compatibilizer and nanomer prepared via melt compounding and injection moulding and then hot pressing to make films. XRD, TEM, antifungal activity, tensile modulus, tensile strength, yield strength, elongation at break for different clays and clay loading. 
Considers three HDPE grades with three compatibilizers and nanomer prepared via melt compounidng at different clay loadings. A single (injection moulding) and two step (extrusion and injection moulding) studied. XRD, DSC, relative tensile modulus/strength, elongation at break, flexural modulus, yield stress and strain as a function of clay content for different compatibilizers for each grade. As well as for the two manufacturing steps. </t>
  </si>
  <si>
    <t>clay addition, compatibilizer, films, compounding, mech props</t>
  </si>
  <si>
    <t>Kord B.</t>
  </si>
  <si>
    <t>Nanofiller reinforcement effects on the thermal, dynamic mechanical, and morphological behavior of HDPE/rice husk flour composites</t>
  </si>
  <si>
    <t xml:space="preserve">Considers effect of adding clay to composites. </t>
  </si>
  <si>
    <t>Consider HDPE/rice husk flour with different clay loadings via internal mixer. Morphology, rheology, thermal and mechanical properties reported.</t>
  </si>
  <si>
    <t>Considers HDPE/rice husk flour with MMT and compatibilizer prepared via melt mixing and injection moulding. Only clay loading varied, other ratios fixed. DSC, DMA, XRD, tensile strength, tensile modulus and impact strength reported as a function of clay content. No indication of blending ratio, compatibilizer or manufacturing conditions being varied.</t>
  </si>
  <si>
    <t>Kelnar I., Kratochvil J., Padovec Z.</t>
  </si>
  <si>
    <t>Nanofiller-modified microfibrillar composites: Origin of complex effect of nanoparticles with different geometry</t>
  </si>
  <si>
    <t xml:space="preserve">Considers effect of different nanoparticle geometries on a composite. </t>
  </si>
  <si>
    <t>Considers HDPE with PA6 fibers and clay added considering different mixing protocols. Mechanical and morphology properties reported.</t>
  </si>
  <si>
    <t>Considers HDPE/PA6 with compatibilizer and halloyiste nanotubes, silica and cloisite. Considered four different blending protocols. Draw ratio, max stress, break strain, elastic modulus and toughness, SEM, TEM reported. Short discussion on proposed FE model. Effect of drawing is considered in the study which is part of manufacturing variability.</t>
  </si>
  <si>
    <t>Denchev Z., Dencheva N., Funari S.S., Motovilin M., Schubert T., Stribeck N.</t>
  </si>
  <si>
    <t>Nanostructure and mechanical properties studied during dynamical straining of microfibrillar reinforced HDPE/PA blends</t>
  </si>
  <si>
    <t>Looks at effects during dynamical straining and considers fiber reinforced systems</t>
  </si>
  <si>
    <t>Considers different compositions of HDPE/PA blends some with clay added. Mechanical properties reported.</t>
  </si>
  <si>
    <t>Considers HDPE/PA6 and HDPE/PA12 with cloisite and nanomer and compatibilizer prepared via melt compounding. Amount of PA6 being blended and compatibilizer is fixed, only HDPE ratio changes to accommodate inclusion of clay. Stress-strain curves of cases with and without compatibilizer, with different clays and two different percentages of PA are provided. SAXS patters also discussed.</t>
  </si>
  <si>
    <t>Scarfato, Paola; Incarnato, Loredana; Di Maio, Luciano; Dittrich, Bettina; Niebergall, Ute; Boehning, Martin; Schartel, Bernhard</t>
  </si>
  <si>
    <t>Nanostructure and thermal properties of melt compounded PE/clay nanocomposites filled with an organosilylated montmorillonite</t>
  </si>
  <si>
    <t>Considers LDPE and HDPE with clay modified with salts added via extrusion. Morphology properties reported. No mention of compatibilizers or varying manufacturing conditions.</t>
  </si>
  <si>
    <t>Dencheva N., Denchev Z., Stribeck N., Motovilin M., Zeinolebadi A., Funari S.S., Botta S.</t>
  </si>
  <si>
    <t>Nanostructure transitions and their relation to mechanical properties in polyethylene/polyamide 6 microfibrillar composites as revealed by SAXS/straining studies</t>
  </si>
  <si>
    <t>Might be relevant as it mentions straining studies</t>
  </si>
  <si>
    <t>Considers HDPE with PA6 fibers. Morphology properties reported. No mention of adding clay, which is outside the scope of the research question.</t>
  </si>
  <si>
    <t>Shao, Hua(1)</t>
  </si>
  <si>
    <t>Natural and synthetic mineral silicates as functional nanoparticles in polymer composites</t>
  </si>
  <si>
    <t>2009</t>
  </si>
  <si>
    <t xml:space="preserve">Considers natural fillers for composites. </t>
  </si>
  <si>
    <t xml:space="preserve">A dissertation which considers thermoset epoxy polymer and thermoplastic polyolefin with clay fabric film sandwiched between the polymer sheets.  Clay films are hot pressed between two sheets of HDPE. The focus is on barrier properties.  No mention of compatibilizers or manufacturing conditions being varied.  No mention of compatibilizers or manufacturing conditions being varied. </t>
  </si>
  <si>
    <t>FINE L M; HINTON C V</t>
  </si>
  <si>
    <t>New aliphatic monocyclic compounds useful as dispersant in e.g. polymer composition and pigment dispersion, which is useful in paints, colored plastisols, nail polish compositions, printing inks including ink-jet inks or writing inks</t>
  </si>
  <si>
    <t>Laoutid, F.; Bonnaud, L.; Alexandre, M.; Lopez-Cuesta, J.-M.;Dubois, Ph.</t>
  </si>
  <si>
    <t>New prospects in flame retardant polymer materials: From fundamentals to nanocomposites</t>
  </si>
  <si>
    <t>Considers flame retardancy of polymer composites.</t>
  </si>
  <si>
    <t>Review paper which focusses on the flame retardant properties of polymer nanocomposites with different nanofillers. No mention of compatibilizer or manufacturing conditions being varied.</t>
  </si>
  <si>
    <t>Zygo, Monika; Lipinska, Magdalena; Lu, Zhao; Ilcíková, Marketa; Bockstaller, Michael R.; Mosnacek, Jaroslav; Pietrasik, Joanna</t>
  </si>
  <si>
    <t>New type of montmorillonite compatibilizers and their influence on viscoelastic properties of ethylene propylene diene and methyl vinyl silicone rubbers blends</t>
  </si>
  <si>
    <t xml:space="preserve">Considers influence of compatibilizers on viscoelastic properties of composite blends. </t>
  </si>
  <si>
    <t>Considers addition of MMT with compatibilzier in blends of ehtylene propylene diene and methyl vinyl silicone rubbers. No mention of PE as polymer base. Morphology properties reported.</t>
  </si>
  <si>
    <t>Considers EPDM/MVQ with clay with compatibilizer prepared via melt mixing  and compression moulding. FTIR, TGA, TEM, optical microscopy, rheology, tensile strength, elongation at break, break stress reported. Properties reported for different modifications of clay and PE not considered as the polymer base.</t>
  </si>
  <si>
    <t>Naga, Salma M; El-Kady, Abeer M; El-Maghraby, Hesham F; Awaad, Mohamed; Detsch, Rainer; Boccaccini, Aldo R</t>
  </si>
  <si>
    <t>Novel porous Al2O3-SiO2-TiO2 bone grafting materials: Formation and characterization</t>
  </si>
  <si>
    <t xml:space="preserve">Considering bone grafting materials. Not within the scope of the research question. </t>
  </si>
  <si>
    <t>filler addition, bone</t>
  </si>
  <si>
    <t>Ghavam-Nasiri, Ali; El-Zein, Abbas; Airey, David; Rowe, R. Kerry; Bouazza, Abdelmalek</t>
  </si>
  <si>
    <t>Numerical Simulation of Geosynthetic Clay Liner Desiccation under High Thermal Gradients and Low Overburden Stress</t>
  </si>
  <si>
    <t>Modelling of geosynthetic liner. Not within the scope of the research question.</t>
  </si>
  <si>
    <t>Tanniru, M; Misra, RDK</t>
  </si>
  <si>
    <t>On enhanced impact strength of calcium carbonate-reinforced high-density polyethylene composites</t>
  </si>
  <si>
    <t>Considers impact strength improvement of mineral based composites. Calcium carbonate is not a clay and therefore not part of the scope of the research question.</t>
  </si>
  <si>
    <t>Yuan, Qiang; Shah, Jinesh S.; Bertrand, Kennith J.; Misra, R. Devesh K.</t>
  </si>
  <si>
    <t>On Processing and Impact Deformation Behavior of High Density Polyethylene (HDPE)-Calcium Carbonate Nanocomposites</t>
  </si>
  <si>
    <t>Not sure, mentions considering different processing approaches</t>
  </si>
  <si>
    <t xml:space="preserve">Considers a HDPE based system and investigates three different mixing technologies before compounding. Young’s modulus, Yield strength and  elongation is presented. </t>
  </si>
  <si>
    <t>Fang, Zhengping; Xu, Yuzhen; Tong, Lifang</t>
  </si>
  <si>
    <t>On promoting dispersion and intercalation of bentonite in high density polyethylene by grafting vinyl triethoxysilane</t>
  </si>
  <si>
    <t xml:space="preserve">Considers clay dispersion and intercalation of composites. </t>
  </si>
  <si>
    <t>Consider HDPE with clay and compatibilizer via melt compounding. Morphology and mechanical properties reported.</t>
  </si>
  <si>
    <t xml:space="preserve">Considers HDPE with bentonite with compatibilizer prepared via melt mixing and compression moulded. FTIR, XRD, TEM, SEM, DSC, tensile strength, elongation at break, Young’s modulus reported. </t>
  </si>
  <si>
    <t>Xu, YZ; Fang, ZP; Tong, LF</t>
  </si>
  <si>
    <t>On promoting intercalation and exfoliation of bentonite in high-density polyethylene by grafting acrylic acid</t>
  </si>
  <si>
    <t xml:space="preserve">Considers clay exfoliation and intercalation of composites. </t>
  </si>
  <si>
    <t>Consider HDPE/clay with compatibilizer via melt compounding. Morphology and mechanical properties reported.</t>
  </si>
  <si>
    <t xml:space="preserve">Considers HDPE with bentonite and compatibilizer prepared via melt mixing and compression moulding. FTIR, XRD, TEM, DSC, tensile strength, elongation at breat and Young’s modulus reported. </t>
  </si>
  <si>
    <t>Tanniru M., Yuan Q., Misra R.D.K.</t>
  </si>
  <si>
    <t>On significant retention of impact strength in clay-reinforced high-density polyethylene (HDPE) nanocomposites</t>
  </si>
  <si>
    <t>Mentions retaining impact strength, could refer to a different manufacturing method.</t>
  </si>
  <si>
    <t>Considers PE/clay composite. Morphology and mechanical properties reported. No mention of compatibilizers or varying of manufacturing conditions.</t>
  </si>
  <si>
    <t>Deshmane, C.; Yuan, Q.; Perkins, R.S.; Misra, R.D.K.</t>
  </si>
  <si>
    <t>On striking variation in impact toughness of polyethylene–clay and polypropylene–clay nanocomposite systems: The effect of clay–polymer interaction</t>
  </si>
  <si>
    <t xml:space="preserve">Considers effect of clay on composite impact properties. </t>
  </si>
  <si>
    <t xml:space="preserve">Considers PE and PP with clay for impact tougness. Morphology and mechanical properties reported. No mention of compatibilizers or manufacturing conditions being varied. </t>
  </si>
  <si>
    <t>Deshmane, C.; Yuan, Q.; Misra, R. D. K.</t>
  </si>
  <si>
    <t>On the fracture characteristics of impact tested high density polyethylene-calcium carbonate nanocomposites</t>
  </si>
  <si>
    <t>Considers fracture properties of mineral based composite. Calcium carbonate is not a clay and therefore not part of the scope of the research question.</t>
  </si>
  <si>
    <t>Entezam, Mehdi; Nozari, Danial; Mirjalili, Mohammad; Khonakdar, Hossein Ali</t>
  </si>
  <si>
    <t>On the Melt Rheological Behavior and Microstructure of Nanoclay-Filled Polyethylene/Ethylene Vinyl Acetate (PE/EVA) Blend</t>
  </si>
  <si>
    <t xml:space="preserve">Considers effect of clay on melt rheological properties and microstructure of PE/EVA blends. </t>
  </si>
  <si>
    <t>Considers PE/EVA blends with clay. Morphology and mechanical properties reported.</t>
  </si>
  <si>
    <t xml:space="preserve">Considers LDPE/EVA with cloisite prepared via melt blending. Two different blend ratios considered with a fixed cloisite weight. SAXS, TEM, SEM, XRD, rheology, modulus, tensile strength and elongation at break. </t>
  </si>
  <si>
    <t>On the processing and properties of clay/polymer nanocomposites CPNC</t>
  </si>
  <si>
    <t>Seems to look at the mechanical properties and how the procedures of mixing and processing technique play a role</t>
  </si>
  <si>
    <t>Considers HDPE/clay via melt mixing and compression moulding. XRD, SEM, EDAX, tensile strength at break and yield, elongation at break, Young’s modulus and ultimate tensile strength reported with and without cracks. Fracture toughness, elastic fracture energy release rate, maximum flexural strength at failure also reported. There is no mention of using compatibilizer or varying manufacturing conditions.</t>
  </si>
  <si>
    <t>Ramachandran A., George K.E., George T.S., Krishnan A.</t>
  </si>
  <si>
    <t>Optimisation of processing conditions of PP/HDPE/nano kaolinite clay composites by response surface methodology</t>
  </si>
  <si>
    <t>Might be relevant, mentions optimisation of processing conditions</t>
  </si>
  <si>
    <t xml:space="preserve">Considers a PP/HDPE blend based system and investigates the influence of different clay loadings. Uses Box-Behnken design to optimise the process conditions (mixing temperature, mixing time and rotational speed). Statistical analysis conducted on experimental results and regression model is developed. Verification experiments are conducted to validate models. </t>
  </si>
  <si>
    <t>clay addition, blending, DoE, compounding, mech props</t>
  </si>
  <si>
    <t>Lew C.Y., Major I.M., Murphy W.R., McNally G.M.</t>
  </si>
  <si>
    <t>Optimise organoclay exfoliation in polymer nanocomposites by customising the extrusion temperature gradient</t>
  </si>
  <si>
    <t>Might be relevant, looks at extrusion temperature gradient</t>
  </si>
  <si>
    <t>Configures extrusion temperature gradient</t>
  </si>
  <si>
    <t>Considers a HDPE based system and investigates the temperature gradient in the extrusion process. Mechanical properties considered is Break strength, elongation at break, flexural modulus and impact strength.</t>
  </si>
  <si>
    <t>GU C; YANG Y</t>
  </si>
  <si>
    <t>Organic glass contains methyl methacrylate, methacrylamide, acrylonitrile, isophorone diisocyanate, ethylene glycol dimethylacrylate, triallyl isocyanurate, glycerol, acetyl tributyl citrate, dibutyl phthalate and modified montmorillonite</t>
  </si>
  <si>
    <t>Dabrowska I., Fambri L., Pegoretti A., Ferrara G.</t>
  </si>
  <si>
    <t>Organically modified hydrotalcite for compounding and spinning of polyethylene nanocomposites</t>
  </si>
  <si>
    <t>Compares two different processes, one for fibers and one for platelets</t>
  </si>
  <si>
    <t xml:space="preserve">Considers HDPE/hyrotalcite with a compatibilizer prepared using (1) plates via internal mixer and compression moulding and (2) fibers in single step extrusion. Considered different compatibilizer and clay percentages. SEM, XRD, storage modulus, TGA, DSC, tensile modulus, yield stress, strain at yield and break and stress at break were reported. The effect of drawing rate was also considered. </t>
  </si>
  <si>
    <t>Filippi, Sara; Marazzato, Cristina; Magagnini, Pierluigi; Minkova, Liliya; Dintcheva, Nadka Tzankova; La Mantia, Francesco P.</t>
  </si>
  <si>
    <t>Organoclay nanocomposites from ethylene-acrylic acid copolymers</t>
  </si>
  <si>
    <t>Considers ethylene-acrylic acid copolymers of various compositions via melt compounding with clay modified using ions. Morphology, rheology and mechanical properties reported. No mention of using a PE polymer base, and is therefore not within the scope of the research question.</t>
  </si>
  <si>
    <t>Oliveira, Patrícia L.; Morais, Jacson S.; Oliveira, Vital R.; de Fátima V. Marques, Maria</t>
  </si>
  <si>
    <t>Organophilization of Muscovite Mica for the Synthesis of High Molar Mass/Branched-Polyethylene Blend Nanocomposites</t>
  </si>
  <si>
    <t xml:space="preserve">Considering blended composite and the effect of blending. </t>
  </si>
  <si>
    <t xml:space="preserve">Considers UHMWPA/branched PE blend with mica modified with surfactant. </t>
  </si>
  <si>
    <t xml:space="preserve">Considers UHMWPE/branched PE with muscovite mica. Prepared via synthesis and polymerization. XRD, TGA, DSC reported. Manufacturing method not within the scope of the research and no indication of using compatibilizer or mechanical properties. </t>
  </si>
  <si>
    <t>Swain, Sarat K.; Sarkar, Niladri; Sahoo, Gyanaranjan; Sahu, Deepak</t>
  </si>
  <si>
    <t>Oxygen Permeability of Layer Silicate Reinforced Polymer Nanocomposites</t>
  </si>
  <si>
    <t xml:space="preserve">Considers oxygen permeation properties. </t>
  </si>
  <si>
    <t xml:space="preserve">Considered HDPE and PA6 with clay via melt compounding and PMMA and PAN with clay via in situ polymerization. Ultrasound treatment also performed. Morphology and barrier properties reported. </t>
  </si>
  <si>
    <t>A book chapter which discusses using layered silicates as a reinforcing filler, with other additives in an HDPE or PA6 system prepared via melt compounding at varying clay loadings and using ultrasound at the end die at different ultrasound times. Considered different ultrasound frequency and amplitudes for PMMA/clay composites made via in situ polymerization. FTIR, XRD, TEM reported. Oxygen permeability for HDPE/clay at different ultrasound amplitudes and feeding rates  reported. Could include this in a separate section as it does consider influence of ultrasound on manufacturing however does not include mechanical properties.</t>
  </si>
  <si>
    <t>clay addition, compounding, ultrasound</t>
  </si>
  <si>
    <t>Monsiváis-Barrón A.J., Bonilla-Rios J., Ramos De Valle L.F., Palacios E.</t>
  </si>
  <si>
    <t>Oxygen permeation properties of HDPE-layered silicate nanocomposites</t>
  </si>
  <si>
    <t>Considers HDPE/MMT with two different processing conditions, including different clays and compatibilizers. Morphology and barrier properties reported.</t>
  </si>
  <si>
    <t>Considers HDPE/cloiste and nanomer with three different compatibilizers prepared via melt compounding considering two processing methods (1) extrusion and (2) mixing chamber and then extrusion. WAXD, XRD, TEM, oxygen permeability reported. There is no mention of mechanical properties, however as manufacturing conditions are varied discuss in a separate section.</t>
  </si>
  <si>
    <t>NAGATA E</t>
  </si>
  <si>
    <t>Paper container for accommodating liquid foodstuffs, includes embossing portion of uneven shape formed in paper layer in sealant layer side of laminated material before lamination process of paper base material</t>
  </si>
  <si>
    <t>MINOURA M</t>
  </si>
  <si>
    <t>Paper-made planter for nurturing plant in kitchen garden, has laminated material laminating paper layer and sealant layer, and clay court layer provided in side surface of sealant layer of paper layer and laminated by grooved part</t>
  </si>
  <si>
    <t>Morales A.R., Da Cruz C.V.M., Peres L., Ito E.N.</t>
  </si>
  <si>
    <t>PEAD/PEBDL composites - Evaluation of the exfoliation of organophilic clay using the nielsen model and of the mechanical, optical and permeability properties [Nanocompósitos de PEAD/PEBDL - Avaliação da esfoliação da argila organofílica pela aplicaçã o do modelo de nielsen e das propriedades mecânicas, ópticas e permeabilidade]</t>
  </si>
  <si>
    <t>Amin, Muhammad Nasir; Khan, Muhammad Imran; Saleem, Muhammad Umair</t>
  </si>
  <si>
    <t>Performance Evaluation of Asphalt Modified with Municipal Wastes for Sustainable Pavement Construction</t>
  </si>
  <si>
    <t xml:space="preserve">Looks at performance of pavement materials. Not within the scope of the research question. </t>
  </si>
  <si>
    <t>filler addition, pavement</t>
  </si>
  <si>
    <t>Pielichowska, Kinga; Pielichowski, Krzysztof</t>
  </si>
  <si>
    <t>Phase change materials for thermal energy storage</t>
  </si>
  <si>
    <t>Considers phase change for thermal storage. Not within the scope of the research question.</t>
  </si>
  <si>
    <t>Chiu F.-C., Yen H.-Z., Chen C.-C.</t>
  </si>
  <si>
    <t>Phase morphology and physical properties of PP/HDPE/organoclay (nano) composites with and without a maleated EPDM as a compatibilizer</t>
  </si>
  <si>
    <t xml:space="preserve">Considers effect of compatibilizer composite on morphology and physical properties. </t>
  </si>
  <si>
    <t>Considers PP/HDPE with clay and compatibilizer via extrusion. Morphology, thermal and mechanical properties reported.</t>
  </si>
  <si>
    <t xml:space="preserve">Considers PP/HDPE blend with compatibilizer and cloisite prepared via melt compounding. Blend ratio is kept at 50/50 with a fixed compatibilizer weight and clay loading varied. Results are reported for cases with and without compatibilizer. XRD, TEM, SEM, PLM micrographs, DSC, TGA, tensile strength, elongation at break, flexural modulus/strength and impact strength reported. </t>
  </si>
  <si>
    <t>Dintcheva N.Tz., Filippone G., La Mantia F.P., Acierno D.</t>
  </si>
  <si>
    <t>Photo-oxidation behaviour of polyethylene/polyamide 6 blends filled with organomodified clay: Improvement of the photo-resistance through morphology modification</t>
  </si>
  <si>
    <t xml:space="preserve">Considers photo-resistance of polymer blends. </t>
  </si>
  <si>
    <t>Considers LDPE/PA6 and HDPE/PA6 with clay added. Morphology and mechanical properties reported to study photo-degradation behaviour.</t>
  </si>
  <si>
    <t>Considers LDPE/PA6 and HDPE/PA6 blends with cloisite added at a fixed weight prepared via melt compounding. SEM, FTIR, Young’s modulus, tensile strength, elastic modulus, elongation at break, TGA reported. Blend ratio is fixed and no indication of compatibilizer or varying manufacturing conditions.</t>
  </si>
  <si>
    <t>Babaei I., Madanipour M., Farsi M., Farajpoor A.</t>
  </si>
  <si>
    <t>Physical and mechanical properties of foamed HDPE/wheat straw flour/nanoclay hybrid composite</t>
  </si>
  <si>
    <t>Consider influence of a composite system on the physical and mechanical properties.</t>
  </si>
  <si>
    <t xml:space="preserve">Considers HDPE/wheat straw flour with clay and exothermic chemical foaming agent via compounding in an internal mixer and injection moulding to create foam samples. Morphology and mechanical properties are reported. </t>
  </si>
  <si>
    <t>Considers HDPE/wheat straw flour with compatibilizer and MMT and foaming agent prepared via melt mixing and injection moudling for different foaming agent and clay. SEM, foam density, water absorption, thickness swelling, tensile strength, tensile modulus, impact strength reported. No indication of varying compatibilizer or manufacturing conditions.</t>
  </si>
  <si>
    <t>clay addition, filler addition, foam, mech props, foaming conditions</t>
  </si>
  <si>
    <t>Sánchez-Valdes, S.; Ramírez-Vargas, E.; Ramos de Valle, L.F.; Martinez-Colunga, J.G.; Romero-Garcia, J.; Ledezma-Perez, A.S.; Mendez-Nonell, J.; Castañeda-Flores, M.E.; Morales-Cepeda, A.</t>
  </si>
  <si>
    <t>Physical and Mechanical Properties of Linear Low-Density Polyethylene/Cycloolefin Copolymer/Layered Silicate Nanocomposite</t>
  </si>
  <si>
    <t>Considers properties of LDPE based composites.</t>
  </si>
  <si>
    <t>Considers cyclic olefin copolymer/LLDPE blend with clays and compatibilizer via melt mixing. Morphology, thermal and mechanical properties reported.</t>
  </si>
  <si>
    <t>Considers LLDPE/COC with compatibilizer and three different clays prepared via melt compounding and blown film. XRD, TEM, rheology, tensile strength and modulus, DSC, barrier reported. Results reported with and without compatibilizer.</t>
  </si>
  <si>
    <t>clay addition, blending, compatibilizer, films, mech props</t>
  </si>
  <si>
    <t>Binici, Hanifi; Gemci, Remzi; Kaplan, Hasan</t>
  </si>
  <si>
    <t>Physical and mechanical properties of mortars without cement</t>
  </si>
  <si>
    <t>Considers mortar materials, which is not part of the scope of the research question.</t>
  </si>
  <si>
    <t>mortars</t>
  </si>
  <si>
    <t>Obada, David O.; Dodoo-Arhin, David; Dauda, Muhammad; Anafi, Fatai O.; Ahmed, Abdulkarim S.; Ajayi, Olusegun A.; Samotu, Ibraheem A.</t>
  </si>
  <si>
    <t>Physical and Mechanical Properties of Porous Kaolin Based Ceramics at Different Sintering Temperatures</t>
  </si>
  <si>
    <t>Considers ceramics at different sintering temperatures.</t>
  </si>
  <si>
    <t>Considers HDPE/styrofoam/sawdust with clay via compaction and furnaced at different temperatures. Morphology and mechanical properties are reported.</t>
  </si>
  <si>
    <t xml:space="preserve">Considers kaoilin with plasticizer and three other systems where saw dust, styrofoam and HDPE is added. SEM, XRD, shrinkage, porosity, water absorption, density, crushing strength reported. No mechanical properties reported. Kaolin is the primary component and the polymer only the filler. This is not part of the scope of the research question. </t>
  </si>
  <si>
    <t>polymer addition, filler addition, blending</t>
  </si>
  <si>
    <t>Bınıcı, Hanifi; Alma, M. Hakkı; Gemcı, Remzi; Durgun, Muhammed Yasin</t>
  </si>
  <si>
    <t>Physical and mechanical properties of recycled polyethylene (PE)-based mortar without cement</t>
  </si>
  <si>
    <t>Deka, Biplab K.; Mandal, Manabendra; Maji, Tarun K.</t>
  </si>
  <si>
    <t>Plant fibre reinforced polymer blend/clay nanocomposite</t>
  </si>
  <si>
    <t>Used solution blended HDPE, LDPE, PP and PVC with wood flour with a compatibilizer and clay. Morphology, chemical, biodegradable and water absorption properties reported.</t>
  </si>
  <si>
    <t>Considers HDPE/LDPE/PP/PVC blend with wood flour, compatibilizer and nanomer prepared via melt mixing. Fixed ratios for the blend, wood flour and compatibilizer are considered with only clay being varied. XRD, FTIR, SEM, TEM, UV resistance, biodegradation, chemical resistance, water uptake, flexural/tensile strength and modulus reported. No variation in blending ratio, compatibilizer or manufacturing conditions.</t>
  </si>
  <si>
    <t>LIU J; WANG S; JIANG G</t>
  </si>
  <si>
    <t>Plastic alloy comprises polypropylene, polyethylene, thermoplastic elastomer, calcium carbonate, antioxidant, lubricant, stabilizer, plasticizer, ultra violet resistant agent, and nano montmorillonoid or clay or ceramic powder</t>
  </si>
  <si>
    <t>KIM J T</t>
  </si>
  <si>
    <t>Plastic composition useful for producing plastic sheet, comprises polypropylene resin, high density polyethylene resin, talc, germanium powder, garlic extract, sucrose and clay powder</t>
  </si>
  <si>
    <t>SUN X</t>
  </si>
  <si>
    <t>Plastic shell body useful for preparing electric meter comprises e.g. polyethylene wax, dimethyl succinate, activated clay, graphite, aluminum hydroxide, magnesium hydroxide, sepiolite, white oil, silicon carbide, glass fiber and diatomite</t>
  </si>
  <si>
    <t>PENG Z</t>
  </si>
  <si>
    <t>Plastic wrinkle-removing and brightening agent comprises a brightening agent, a wrinkle-removing agent, an oxide, a coupling agent, a polymer carrier, a lubricant, and a stabilizer</t>
  </si>
  <si>
    <t>Kadlec P., Čermák M., Prosr P., Polanský R.</t>
  </si>
  <si>
    <t>Polarization of LLDPE/HNT and HDPE/HNT blends in AC electric field</t>
  </si>
  <si>
    <t xml:space="preserve">Seems like an electrical conductivity study with blends. </t>
  </si>
  <si>
    <t>Considers HDPE/LLDPE with halloysite nanotubes. Dieelectric properties reported.</t>
  </si>
  <si>
    <t>Considers HDPE and LLDPE with halloyiste nanotubes added at diffferent ratio’s prepared via melt blending and compression moulding. Temperature and frequency dependency as a function of halloyiste loading is reported. No mention of mechanical proprties, compatibilizer or varying manufacturing conditions.</t>
  </si>
  <si>
    <t>Castro-Aguirre, E.; Iñiguez-Franco, F.; Samsudin, H.; Fang, X.; Auras, R.</t>
  </si>
  <si>
    <t>Poly(lactic acid)—Mass production, processing, industrial applications, and end of life</t>
  </si>
  <si>
    <t>Review paper on PLA based polymers either blended or with fillers. No mention of PE based polymer, and is therefore not within the scope of the research question.</t>
  </si>
  <si>
    <t>Su, Shengpei; Jiang, David D.; Wilkie, Charles A.</t>
  </si>
  <si>
    <t>Poly(methyl methacrylate), polypropylene and polyethylene nanocomposite formation by melt blending using novel polymerically-modified clays</t>
  </si>
  <si>
    <t>Mentions melt blending, might be relevant</t>
  </si>
  <si>
    <t>Considers addition of two different clays to a PMM, PP and PE composite base using melt blending. Morphology, thermal and mechanical properties reported. No mention of compatibilizers or varying of manufacturing conditions.</t>
  </si>
  <si>
    <t>David, Geta; Simionescu, Bogdan C.</t>
  </si>
  <si>
    <t>Poly[(N-Acylimino)ethylene] Derivatives for Advanced Materials</t>
  </si>
  <si>
    <t xml:space="preserve">Seems to look at chemical composition. </t>
  </si>
  <si>
    <t>Considers PU with different fillers, none of which are a clay. Mentions a preliminary study which incorporates MMT into PU. Morphology, thermal and mechanical properties reported. No indication of using PE and is therefore not within the scope of the research question.</t>
  </si>
  <si>
    <t>Zhang, Jinguo; Jiang, David D.; Wilkie, Charles A.</t>
  </si>
  <si>
    <t>Polyethylene and polypropylene nanocomposites based on a three component oligomerically-modified clay</t>
  </si>
  <si>
    <t>Considers the effect of adding a specially modified clay to composites and their effect on properties.</t>
  </si>
  <si>
    <t>Considers PP and PE base with clay added via melt blending. Morphology, thermal, flammabiility and mechanical properties reported. No mention of compatibilizer or varying of manufacturing conditions.</t>
  </si>
  <si>
    <t>Zhang, Jinguo; Wilkie, Charles A.</t>
  </si>
  <si>
    <t>Polyethylene and polypropylene nanocomposites based on polymerically-modified clay containing alkylstyrene units</t>
  </si>
  <si>
    <t>Considers clay with polymer surfactant added to PE and PP. Morphology, thermal and flammability properties reported. No mention of compatibilizers or varying of manufacturing conditions.</t>
  </si>
  <si>
    <t>Polyethylene cable material contains high-density polyethylene, polyvinyl butyral, nano-zinc oxide, fiberglass, triallyl isocyanurate, diethyldithiocarbamate, trioctyl trimellitate, aluminum hydroxide, molybdenum disulfide and additive</t>
  </si>
  <si>
    <t>Rattanawijan W., Amornsakchai T.</t>
  </si>
  <si>
    <t>Polyethylene composite fibers. I. Composite fibers of high-density polyethylene</t>
  </si>
  <si>
    <t>Looking at fibers as fillers.</t>
  </si>
  <si>
    <t>Considers HDPE with MMT and calcium carbonate and prepared as composite fibers. Morphology and mechanical properties reported. No mention of compatibilizer or manufacturing conditions being varied.</t>
  </si>
  <si>
    <t>clay addition, filler addition, fiber spun, mech props</t>
  </si>
  <si>
    <t>Liang, GD; Xu, JT; Bao, SP; Xu, WB</t>
  </si>
  <si>
    <t>Polyethylene maleic anhydride grafted polyethylene organic-montmorillonite nanocomposites. I. Preparation, microstructure, and mechanical properties</t>
  </si>
  <si>
    <t xml:space="preserve">Used three different surfactants to modify clay using two blending processes, (1) direct melt and (2) solution blending. Reported mechanical properties. </t>
  </si>
  <si>
    <t>Considers a HDPE and LDPE with MMT and compatibilizer via two blending procedures (1) melt blending and (2) solution blending. The main focus was the effects on the intercalation behaviour with a small section on mechanical properties which only compared against the clay loading. Compatibilizer percentages were varied. XRD, TEM, tensile strength, impact strength were reported as a function of compatibilizer percentage.</t>
  </si>
  <si>
    <t>Tomer, V.; Polizos, G.; Randall, C. A.; Manias, E.</t>
  </si>
  <si>
    <t>Polyethylene nanocomposite dielectrics: Implications of nanofiller orientation on high field properties and energy storage</t>
  </si>
  <si>
    <t xml:space="preserve">Considers influence of clay on electrical properties for energy storage. </t>
  </si>
  <si>
    <t xml:space="preserve">Consider PE/MMT with a focus on improving dielectric behaviour by adding compatibilizer. </t>
  </si>
  <si>
    <t xml:space="preserve">Considers LLDPE/LDPE at a fixed blend ratio with MMT and compatibilizer prepared via melt compounding, blown film and compression moulded to form “random” filler orientations. TEM, WAXD, DSC, dielectric relaxation spectroscopy, electric field loop, dielectric breakdown strength reported. No mention of mechanical properties, varying compatibilizer or manufacturing conditions.  </t>
  </si>
  <si>
    <t>Mainil M., Alexandre M., Monteverde F., Dubois P.</t>
  </si>
  <si>
    <t>Polyethylene organo-clay nanocomposites: The role of the interface chemistry on the extent of clay intercalation/exfoliation</t>
  </si>
  <si>
    <t xml:space="preserve">Considers chemistry approach to understanding intercalation or exfoliation. </t>
  </si>
  <si>
    <t>Considers HDPE/clay with different compatibilizers and preparing composite using two routes: (1) disperse masterbatch of clay and compatibilizer in HDPE and (2) melt blending of all three. Morphology, mechanical and flammability properties are reported.</t>
  </si>
  <si>
    <t>Considers HDPE with cloisite modified with salt with 3 different compatibilizers prepared via melt blending and compression moulding. Considered a (1) materbatch two step process and (2) direct melt blending one step process. XRD, TEM, shear rate, Young’s modulus and strain at break reported for the different compatibilizers and manufacturing processes.</t>
  </si>
  <si>
    <t>SEO K W; PARK J Y; SUH G W</t>
  </si>
  <si>
    <t>Polyethylene resin composition for drain pipe comprises polyethylene, montmorillonite and chlorinated/chlorosulfonated polyethylene grafted/copolymerized with ethylene or propylene-based unsaturated carboxylic acid compound compatibilizer</t>
  </si>
  <si>
    <t>LEE Y B; PARK J Y; SEO G W; SEO K W</t>
  </si>
  <si>
    <t>Polyethylene resin composition for drain pipe excellent in external pressure strength and the drain pipe produced from the same</t>
  </si>
  <si>
    <t>Cui, Liqiang; Cho, Hyun Yong; Shin, Joong-Won; Tarte, Naresh Hiralal; Woo, Seong Ihl</t>
  </si>
  <si>
    <t>Polyethylene-montmorillonite nanocomposites: Preparation, characterization and properties</t>
  </si>
  <si>
    <t>Considers a PE/clay composite prepared by in-situ polymerization with an intercalation catalyst. Morphology and mechanical properties are reported. Manufacturing method not within the scope of the research question.</t>
  </si>
  <si>
    <t>Polyethylene-thermally reduced graphene nanocomposites: comparison of masterbatch and direct melt mixing approaches on mechanical, thermal, rheological, and morphological properties</t>
  </si>
  <si>
    <t>Compares two approahes, masterbatch and direct melt mixing.</t>
  </si>
  <si>
    <t>Considered masterbatch and direct melt mixing of PE based composite with graphene and compatibilisers. Reports mechanical properties.</t>
  </si>
  <si>
    <t xml:space="preserve">Reports mechanical properties for HDPE based composites prepared by masterbatch and melt mixing methods. </t>
  </si>
  <si>
    <t>Pettarin V., Frontini P.M., Pita V.J.R.R., Dias M.L., Diaz F.V.</t>
  </si>
  <si>
    <t>Polyethylene/(organo-montmorillonite) composites modified with ethylene/methacrylic acid copolymer: Morphology and mechanical properties</t>
  </si>
  <si>
    <t xml:space="preserve">Seems to consider effect of adding copolymer to composite on morphology and mechanical properties. </t>
  </si>
  <si>
    <t>Considers HDPE/MMT with compatibilizer via melt compounding. Morphology and mechanical properties reported.</t>
  </si>
  <si>
    <t>Considers HDPE with three different clays at the same weight and compatibilizer at a low weight prepared via melt compounding. XRD, TEM, SEM, yield and ultimate stress, modulus and elongation at break reported. Results given with and without compatibilizer.</t>
  </si>
  <si>
    <t>Gaboune A., Ray S.S., Ait-Kadi A., Riedl B., Bousmina M.</t>
  </si>
  <si>
    <t>Polyethylene/clay nanocomposites prepared by polymerization compounding method</t>
  </si>
  <si>
    <t>Mentions a polymerization compounding method, might be relevant</t>
  </si>
  <si>
    <t>Uses polymerization compounding to prepare a composite by adding surfactant to clay surface. Morphology and mechanical properties reported.</t>
  </si>
  <si>
    <t>Shahabadi, Seyed Ismail Seyed; Garmabi, Hamid</t>
  </si>
  <si>
    <t>Polyethylene/Na+-montmorillonite composites prepared by slurry-fed melt intercalation: Response surface analysis of rheological behavior</t>
  </si>
  <si>
    <t>Mentions slurry-fed melt intercalation, might be relevant</t>
  </si>
  <si>
    <t xml:space="preserve">Considers a melt intercalation process which uses water before extruding and finding processing conditions. </t>
  </si>
  <si>
    <t xml:space="preserve">Considered LDPE, LLDPE and PEMA with clay. DoE conducted to consider salt type, feeding rate into extruder and nanoclay content. Elastic modulus, tensile modulus and elongation at break presented. </t>
  </si>
  <si>
    <t>Brito G.F., De Oliveira A.D., Araújo E.M., De Melo T.J.A., Barbosa R., Ito E.N.</t>
  </si>
  <si>
    <t>Polyethylene/national bentonite clay nanocomposites: Influence of clay and PE-g-MA coupling agent on the mechanical properties and flammability [Nanocompósitos de polietileno/argila bentonita nacional: Influência da argila e do agente compatibilizante PE-g-MA nas propriedades mecânicas e de inflamabilidade]</t>
  </si>
  <si>
    <t>Singh V.P., Vimal K.K., Sharma S., Kapur G.S., Choudhary V.</t>
  </si>
  <si>
    <t>Polyethylene/sepiolite clay nanocomposites: Effect of clay content, compatibilizer polarity, and molar mass on viscoelastic and dynamic mechanical properties</t>
  </si>
  <si>
    <t xml:space="preserve">Considers effects of clay content, compatibilizer and molar mass on mechanical properties. </t>
  </si>
  <si>
    <t>Considers HDPE/sepiolite with compatibilizer via melt compounding. Morphology, rheology, thermal and mechanical properties reported.</t>
  </si>
  <si>
    <t xml:space="preserve">Considers HDPE with sepiolite and two compatibilizers prepared via melt compounding and injection moulding. DSC, WAXD, rheology, DMA, heat deflection. No tensile properties reported, however DMA properties are given. </t>
  </si>
  <si>
    <t>Kenig S., Ophir A., Shepelev O.</t>
  </si>
  <si>
    <t>Polymer nano composites for high barrier and fire retardancy applications</t>
  </si>
  <si>
    <t xml:space="preserve">Considers barrier and fire retardancy properties. </t>
  </si>
  <si>
    <t xml:space="preserve">Considers HDPE and PBT blow molded containers with clay and compatibilizer via melt compounding. Morphology, barrier and flame retardancy properties reported. Mentions using optimised processing conditions.  </t>
  </si>
  <si>
    <t>Considers HDPE with 20wt% clay or fluoride fillers and 7.5wt% compatibilizer prepared via blow moulding to create 22 liter containers. Injection moulded specimens created for other tests. Weight loss, modulus, strength and elongation reported along with FR properties. Results reported as with and without compatibilizer.</t>
  </si>
  <si>
    <t>clay addition, compatibilizer, blow moulded</t>
  </si>
  <si>
    <t>Manero, Octavio(1); Sanchez-Solis, Antonio(1)</t>
  </si>
  <si>
    <t>Polymer Nanocomposites</t>
  </si>
  <si>
    <t>Chapter within the Handbook of Polymer Synthesis, Characterization, and Processing. Considers work on polyester/clay composites with PET, blends of PET/PEN and unsaturated polyester resins. It also discusses PE/MMT, PP/MMT, including blends of LDPE, LLDPE and HDPE. Fire retardancy properties for high impact polystyrene/clays and conductive properties for blends of PET/PMMA and PET/HDPE are discussed. Based on the summary it doesn’t appear to provide any information on our research question.</t>
  </si>
  <si>
    <t>review, clay addition, blending</t>
  </si>
  <si>
    <t>Bhattacharya, Mrinal</t>
  </si>
  <si>
    <t>Polymer Nanocomposites-A Comparison between Carbon Nanotubes, Graphene, and Clay as Nanofillers</t>
  </si>
  <si>
    <t xml:space="preserve">Looks at different types of fillers. </t>
  </si>
  <si>
    <t>Review paper considering processing of carbon nanotube, graphene and MMT platelet as nanofillers. Includes discussion on modifying techniques for polymer interaction and importance of dispersion. Not within the scope of the research question.</t>
  </si>
  <si>
    <t>review, clay addition, filler addition</t>
  </si>
  <si>
    <t>Yuan, Q.; Misra, R. D. K.</t>
  </si>
  <si>
    <t>Polymer nanocomposites: current understanding and issues</t>
  </si>
  <si>
    <t>Review paper which focusses on the addition of clay loading and how this affects morphology and properties. Specifically refers to PP/clay composites in abstract. Not within the scope of the research question.</t>
  </si>
  <si>
    <t>Good to check out for Introduction chapter.</t>
  </si>
  <si>
    <t>Mehrabzadeh, M; Kamal, MR</t>
  </si>
  <si>
    <t>Polymer-clay nanocomposites based on blends of polyamide-6 and polyethylene</t>
  </si>
  <si>
    <t>Considers composite blends.</t>
  </si>
  <si>
    <t>Considers PA6/clay, HDPE/clay and HDPE/PA6/clay composites. Effect of compatibilizer also studied. Morphology and mechanical properties reported.</t>
  </si>
  <si>
    <t>Considers PA6/HDPE blend with nanomer and compatibilizer while also considering the system with individual polymers and clay. Prepared via melt mixing and compression moulding. XRD, TEM, DSC, FTIR, SEM, modulus, tensile strength and elongation at break. Reports results with and without clay.</t>
  </si>
  <si>
    <t>Gaylord Norman G., Ender Hans, Davis Jr. Linwood, Takahashi Akio</t>
  </si>
  <si>
    <t>POLYMER-FILLER COMPOSITES THRU IN SITU GRAFT COPOLYMERIZATION: POLYETHYLENE-CLAY COMPOSITES.</t>
  </si>
  <si>
    <t xml:space="preserve">Considers effect of compatibilizer in thermoplastic polymer composites. </t>
  </si>
  <si>
    <t xml:space="preserve">Considers LDPE and HDPE with compatibilizer and clay prepared via melt compounding. Yield strength, break strength, elongation and flexural modulus reported as function of compatibilizer and high clay loadings. </t>
  </si>
  <si>
    <t>Rice E., Sparks B.</t>
  </si>
  <si>
    <t>Polymer-matrix composites: Materials, mechanics and applications</t>
  </si>
  <si>
    <t>Book</t>
  </si>
  <si>
    <t>Could potentially discuss affects of manufacturing</t>
  </si>
  <si>
    <t xml:space="preserve">Book which starts with a discussion on cement based composites, followed by the effects of electron beam irradation on metal fillers. Discusses MMT and cellulose fiber addition to plasticized starch via melt extrusion. Considers LDPE/starch blends focussing on acid and alkaline attacks, followed by simulations of temperature distribution in textile composites. The final chapter discusses copper oxide in HDPE/EVA blends. There is no indication of considering HDPE/clay composites, compatibilizers or varying of manufacturing conditions. </t>
  </si>
  <si>
    <t>review, filler addition</t>
  </si>
  <si>
    <t>Sinha Ray, Suprakas; Okamoto, Masami</t>
  </si>
  <si>
    <t>Polymer/layered silicate nanocomposites: a review from preparation to processing</t>
  </si>
  <si>
    <t>A review paper which mentions preparation and processing</t>
  </si>
  <si>
    <t xml:space="preserve">Reviews academic and industrial works on preparation, various properties and processing of polymer based composites. </t>
  </si>
  <si>
    <t xml:space="preserve">Based on contents discusses different preparation methods, (1) intercalation from solution, (2) in situ polymerization and (3) melt intercalation, while also discussing processing such as foaming and shearing. While discussing preparation the focus is more on the effect of morphology for the different techniques and the addition of clay to the different properties. When discussing mechanical properties data is reported according to different grades of polymer and the amount of clay added. There is a similar discussion on foaming processes. It’s a good overview paper, but there is no discussion regarding variation in manufacturing conditions or addition of compatibilizer. </t>
  </si>
  <si>
    <t>Sangiuliano T., Brown J., Metcalfe B.C., Wissmann K.J.</t>
  </si>
  <si>
    <t>Polymeric shell-confined aggregate pier ground improvement method to support bridge embankments over soft clay soil</t>
  </si>
  <si>
    <t xml:space="preserve">Not within the scope of the research question. </t>
  </si>
  <si>
    <t>HU Y; WANG X; ZHOU Z; LI X; LI Y</t>
  </si>
  <si>
    <t>Polyolefin insulated rail vehicle cable, comprises e.g. high density polyethylene, ethylene-olefin copolymer, poly-4-methyl-1-pentene, dipropylene glycol dibenzoate, behenamide, microcrystalline wax, zinc stearate, and calcium phosphate</t>
  </si>
  <si>
    <t>LIU M; YANG Q; FU A; SHUAI X</t>
  </si>
  <si>
    <t>Polyolefin insulation material for manufacturing cable, contains component containing ethylene-vinyl acetate copolymer or ethylene-vinyl acetate copolymer mixture, polyethylene compound, silane coupling agent and primary antioxidant</t>
  </si>
  <si>
    <t>Stuerzel, Markus; Kurek, Alexander; Anselm, Melanie; Halbach, Tobias; Muelhaupt, Rolf</t>
  </si>
  <si>
    <t>Polyolefin Nanocomposites and Hybrid Catalysts</t>
  </si>
  <si>
    <t>Review paper considering the role of catalysts with nanoparticles and that in situ polymerization achieves effective dispersion as opposed to melt compounding. In abbreviations list there is no indication of considering clay, although graphene and carbon nanotubes are mentioned. It is therefore not within the scope of the research question.</t>
  </si>
  <si>
    <t>Heinemann, J; Reichert, P; Thomann, R; Mulhaupt, R</t>
  </si>
  <si>
    <t>Polyolefin nanocomposites formed by melt compounding and transition metal catalyzed ethene homo- and copolymerization in the presence of layered silicates</t>
  </si>
  <si>
    <t>Considers two approaches to prepare nanocomposites, (1) melt compounding and (2) copolymerization. Seems that effect on interlayer spacings and exfoliation is of interest. Might still be relevant</t>
  </si>
  <si>
    <t xml:space="preserve">Considers HDPE based composites. Reports mechanical properties of neat, melt compounded and in situ polymerisation samples. </t>
  </si>
  <si>
    <t>SHIMAZAKI T; TOMOMATSU R; NOMURA M</t>
  </si>
  <si>
    <t>Polyolefin resin compsn.-comprising polyolefin inorganic filler and polybutadiene</t>
  </si>
  <si>
    <t>Polyolefin resin laminate-has top layer formed from resin blended with pigment and base layer contg. filler</t>
  </si>
  <si>
    <t>Kubisova, H.; Merinska, D.</t>
  </si>
  <si>
    <t>POLYOLEFIN/CLAY NANOCOMPOSITES: COMPARING MECHANICAL AND BARRIER PROPERTIES</t>
  </si>
  <si>
    <t xml:space="preserve">Considers mechanical and barrier property effects based on composites. </t>
  </si>
  <si>
    <t>Considers PE/clay and PP/clay composites. Mechanical and barrier properties reported. No mention of compatibilizer or varying manufacturing conditions.</t>
  </si>
  <si>
    <t>UENO K; HINENOYA S; AKAGAWA T; MORIMOTO T</t>
  </si>
  <si>
    <t>Polypropylene resin compsn. for moulded articles-having good balance between thermal deformation resistance and impact strength, and superior mechanical and coating properties</t>
  </si>
  <si>
    <t>Anjana R., Krishnan A., George T.S., George K.E.</t>
  </si>
  <si>
    <t>Polypropylene/high density polyethylene/glass fibre/nanokaolinite clay composites - A novel material for light weight manufacturing systems</t>
  </si>
  <si>
    <t>Might be relevant as it mentions manufacturing systems, not sure</t>
  </si>
  <si>
    <t xml:space="preserve">Considers HDPE/PP blend with clay and glass fiber via melt comounding and injection moulding. Mechanical, thermal and rheology properties reported. </t>
  </si>
  <si>
    <t>Considers PP/HDPE/glass fiber with unmodified and modified nanokaolinite clays prepared via melt mixing and injection moulding where clay content is varied and all other ratios fixed. Tensile/flexural strength and modulus, TGA, DMA, rheology, SEM reported. Focus is on clay loading and modification.</t>
  </si>
  <si>
    <t>JIANG X; ZHANG M; ZHANG W</t>
  </si>
  <si>
    <t>Polypropylene/polyamide/polyethylene composite material contains polypropylene, polyamide, high-density polyethylene, montmorillonite, polyethylene grafted maleic anhydride, and maleic anhydride grafted ethylene/octene copolymer</t>
  </si>
  <si>
    <t>SUGIMOTO N; WATANABE Y; HASEGAWA T; MORITA M</t>
  </si>
  <si>
    <t>Porous film or sheet prodn.-by drawing a film or sheet obtd. by melt-moulding a compsn. comprising polyolefin resin, filler and liq. rubber</t>
  </si>
  <si>
    <t>AOYAMA M; ITO M; TSUJI S; ISHII T; TANAKA T; TSUJI J; TANAKA K; TSUJI Y</t>
  </si>
  <si>
    <t>Porous, gas permeable film, with rugged surface pattern-is prepd. by stretching film from compsn. contg. polyolefin resin and inorganic filler, opt. zeolite</t>
  </si>
  <si>
    <t>Dayma, Naresh; Jaggi, Harjeet S.; Satapathy, Bhabani K.</t>
  </si>
  <si>
    <t>Post-yield crack toughness behavior of polyamide-6/polypropylene grafted maleic anhydride/nanoclay ternary nanocomposites</t>
  </si>
  <si>
    <t xml:space="preserve">Considers crack behaviour of composites. </t>
  </si>
  <si>
    <t>Considers PA6/clay with compatibilizer. An essential work of fracture approach is considered and morphology and fracture properties reported. No mention of PE as a polymer base and is therefore not part of the scope of the research question.</t>
  </si>
  <si>
    <t>Obada, David O.; Dodoo-Arhin, David; Dauda, Muhammad; Anafi, Fatai O.; Ahmed, Abdulkarim S.; Ajayi, Olusegun A.</t>
  </si>
  <si>
    <t>Potentials of fabricating porous ceramic bodies from kaolin for catalytic substrate applications</t>
  </si>
  <si>
    <t xml:space="preserve">Considers ceramics made from clay. </t>
  </si>
  <si>
    <t>Considers HDPE/kaolin-styrofoam/sawdust blend formed by furnacing. Morphology and thermal properties reported. Appears to focus more on ceramics.</t>
  </si>
  <si>
    <t xml:space="preserve">Considers kaolin/plasticizer with saw dust, styrofoam and HDPE. XRD, FTIR, TGA, SEM, EDS reported. No mechanical properties, HDPE is a secondary filler and is not within the scope of the research question. </t>
  </si>
  <si>
    <t>polymer addition, blending</t>
  </si>
  <si>
    <t>CAO W; LIN W; XIAN Y</t>
  </si>
  <si>
    <t>Power supply line electric mark resisting polyethylene sheath material comprises high-density polyethylene, linear low-density polyethylene, ethylene-propylene terpolymer, polytrifluoropropylmethylsiloxane, and nano-wollastonite</t>
  </si>
  <si>
    <t>ZHANG H; XU C; WANG H</t>
  </si>
  <si>
    <t>Powerful corrosion-resistant septic tank comprises high-density polyethylene, polytetrafluoroethylene, clay, diatomite, sodium carboxymethyl cellulose, barium sulfate, potassium aluminum sulfate, and 3,4-dipropyl-3-ethylphenol</t>
  </si>
  <si>
    <t>Asgari, Mohammad; Sundararaj, Uttandaraman</t>
  </si>
  <si>
    <t>Pre-exfoliated nanoclay through two consecutive reaction systems: Silane functionalization followed by grafting of amino acid monomers</t>
  </si>
  <si>
    <t xml:space="preserve">Studies the preparation of clay. </t>
  </si>
  <si>
    <t>Functionalised MMT using two consecutive reaction systems before adding to HDPE. Morphology, thermal and mechanical properties reported. No mention of compatibilizer or varying manufacturing conditions.</t>
  </si>
  <si>
    <t>Moghri, Mehdi; Garmabi, Hamid; Zanjanijam, Ali Reza</t>
  </si>
  <si>
    <t>Prediction of barrier properties of HDPE/PA-6/nanoclay composites by response surface approach: effects of compatibilizer type and the contents of nanoclay, PA-6 and compatibilizer</t>
  </si>
  <si>
    <t xml:space="preserve">Considers effects of compatibilizer and clay on the barrier properties of composites. </t>
  </si>
  <si>
    <t>Considers HDPE/PA6/clay injection moulded bottles with a compatibilizer. Response surface metholodogy used to assess barrier properties.</t>
  </si>
  <si>
    <t xml:space="preserve">Considers HDPE/PA6 with MMT and three types of compatibilizer prepared via melt compounding and blow moulding. A Box Behnken approach is used to design clay content, PA6 content, compatibilizer type and loading. Barrier properties reported and ANOVA performed. Not within the scope of the research question as blow moulded bottles are tested and there are no mechanical properties reported. </t>
  </si>
  <si>
    <t>clay addition, compatibilizer, DoE, blow moulding</t>
  </si>
  <si>
    <t>Jainal M.S., Che Kamarludin S.N., Akhbar S., Faizal A.R.M.</t>
  </si>
  <si>
    <t>Preliminary study of development of HDPE/EVA/MMT/EFB nanohybrid biocomposite by using single screw extruder</t>
  </si>
  <si>
    <t>Mentions single screw extrusion, might be relevant</t>
  </si>
  <si>
    <t>Considers different HDPE/EVA/MMT formulations with compatibilizer via melt extrusion blending. Mechanical properties are reported.</t>
  </si>
  <si>
    <t>Considers HDPE/EVA with compatibilizer and MMT for varying clay and blending ratio prepared via melt compounding and compression moulding. Tensile strength, tensile modulus, flexural strength, flexural modulus, impact strength reported</t>
  </si>
  <si>
    <t>Othman, Norhayani; Hassan, Azman; Razak Rahmat, Abdul; Uzir Wahit, Mat</t>
  </si>
  <si>
    <t>Preparation and Characterisation of Polyethylene-Octene Grafted Maleic Anhydride-Toughened 70:30 PA6/PP/MMT Nanocomposites</t>
  </si>
  <si>
    <t>Considers PA6 and PP matrix with compatibilizer and clays prepared using melt compounding and injection moulding. Morphology, thermal and mechanical properties reported. No mention of PE as polymer base and therefore not part of the scope of the research question.</t>
  </si>
  <si>
    <t>Fang, Changqing; Yu, Ruien; Li, Yan; Zhang, Mengya; Hu, Jingbo; Zhang, Min</t>
  </si>
  <si>
    <t>Preparation and characterization of an asphalt-modifying agent with waste packaging polyethylene and organic montmorillonite</t>
  </si>
  <si>
    <t>Considers addition of wastePE/MMT into asphalt and reportes morphology and thermal properties. Not within the scope of the research question as the composite is used as a filler in asphalt.</t>
  </si>
  <si>
    <t>filler addition, asphalt</t>
  </si>
  <si>
    <t>Ortiz A.V., Teixeira J.G., Gomes M.G., Oliveira R.R., Díaz F.R.V., Moura E.A.B.</t>
  </si>
  <si>
    <t>Preparation and characterization of electron-beam treated HDPE composites reinforced with rice husk ash and Brazilian clay</t>
  </si>
  <si>
    <t>Not much information is provided in the title, not sure. Looks at electron beam treated HDPE</t>
  </si>
  <si>
    <t>Compares irradiated and non-irradiated samples after extrusion. Using electron beam radiation is part of the manufacturing process. Not sure if it can be considered a bulk manufacturing process.</t>
  </si>
  <si>
    <t>Considers HDPE/rice husk/bentonite with surfactant via extrusion and injection moulding. Composites were exposed to irradiation. Rice husk ash percentages varied and effect of irradiation studied. Tensile strength and elongation at break, flexural strength, HDT, Impact test, SEM, XRD reported. There is no mention of using compatibilizer or varying manufacturing conditions.</t>
  </si>
  <si>
    <t>clay addition, filler addition, irradiation, mech props</t>
  </si>
  <si>
    <t>Jeon C.H., Ryu S.H., Chang Y.-W.</t>
  </si>
  <si>
    <t>Preparation and characterization of ethylene vinyl acetate copolymer/montmorillonite nanocomposite</t>
  </si>
  <si>
    <t>Considers EVA and MMT composite considered with compatibilizer. Morphology and mechanical properties reported. No mention of PE as a polymer base and is therefore not part of the scope of the research question.</t>
  </si>
  <si>
    <t>Jain M.R., Jain C., Shah S., Jain R.C.</t>
  </si>
  <si>
    <t>Preparation and Characterization of HDPE/Silane-Modified Nanoclay Composites for Application in Fuel Storage</t>
  </si>
  <si>
    <t>Mentions preparation of composites, might be relevant</t>
  </si>
  <si>
    <t>Considers HDPE/clay with surfactant via Brabender Plasticorder. Morphology, barrier, mechanical properties reported. No mention of compatibilizer or varying manufacturing conditions.</t>
  </si>
  <si>
    <t>Balakrishnan, Harintharavimal; Husin, Muhamad Rasyidi; Wahit, Mat Uzir; Kadir, Mohammed Rafiq Abdul</t>
  </si>
  <si>
    <t>Preparation and Characterization of Organically Modified Montmorillonite-Filled High Density Polyethylene/Hydroxyapatite Nanocomposites for Biomedical Applications</t>
  </si>
  <si>
    <t xml:space="preserve">Considers the influence of adding clay to HDPE/HA composite blend. Morphology and mechanical properties are reported. </t>
  </si>
  <si>
    <t>Considers HDPE with bioactive hydroxyapatite (HA) ceramic powder, MMT and compatibilzier prepared via melt compounding and injection moudling. A fixed loading of compatibilizer and MMT is added with only HA being varied. Biocompatibility, SEM, TEM, EDX, XRD, DSC, tensile/flexural modulus and strength, elongation at break and impact strength reported. No indication of varying compatibilizer weight or manufacturing conditions.</t>
  </si>
  <si>
    <t>He Y., Guo K., Chen J., Niu M., Wang W., Li X.</t>
  </si>
  <si>
    <t>Preparation and characterization of Poly(lactic acid) / montmorillonite nanocomposites via a masterbatching method</t>
  </si>
  <si>
    <t>Mentions preparation and masterbatching, might be relevant</t>
  </si>
  <si>
    <t>Considers PLA/MMT composites via masterbatching. Melt, mechanical, thermal and morphology properties reported. No mention of PE as the polymer base and therefore is not within the scope of the research question.</t>
  </si>
  <si>
    <t>Scaffaro R., Botta L., Mistretta M.C., La Mantia F.P.</t>
  </si>
  <si>
    <t>Preparation and characterization of polyamide 6/polyethylene blend-clay nanocomposites in the presence of compatibilisers and stabilizing system</t>
  </si>
  <si>
    <t>Considers HDPE/PA6/MMT with different compatibilizers via extrusion. Morphology, rheology and mechanical properties reported.</t>
  </si>
  <si>
    <t xml:space="preserve">Considers HDPE/PA6 with cloisite and three compatibilizers prepared via melt compounding and compression moulding. All ratios fixed. XRD, TEM, SEM, rheology, elastic modulus, tensile strength, elongation at break and impact strength reported. </t>
  </si>
  <si>
    <t>Gao, X; Mao, LX; Jin, RG; Zhang, LQ; Tian, M</t>
  </si>
  <si>
    <t>Preparation and characterization of polycarbonate/poly (propylene)/attapulgite ternary nanocomposites with the morphology of encapsulation</t>
  </si>
  <si>
    <t>Attapulgite is a mineral, not a clay and no mention of a PE polymer base, and is therefore not within the scope of the research question</t>
  </si>
  <si>
    <t xml:space="preserve">Liqiang Cui; Seong Woo </t>
  </si>
  <si>
    <t>Preparation and characterization of polyethylene (PE)/clay nanocomposites by in situ polymerization with vanadium-based intercalation catalyst</t>
  </si>
  <si>
    <t>Mention preparation, might be relevant</t>
  </si>
  <si>
    <t>Considers a catalyst during in situ polymerization and its effect on clay exfoliation in PE/clay composite. Morphology, thermal and mechanical properties reported. No mention of compatibilizer or varying manufacturing conditions.</t>
  </si>
  <si>
    <t>Sibeko, M. A.; Luyt, A. S.</t>
  </si>
  <si>
    <t>Preparation and Characterization of Vinylsilane Crosslinked High-Density Polyethylene Composites Filled With Nanoclays</t>
  </si>
  <si>
    <t>Considered HDPE/clay with compatibilizer. Morphology, thermal and mechanical properties reported.</t>
  </si>
  <si>
    <t xml:space="preserve">Considers HDPE with cloisite and compatbilizer prepared via melt mixing. XRD, TEM, FTIR, TGA, DSC, stress at break and tensile modulus as a function of different compatibilizer weights and clay content. </t>
  </si>
  <si>
    <t>Cai Y., Hu Y., Song L., Lu H., Chen Z., Fan W.</t>
  </si>
  <si>
    <t>Preparation and characterizations of HDPE-EVA alloy/OMT nanocomposites/paraffin compounds as a shape stabilized phase change thermal energy storage material</t>
  </si>
  <si>
    <t>Considers phase change materials with HDPE/EVA/MMT/paraffin and flame retardant via extrusion. Morphology and thermal properties reported.</t>
  </si>
  <si>
    <t xml:space="preserve">Considers paraffin with HDPE/EVA, flame retardant fillers and clay prepared via melt compounding. XRD, TEM, SEM, TGA, latent heat reported. Blend is the secondary filler and no mechanical properties reported. </t>
  </si>
  <si>
    <t>Li, Qingde; Gao, Xun; Cheng, Wanli; Han, Guangping; Han, Jiye</t>
  </si>
  <si>
    <t>Preparation and performance of high-density polyethylene-based wood-plastic composites reinforced with red pottery clay</t>
  </si>
  <si>
    <t>Used red pottery clay with HDPE/wood composites. Mechanical, flame retardancy properties reported.</t>
  </si>
  <si>
    <t>Considers HDPE/wood fiber with compatibilizer and red pottery clay prepared via melt compounding with clay varied. Flexural strength/modulus, tensile strength, yield stress, elongation at break and impact strength, shrinkage rate, SEM, DSC, flammability reported. No indication of varying compatibilizer or manufacturing conditions.</t>
  </si>
  <si>
    <t>Morawiec, J.; Pawlak, A.; Slouf, M.; Galeski, A.; Piorkowska, E.; Krasnikowa, N.</t>
  </si>
  <si>
    <t>Preparation and properties of compatibilized LDPE/organo-modified montmorillonite nanocomposites</t>
  </si>
  <si>
    <t>Considers LDPE/MMT with compatibilizer via melt mixing. Morphology properties reported.</t>
  </si>
  <si>
    <t xml:space="preserve">Considers LDPE with MMT and compatibilizer prepared via melt mixing varying clay and compatibilizer. TGA, DSC, TEM, XRD, Young’s modulus, yield stress, stress at break, elongation at break reported. </t>
  </si>
  <si>
    <t>Dai X., Shang Q., Jia Q., Li S., Xiu Y.</t>
  </si>
  <si>
    <t>Preparation and properties of HDPE/CaCO3/OMMT ternary nanocomposite</t>
  </si>
  <si>
    <t>Might be relevant as it mentions preparation</t>
  </si>
  <si>
    <t>Considered binary composites with MMT and calcium carbonate. Mechanical and thermal properties reported. No mention of compatibilizer or varying manufacturing conditions.</t>
  </si>
  <si>
    <t>Hong, Seok-In; Rhim, Jong-Whan</t>
  </si>
  <si>
    <t>Preparation and properties of melt-intercalated linear low density polyethylene/clay nanocomposite films prepared by blow extrusion</t>
  </si>
  <si>
    <t>Mention preparation, melt intercalation and blow extrusion, might be relevant</t>
  </si>
  <si>
    <t>Considered LLDPE with two different clays using melt blow extrusion. Optical, tensile, water vapor, barrier and antimicrobial properties reported. No mention of compatibilizer or varying manufacturing conditions.</t>
  </si>
  <si>
    <t>Chang, Young-Wook; Lee, Yongwoo</t>
  </si>
  <si>
    <t>Preparation and properties of polyethylene-octene elastomer (POE)/organoclay nanocomposites</t>
  </si>
  <si>
    <t>Prepared POE/clay using melt blending with compatibilizer. Morphology, rheology and mechanical properties reported.</t>
  </si>
  <si>
    <t xml:space="preserve">Considers POE with cloisite modified with quaternary ammonium salt prepared via melt mixing and cmpression moudling for different clay loading with compatibilizer. FTIR, XRD, TEM, tensile modulus, tensile strength, elongation at break, tear strength, DMA reported. Results reported with and without compatibilizer. POE is not the polymer considered in this study and therefore not within the scope of the research question. </t>
  </si>
  <si>
    <t>Lei Y., Wu Q., Clemons C.M.</t>
  </si>
  <si>
    <t>Preparation and properties of recycled HDPE/clay hybrids</t>
  </si>
  <si>
    <t>Considered rHDPE with clay and compatibilizers via melt ocmpounding. Blending protocol investigated with morphology, mechanical and thermal properties reported.</t>
  </si>
  <si>
    <t xml:space="preserve">Considers rHDPE with cloisite and two compatibilizers prepared via either a two or one step compounding method and compression moulding. XRD, DSC, TGA, DMA, storage and loss modulus, tensile and impact strength. </t>
  </si>
  <si>
    <t>S. Sánchez-Valdés; J. Martínez Colunga; M. López-Quintanilla; I. Yañez Flores; M. García-Salazar; C. González Cantu</t>
  </si>
  <si>
    <t>Preparation and UV weathering of polyethylene nanocomposites</t>
  </si>
  <si>
    <t>Considers a LDPE/clay based composite with a compatibilizer prepared using melt blending in a two step process. Film samples were irradiated with UV and effect of compatibilizer on disperstion and UV degradation was reported.</t>
  </si>
  <si>
    <t>Considers LDPE with two different compatibilizers and cloisite prepared via melt compounding and blown film. XRD, modulus, tensile strength, elongation at break, light transmission, photo-oxidation reported</t>
  </si>
  <si>
    <t>clay addition, compatibilizer, irradiation, films, mech props</t>
  </si>
  <si>
    <t>MENCELOGLU Y Z; INCEOGLU F</t>
  </si>
  <si>
    <t>Preparation of biodegradable thermoplastic nanocomposite granules by adjusting pH of solution of natural polymer and solvent to acidic, adding natural clay, melt blending natural polymer-clay nanocomposite precipitate with synthetic polymer</t>
  </si>
  <si>
    <t>Xue, Bing; Li, Fangfei; Xing, Yanping; Sun, Mengmeng; Liu, Darui; Jiang, Yinshan</t>
  </si>
  <si>
    <t>Preparation of Cu/OMMT/LLDPE nanocomposites and synergistic effect study of two different nano materials in polymer matrix</t>
  </si>
  <si>
    <t>Considers LLDPE with MMT and copper via melt mixing. Morphology, corrosion, thermal, mechanical and bacterial properties reported. No mention of compatibilizers or varying manufacturing conditions.</t>
  </si>
  <si>
    <t>CHEN C</t>
  </si>
  <si>
    <t>Preparation of high density polyethylene plastic used for adding barrier and packaging foodstuffs such as films, bottles and cans involves taking aluminum borate, attapulgite crystals, and calcium carbonate whiskers</t>
  </si>
  <si>
    <t>KANZAWA M; ONISHI M; NAKAJIMA H</t>
  </si>
  <si>
    <t>Preparation of high density polyethylene uses catalyst comprising Group 4-6 and Group 8-10 transition metal compounds, montmorillonite and optionally organic metal compounds</t>
  </si>
  <si>
    <t>HUANG M; LIU L; LIU X; QIU J; WANG S</t>
  </si>
  <si>
    <t>Preparation of high flame-retardant composite material for vehicle bumper, involves mixing high-density polyethylene, ethylene-vinyl acetate resin, ethylene propylene diene monomer rubber, calcium stearate, and trioctyl phosphate</t>
  </si>
  <si>
    <t>ZHANG Y</t>
  </si>
  <si>
    <t>Preparation of high-density polyethylene anti-aging composite sheet used in construction, involves extruding polyethylene plastic particles, and common high-density polyethylene or recycled low-quality high-density polyethylene</t>
  </si>
  <si>
    <t>CHEN C; LIU Y; YAN S; WANG J; XIE Y; FAN Y</t>
  </si>
  <si>
    <t>Preparation of high-density polyethylene/layered silicate composite material, involves mixing silica or fumed silica or sodium silicate, alumina, magnesium oxide and sodium hydroxide, reacting, and mixing with silane coupling agent</t>
  </si>
  <si>
    <t>SUN R</t>
  </si>
  <si>
    <t>Preparation of low temperature resistant polypropylene woven bag by feeding e.g. polypropylene particles, UV absorber, borax, and composite additive into blending machine, mixing, extruding, solidifying, winding, cutting, and packing</t>
  </si>
  <si>
    <t>CHENG X</t>
  </si>
  <si>
    <t>Preparation of low-temperature-resistant and puncture-resistant geomembrane, involves immersing Eucalyptus in sodium hydroxide, adding sodium polyacrylate, dimethylol propionic acid and calcium chloride, grinding, extruding and coiling</t>
  </si>
  <si>
    <t>Varshoei A., Kord B., Chamany V.</t>
  </si>
  <si>
    <t>Preparation of nanoclay reinforced HDPE/wood flour foames via injection molding</t>
  </si>
  <si>
    <t>Prepares composite with injection moulding, might be relevant.</t>
  </si>
  <si>
    <t xml:space="preserve">Considers effect of chemical blowing agent and clay on HDPE/wood flour composite foams. Morphology and mechanical properties reported. </t>
  </si>
  <si>
    <t>Considers HPDE/wood flour with compatibilizer and clay prepared via melt compounidng and injection moulding considering foaming. Only clay and foaming agent are varied. Density, water absorption, tensile modulus, XRD as a function of foaming agent and clay. No change in compatibilizer or manufacturing conditions.</t>
  </si>
  <si>
    <t>MA Y</t>
  </si>
  <si>
    <t>Preparation of phosphating corrosion resistant corrugated pipe, involves adding phosphated aqueous solution, carboxylated anticorrosive solution and hydroxy montmorillonite solution and mixing with composite alcohol dispersion</t>
  </si>
  <si>
    <t>CHEN J; HU W; JIANG M; LI X; LIU L</t>
  </si>
  <si>
    <t>Preparation of thermal contraction adhesive tape of super strong radiation crosslinked polyethylene, comprises making a base material, treating, rolling and stretching, and smearing polyethylene hot melt adhesive on surface of base material</t>
  </si>
  <si>
    <t>Keener, BD; Hudson, SD; Li, Y; Moran, IW; Phongphour, C; Sirivat, A</t>
  </si>
  <si>
    <t>Preparation, morphology, mechanical properties and fracture resistance of nanocomposites comprising montmorillonite and polypropylene</t>
  </si>
  <si>
    <t>Considers PP/MMT with compatibilizer via melt extrusion. Mechanical properties reported. No mention of PE as the polymer base and is therefore not part of the scope of the research question.</t>
  </si>
  <si>
    <t>Pettarin V., Pita V., Diaz F.V., Moschiar S., Fasce L., Seltzer R., Dias M.L., Frontini P.</t>
  </si>
  <si>
    <t>Preparation, physical and mechanical characterization of montmorillonite/polyethylene nanocomposites</t>
  </si>
  <si>
    <t>Considered 3 different clays with 2 different HDPE grades via melt blending. Morphology and mechanical properties are reported. No mention of compatibilizer or varying mechanical properties.</t>
  </si>
  <si>
    <t>WANG Y; CHEN G; ZHANG C; LUO X; ZHU J</t>
  </si>
  <si>
    <t>Preparing attapulgite-based composite flame retardant useful in high strength polyethylene material, comprises e.g. adding sieved natural attapulgite clay and deionized water, mixing crude attapulgite powder and dispersing agent and drying</t>
  </si>
  <si>
    <t>ZHOU G</t>
  </si>
  <si>
    <t>Preparing cable protecting sleeve flame retardant material comprises e.g. adding high density polyethylene, dioctyl phthalate and 6-ethoxy-2,2,4-trimethyl-1,2-dihydroquinoline, spraying polyethylene glycol and adding antimony oxide</t>
  </si>
  <si>
    <t>NA B; NI S; XU Z; GUO X; DING J</t>
  </si>
  <si>
    <t>Preparing composite glued laminated timber comprises e.g. taking Douglas fir, iron pine and southern pine material, performing kiln dry treatment, treating with silane coupling agent, heating, drying, curing, hot pressing and curing</t>
  </si>
  <si>
    <t>MONTERO LAGO R; DA SILVA C R; MASSEO SALDANHA A L; DE OLIVEIRA PATRICIO P; PEREIRA I M</t>
  </si>
  <si>
    <t>Preparing composites of polyethylene and inorganic materials modified by carbon structures used in in vests for ballistic protection, involves preparing high density polyethylene and vermiculite composite</t>
  </si>
  <si>
    <t>Preparing epoxy phosphated product comprises e.g. adding 8-hydroxyquinoline to anhydrous ethanol, stirring, adding into reactor, adjusting reactor temperature, adding zinc pyrithione, heating and discharging to obtain alcoholic dispersions</t>
  </si>
  <si>
    <t>Preparing high-density polyethylene, fusion-droplet resistance and flame retardant engineering plywood comprises e.g. mixing aqueous sodium bicarbonate solution, calcium carbonate whisker and basalt short fiber, stirring and steaming</t>
  </si>
  <si>
    <t>WEI Z</t>
  </si>
  <si>
    <t>Preparing high-ring stiffness corrugated pipe involves weighing montmorillonite and polytetrafluoroethylene, kneading obtained mixture with high speed, and then adding high density polyethylene in obtained kneaded mixture</t>
  </si>
  <si>
    <t>LI Z</t>
  </si>
  <si>
    <t>Preparing long-chain branched polydimethylsiloxane-g-polyethylene copolymer comprises e.g. taking octamethylcyclotetrasiloxane and high-hydrogen silicone oil, adding acid white clay, stirring adding karstedt's catalyst and filtering</t>
  </si>
  <si>
    <t>GUAN M</t>
  </si>
  <si>
    <t>Preparing modified montmorillonite composite resin filter film comprises e.g. preparing sulfhydryl modified montmorillonite, then melting high-density polyethylene particles and adding N,N'-ethylenebis(stearamide)</t>
  </si>
  <si>
    <t>Iqbal, Muhammad Z.; Abdala, Ahmed A.; Mittal, Vikas; Seifert, Sonke; Herring, Andrew M.; Liberatore, Matthew W.</t>
  </si>
  <si>
    <t>Processable conductive graphene/polyethylene nanocomposites: Effects of graphene dispersion and polyethylene blending with oxidized polyethylene on rheology and microstructure</t>
  </si>
  <si>
    <t>Considers effect of dispersion and blending on the composite properties. Graphene is used as the filler which is not a clay and therefore outside the scope of the research question.</t>
  </si>
  <si>
    <t>Araújo, E.M.; Barbosa, R.; Rodrigues, A.W.B.; Melo, T.J.A.; Ito, E.N.</t>
  </si>
  <si>
    <t>Processing and characterization of polyethylene/Brazilian clay nanocomposites</t>
  </si>
  <si>
    <t>Considers PE/clay based composite prepared via direct melt intercalation. Treated clay with different salts. Morphology, thermal, flammability and mechanical properties reported. No mention of compatibilizer or varying manufacturing conditions.</t>
  </si>
  <si>
    <t>La Tegola, S.; Terenzi, A.; Martini, R.; Barbosa, S.; Torre, L.; Kenny, Jose</t>
  </si>
  <si>
    <t>Processing and Final Properties Improvement of Polyolefin-Sepiolite and Carbon Nanofibre Nanocomposites</t>
  </si>
  <si>
    <t>Considers injection moulding and fibre spinning</t>
  </si>
  <si>
    <t>Considers PP with sepiolite and carbon nano fiber via extrusion. SEM, Young’s modulus, tensile strength and elongation at break reported. No mention of PE as polymer base, adding compatibilizer or varying manufacturing conditions.</t>
  </si>
  <si>
    <t>Merinska, D.; Kubisova, H.; Kalendova, A.; Svoboda, P.; Hromadkova, J.</t>
  </si>
  <si>
    <t>Processing and Properties of Polyethylene/Montmorillonite Nanocomposites</t>
  </si>
  <si>
    <t xml:space="preserve">Considered 3 different clays and prepared using two different compounding equipments, (1) Kneader Buss and (2) twin screw extruder. </t>
  </si>
  <si>
    <t>Considered 3 different clays with PE and compounded using two different methods. Measured Young’s modulus and tensile strength using DMA. No mention of the type of PE used.</t>
  </si>
  <si>
    <t>Lim, L.-T.; Auras, R.; Rubino, M.</t>
  </si>
  <si>
    <t>Processing technologies for poly(lactic acid)</t>
  </si>
  <si>
    <t xml:space="preserve">Mentions processing technologies. </t>
  </si>
  <si>
    <t>Appears to be a review paper discussing all the different processing methods for PLA. No mention of PE polymer base and is therefore not within the scope of the research question.</t>
  </si>
  <si>
    <t>Processing-morphology-property relationships of polyamide 6/polyethylene blend-clay nanocomposites</t>
  </si>
  <si>
    <t>Might be relevant as it looks at relationships between processing, morphology and properties</t>
  </si>
  <si>
    <t xml:space="preserve">Considered HDPE/PA6 blended composites with different compatibilizers and clay. Number of extrusions were considered, as well as masterbatch and batch mixer for the compatibilizer and clay preparation. Mechanical properties are reported. </t>
  </si>
  <si>
    <t xml:space="preserve">Considers a PA6/HDPE blend based system by (1) extrusion, (2) re-extrusion and (3) masterbatch. The elastic modulus, tensile strength, elongation at break and impact modulus are reported. </t>
  </si>
  <si>
    <t>Processing, characterization, and modeling of polymer/clay nanocomposite foams</t>
  </si>
  <si>
    <t xml:space="preserve">Studied effects of material parameters and processing conditions on composite foams. </t>
  </si>
  <si>
    <t>Considers PMMA/clay/ and HDPE/clay with compatibilizer via melt compounding and compression moulding. Compatibilizer percentage is fixed. Foaming was done with CO2 and foaming time varied. SEM , relative density vs. foaming time, relative elasticity vs. clay loading for the two composites.
Developed model of composite foams and compared agains relative elastic modulus vs. relative density. No mention of varying compatibilizer or considering manufacturing conditions.</t>
  </si>
  <si>
    <t>clay addition, compatibilizer, modelling, foam, foam conditions, mech props</t>
  </si>
  <si>
    <t xml:space="preserve">Coppola, B.; Di Maio, L.;  Scarfato, P.;  Incarnato, L. </t>
  </si>
  <si>
    <t>Production and Characterization of Polyethylene/Organoclay Oriented Fiber</t>
  </si>
  <si>
    <t>Mentions production</t>
  </si>
  <si>
    <t>Considers the influence of drawing rate on differetn PE/clay blends prepared in a twin screw extruder. The effect on mechanical properties are observed.</t>
  </si>
  <si>
    <t xml:space="preserve">Considers a LDPE composite based system with different filler concentrations. Considered different draw ratios on the extruded fibers. Tensile strength and Young’s Modulus are reported. </t>
  </si>
  <si>
    <t>TOMOVA D; RUCHO K; SCHUETZ A; REINEMANN S; SCHUTZ A</t>
  </si>
  <si>
    <t>Production of polyolefin-based nano-composite, for use e.g. in injection-moulding, involves compounding high-density polyethylene with a melt-compounded concentrate of organophilic layered silicate and polyamide</t>
  </si>
  <si>
    <t>Wu Q., Lei Y., Yao F., Xu Y., Lian K.</t>
  </si>
  <si>
    <t>Properties of HDPE/clay/wood nanocomposites</t>
  </si>
  <si>
    <t xml:space="preserve">Consider HDPE/pine flour/clay via melt compounding and injection moulding. Morphology, mechanical, water absorption and thermal properties reported. </t>
  </si>
  <si>
    <t xml:space="preserve">Considers HDPE/pine flour with cloisite and compatibilizer prepared via melt compounding and injection moulding. XRD, TGA, water absorption, flexural/tensile strength and modulus, elongation, impact strength, storage and loss modulus reported. No indication of varying compatibilizer type or load, blending ratio or manufacturing condition. </t>
  </si>
  <si>
    <t>Lee, Joong-Hee; Jung, Daeseung; Hong, Chang-Eui; Rhee, Kyong Y.; Advani, Suresh G.</t>
  </si>
  <si>
    <t>Properties of polyethylene-layered silicate nanocomposites prepared by melt intercalation with a PP-g-MA compatibilizer</t>
  </si>
  <si>
    <t>Mentions melt intercalation, might be relevant</t>
  </si>
  <si>
    <t>Considers PE/clay composite with two compatibilizers prepared using melt intercalation. Morphology, mechanical and barrier properties reported.</t>
  </si>
  <si>
    <t xml:space="preserve">Considers HDPE with clay and compatibilizer prepared via melt mixing where only clay loading is varied.  XRD, TEM, DSC, DMA, tensile strength, tensile modulus, strain at break. No indication of reporting with and without compatibilizer. </t>
  </si>
  <si>
    <t>ZHAO K; LUO Z; REN J; OTHER I A N T</t>
  </si>
  <si>
    <t>Radiation crosslinked polyolefin cable material contains ethylene-vinyl acetate copolymer, high-density polyethylene, magnesium hydroxide, red phosphorus, nano-montmorillonite, stearic acid, silicone, and tripropyl isocyanurate</t>
  </si>
  <si>
    <t>Jha, Atanu; Chowdhury, Subhendu Ray; Krishnanand, Kumar; Sarma, K. S. S.</t>
  </si>
  <si>
    <t>Radiation-assisted controlled grafting and reaction parameter optimization of an industrially important polyolefin elastomer (POE)</t>
  </si>
  <si>
    <t>Considers different types of polyolefin elastomer in an aqueous medium with MAA grafted by gamma radiation. Morphology and mechanical properties reported. No mention of clay or PE and is therefore not part of the scope of the research question.</t>
  </si>
  <si>
    <t>compatibilizer, mech props</t>
  </si>
  <si>
    <t>Zare, Yasser</t>
  </si>
  <si>
    <t>Recent progress on preparation and properties of nanocomposites from recycled polymers: A review</t>
  </si>
  <si>
    <t>Review paper which focusses on the addition of clay to various recycled polymers and blends and how these affect the different composite properties. Morphology, mechanical, rheological and thermal properties reported.</t>
  </si>
  <si>
    <t xml:space="preserve">Discusses three papers which consider HDPE as the polymer base: HDPE/clay (Hill 2005 and Lei et al 2007), HDPE/graphene (Reddy 2010) and HDPE/bagasse/clay (Hemmasi et al. 2011). All papers are captured in the literature screening database except Reddy 2010 which is a masters dissertation and graphene is not within the scope of the research question; and Hemmasi et al 2011 which focussed on water absorption and thickness swelling due to clay addition. No properties for the rHDPE cases are published in the article and what is discussed is not relevant to the escope of the research question.  </t>
  </si>
  <si>
    <t>Thompson, M. R.; Yeung, K. K.</t>
  </si>
  <si>
    <t>Recyclability of a layered silicate-thermoplastic olefin elastomer nanocomposite</t>
  </si>
  <si>
    <t xml:space="preserve">Focusses on recyclability of composite. </t>
  </si>
  <si>
    <t>Considers clay with thermoplastic olefin elastomer. Studies the impact of processing history on material properties via extrusion. Morphology, rheology and mechanical properties reported.</t>
  </si>
  <si>
    <t xml:space="preserve">Considers TPO resin with cloisite with surfactant and compatibilizer at a fixed weight prepared via melt intercalation. Considered two screw designs, one for each extrusion pass. FTIR, TEM, XRD, rheology, tensile and flexural modulus, yield strength and elongation break reported as a function of the number of extrusion passes. TPO is not a PE polymer base, however as manufacturing conditions are varied discuss in a separate section. </t>
  </si>
  <si>
    <t>Abreu, Liliana P. P.; Oliveira, Joel R. M.; Silva, Hugo M. R. D.; Fonseca, Paulo V.</t>
  </si>
  <si>
    <t>Recycled asphalt mixtures produced with high percentage of different waste materials</t>
  </si>
  <si>
    <t>Studies different composite compositions for asphalt based materials with waste used as a filler, likely plastics. Not part of the research question.</t>
  </si>
  <si>
    <t>polymer addition, asphalt</t>
  </si>
  <si>
    <t xml:space="preserve">Rigail-Cedeño, Andres F.; Diaz-Barrios, Antonio; Gallardo-Bastidas, Juan; Ullaguari-Loor, Stefania; Morales-Fuentes, Nicolás    </t>
  </si>
  <si>
    <t>Recycled HDPE/PET clay Nanocomposites</t>
  </si>
  <si>
    <t>Considers recycled HDPE/PET blends with clay and compatibilizer prepared using an extruder and samples made via injection molding. Morphology and mechanical properties reported.</t>
  </si>
  <si>
    <t>Considers rHDPE/rPET with two types of cloisite and a compatibilizer prepared via melt compounding and injection moulding with all ratios the same. Screw design of the extruder amended to balance mixing. XRD, SEM, DSC, ultimate strength, strength and elongation at break and Young’s modulus. Only results for different compositions, including with and without compatibilizer are reported. Not studying effects of different screw designs.</t>
  </si>
  <si>
    <t>Jassim, Ahmad K.</t>
  </si>
  <si>
    <t>Recycling of Polyethylene Waste to Produce Plastic Cement</t>
  </si>
  <si>
    <t>Focusses on recyclability of PE waste produce plastic cement. Not part of the research question.</t>
  </si>
  <si>
    <t>MACK W A; CANTERINO P J; AMACK W</t>
  </si>
  <si>
    <t>Recycling waste polyolefin(s) to form substitute wood prods.-by combining with alkali metal bi-carbonate salt and satd. fatty acid foaming agent system</t>
  </si>
  <si>
    <t>Marega, Carla; Causin, Valerio; Marigo, Antonio; Ferrara, Giuseppe</t>
  </si>
  <si>
    <t>Reduction in Tactoid Size as a Means for Reinforcing High-Density Polyethylene/Montmorillonite Nanocomposites</t>
  </si>
  <si>
    <t xml:space="preserve">Considers effect of filler size on composite properties. </t>
  </si>
  <si>
    <t>Considers MMT/HDPE. Morphology, thermal and mechanical properties reported. No mention of compatibilizer or varying of manufacturing conditions.</t>
  </si>
  <si>
    <t>Ming Y., Zhang L., Chen X., Hu X.</t>
  </si>
  <si>
    <t>Reinforced polyethylene/clay nanocomposites: Influence of different silane</t>
  </si>
  <si>
    <t xml:space="preserve">Considers different clay reinforcements and influence on composite. </t>
  </si>
  <si>
    <t>Considers HDPE/MMT with MMT treated using silane and prepared via extrusion without any compatibilizer. Thermal, morphology and mechanical properties reported. No compatibilizer used or manufacturing conditions varied.</t>
  </si>
  <si>
    <t>NAGAMI H; GUNJI S; IIMURA M; IKEHARA K; ONE T</t>
  </si>
  <si>
    <t>Reinforced porous sheet mfr. for glove-by placing thermal adhesion sheet between polyolefin porous sheet and reinforcement and moulding by thermal adhesion</t>
  </si>
  <si>
    <t>Venkatesan N., Bhaskar G.B., Pazhanivel K., Poyyathappan K.</t>
  </si>
  <si>
    <t>Reinforcing effect of montmorillonite nanoclay on mechanical properties of high density polyethylene nano composites</t>
  </si>
  <si>
    <t>Seems to consider effect of including clay into a HDPE system on the mechanical properties</t>
  </si>
  <si>
    <t>Considers HDPE/MMT via melt blending with compatibilizer, followed by injection moulding. Mechanical properties reported.</t>
  </si>
  <si>
    <t xml:space="preserve">Considers HDPE with clay at various weight percentages prepared via melt compounding and injection moulding. Tensile strength, impact strength, flexural strength and shore hardness reported. No indication of adding compatibilizer or varying manufacturing conditions. </t>
  </si>
  <si>
    <t>Modesti M., Besco S., Lorenzetti A., Zanirato G., Rauli F.</t>
  </si>
  <si>
    <t>Reinforcing effect of organo-modified layered silicates in high-density polyethylene</t>
  </si>
  <si>
    <t xml:space="preserve">Considers addition of clay to composite. </t>
  </si>
  <si>
    <t>Considers HDPE/clay with morphology, thermal and mechanical properties reported. No mention of compatibilizer or varying manufacturing conditions.</t>
  </si>
  <si>
    <t>Malmir, S.; Aghjeh, M. K. Razavi; Hemmati, M.; Tehrani, R. Ahmadi</t>
  </si>
  <si>
    <t>Relationship between morphology and rheology of PA/PE/Clay blend nanocomposites. I. PA matrix</t>
  </si>
  <si>
    <t>Considers composite blend property relationships.</t>
  </si>
  <si>
    <t>Considers PA/PE/clay with compatibilizer. Morphology and rheology properties reported.</t>
  </si>
  <si>
    <t>Considers PA6/LDPE with compatibilizer and cloisite prepared via melt mixing and compression moulding. All ratios are fixed and different combinations of the materials are considered. FTIR, rheology, XRD, SEM, TEM reported. Effect of feeding order is also considered looking at a one and two step method. No mechanical properties are reported, perhaps in a separate section.</t>
  </si>
  <si>
    <t>clay addition, blending, compatibilizer, blending protocol</t>
  </si>
  <si>
    <t>Fox P.J., Ross J.D.</t>
  </si>
  <si>
    <t>Relationship between NP GCL Internal and HDPE GMX/NP GCL Interface Shear Strengths</t>
  </si>
  <si>
    <t>Considers internal and interface shear strengths of geosynthetics. Not part of the scope of the research question.</t>
  </si>
  <si>
    <t>Rezanavaz R., Aghjeh M.K.R.</t>
  </si>
  <si>
    <t>Relationship between the Morphology and Physico-Mechanical Properties of Polyethylene/Clay Nanocomposites</t>
  </si>
  <si>
    <t>Might be relevant as it looks at relationships between morphology and properties</t>
  </si>
  <si>
    <t>Considers HDPE/clay with compatibilizer. Morphology and mechanical properties reported.</t>
  </si>
  <si>
    <t>Considers 2 grades of HDPE with cloisite and three compatibilizers at a fixed weight prepared via melt mixing. Clay content is varied and antioxidant added. Rheology, XRD, TEM, TGA, Young’s modulus, stress and strain at yield and elongation at break, creep behaviour reported.</t>
  </si>
  <si>
    <t>ZHAO K; LUO Z; WANG Y; REN J; WANG P; LEE H; LUO C; LI X</t>
  </si>
  <si>
    <t>Replacement wire for building, has conductive core formed by twisting conductive wire core, and insulating layer containing ethylene-vinyl acetate copolymer, high-density polyethylene, magnesium hydroxide and 2-tert-butyl peroxide</t>
  </si>
  <si>
    <t>Dorigato, Andrea; Pegoretti, Alessandro</t>
  </si>
  <si>
    <t>Reprocessing Effects on Polypropylene/ Silica Nanocomposites</t>
  </si>
  <si>
    <t>Mentions reprocessing which could elude to second extrusion.</t>
  </si>
  <si>
    <t>Looks at compounding time</t>
  </si>
  <si>
    <t>Considers a polypropylene composites system and compounding time in an internal mixer was investigated. Mechanical properties (elastic modulus, stress at yield, strain at break) was measured. Might not consider PE as the polymer base, however does investigate manufacturing variations, so perhaps a separate section mentioning these cases.</t>
  </si>
  <si>
    <t>Haider S., Kausar A., Muhammad B.</t>
  </si>
  <si>
    <t>Research Advancement in High-Performance Polyamides and Polyamide Blends Loaded with Layered Silicate</t>
  </si>
  <si>
    <t xml:space="preserve">Considers effect of adding clay to PA composites. </t>
  </si>
  <si>
    <t xml:space="preserve">Considers various PA6 based composites which includes addition of clay, blends and compatibilizer. </t>
  </si>
  <si>
    <t>Review paper which discusses different nanoclay composites with a polyamide 6 polymer base. There is a section discussing PA/HDPE blends with clay added where HDPE constituted 80% of the blend. The focus of the discussion is on the morphology, no mechanical properties are reported. Three of the four papers discussed are captured in this literature screening (Filippone et al. 2010, Scaffaro et al. 2008, Mehrabzadeh and Kamal 2002). A scan of the full text of the one not captured (Labaume et al. 2013) indicates that there is no reported mechanical properties, no varying of compatibilizer type/weight, blending ratio or manufacturing condition and would not be included in this screening. As the others are already part of the database, it is unnecessary to include the review paper as it doesn’t provide any mechanical properties.</t>
  </si>
  <si>
    <t>LEE J H</t>
  </si>
  <si>
    <t>Resin composition containing nano-sized clay and manufacture of fuel tank liners of compressed natural gas vehicles using the resin composition</t>
  </si>
  <si>
    <t>KANG H; KIM J H</t>
  </si>
  <si>
    <t>Resin composition for blocking electromagnetic wave</t>
  </si>
  <si>
    <t>SHIBANO H; TAKIGUCHI K; YAMAMOTO N</t>
  </si>
  <si>
    <t>Resin compsn. for vacuum forming for thin-wall moulding-consists of crystalline polypropylene@, high density polyethylene@ and inorganic filler</t>
  </si>
  <si>
    <t>Shahabadi, S. I. S.; Garmabi, H.</t>
  </si>
  <si>
    <t>Response surface analysis of structural, mechanical, and permeability properties of polyethylene/Na+-montmorillonite composites, prepared by slurry-fed melt intercalation</t>
  </si>
  <si>
    <t>A clay slurry is injected into the extruder where it blends with LDPE/LLDPE in a water assisted approach. Different modifiers were used to consider effect of chemical composition on composite morphology. Morphology, mechanical, barrier and rheology properties reported. Also considers different feeding rates.</t>
  </si>
  <si>
    <t>Considers LDPE/LLDPE with compatibilizer with cloisite. Used response surface method Box-Behnken considering feeding rate, clay content, salts as the variable properties and tensile modulus increase, oxygen permeability decrease and d-spacing as the response variables. Samples produced via extrusion adding clay slurry and residence time measured. Response variables and XRD are recorded.</t>
  </si>
  <si>
    <t>clay addition, blending, compatibilizer, compounding, DoE, mech props</t>
  </si>
  <si>
    <t>Lapos, B. M.; Brachman, R. W. I.; Moore, I. D.</t>
  </si>
  <si>
    <t>Response to overburden pressure of an HDPE pipe pulled in place by pipe bursting</t>
  </si>
  <si>
    <t>Considers HDPE pipe bursts. Not part of the scope of the research question.</t>
  </si>
  <si>
    <t>Horst M.F., Quinzani L.M., Failla M.D.</t>
  </si>
  <si>
    <t>Rheological and barrier properties of nanocomposites of HDPE and exfoliated montmorillonite</t>
  </si>
  <si>
    <t xml:space="preserve">Considers rheological and barrier properties when adding clay. </t>
  </si>
  <si>
    <t>Considers PE/clay with compatibilizer via melt mixing. Morphology and thermal properties reported.</t>
  </si>
  <si>
    <t xml:space="preserve">Considers HDPE with MMT and compatibilizer prepared via melt mixing. Clay and compatibilizer weight varied. XRD, TGA, rheology, SEM, oxygen permeability reported. No mechanical properties are reported. </t>
  </si>
  <si>
    <t>Mistretta, Maria Chiara; Rifici, Sebastiano; Botta, Luigi; Morreale, Marco; La Mantia, Francesco Paolo</t>
  </si>
  <si>
    <t>Rheological and mechanical properties of biodegradable nanocomposites</t>
  </si>
  <si>
    <t xml:space="preserve">Characterises rheological and mechanical properties of composite. </t>
  </si>
  <si>
    <t>Considers MaterBi of PLA based composite with clay and calcium carbonate and compared it with a standard HDPE/clay composite. Mechanical, rheology and morphology reported. No mention of compatibilizer or varying manufacturing conditions.</t>
  </si>
  <si>
    <t>Soucy, Joel; Godard, Francois; Rivard, Pierre; Koubaa, Ahmed</t>
  </si>
  <si>
    <t>Rheological behavior of high-density polyethylene (HDPE) filled with paper mill sludge</t>
  </si>
  <si>
    <t>Considers rheological behaviour of composite with paper as a filler. Paper is not a clay and therefore not part of the scope of the research question.</t>
  </si>
  <si>
    <t>Lotti C., Isaac C.S., Branciforti M.C., Alves R.M.V., Liberman S., Bretas R.E.S.</t>
  </si>
  <si>
    <t>Rheological, mechanical and transport properties of blown films of high density polyethylene nanocomposites</t>
  </si>
  <si>
    <t>Might be relevant, mentions blown film extrusion</t>
  </si>
  <si>
    <t>Changed screw configuration in extruder.</t>
  </si>
  <si>
    <t xml:space="preserve">Considers a HDPE based system of films. The profile of the twin screw extruder was varied and two different elongation rates were considered for the blow film extrusion. </t>
  </si>
  <si>
    <t>clay addition, compounding, blow films, mech props</t>
  </si>
  <si>
    <t>Adesina, Ayuba A.; Nasser, M. N.; Teixeira, Paulo; Hilliou, Loic; Covas, Jose A.; Hussein, Ibnelwaleed A.</t>
  </si>
  <si>
    <t>Rheology of organoclay assisted extrusion of HDPE using Particle Image Velocimetry</t>
  </si>
  <si>
    <t>Mentions particle image velocimetry assisted extrusion.</t>
  </si>
  <si>
    <t>Looks at effect of clay on wall slip during polymer processing of HDPE/clay composite. Rheology properties reported.</t>
  </si>
  <si>
    <t>Considers HDPE with cloisite with slip agent prepared via melt blending. Real time rheology properties extensively reported with a focus on the effect of adding a slip agent to wall slip during extrusion. No mention of manufacturing conditions or compatibilizer being varied or mechanical properties reported.</t>
  </si>
  <si>
    <t>Al-Juhani, Abdulhadi A.</t>
  </si>
  <si>
    <t>Rheology, Mechanical Properties, and Thermal Stability of Maleated Polyethylene Filled with Nanoclays</t>
  </si>
  <si>
    <t>Considers MAPE/clay via melt blending. Morphology, mechanical and thermal properties are reported.</t>
  </si>
  <si>
    <t>Considers HDPE with two clays and compatibilizer prepared via melt mixing. TGA, XRD, SEM, rheology, elastic modulus, yield strength, tensile strength. Mechanical data is also plotted using the Takayanagi model. No indication of varying compatibilizer or manufacturing conditions.</t>
  </si>
  <si>
    <t>Ahmad I., Jamil M.S., Abdullah I.</t>
  </si>
  <si>
    <t>Rice husk and clay loadings into high density polyethylene-natural rubber-liquid natural rubber matrix [Pengisian sekám padi dan tanah liât ke dalam matriks polietilena berketumpatan tinggi-getah asli-getah asii cecair]</t>
  </si>
  <si>
    <t>Malay</t>
  </si>
  <si>
    <t xml:space="preserve">Chen, Ruey Shan; Ahmad, Sahrim;  Gan, Sinyee </t>
  </si>
  <si>
    <t>Rice husk bio-filler reinforced polymer blends of recycled HDPE/PET: Three-dimensional stability under water immersion and mechanical performance</t>
  </si>
  <si>
    <t xml:space="preserve">Considers stability and mechanical performance of HDPE/PET blends under water. </t>
  </si>
  <si>
    <t>Considers rice husk/rHDPE/rPET via extrusion and hot/cold press moulding with compatibilizer. Morphology, water absorption and mechanical properties reported. No clay is added and is therefore not within the scope of the research question.</t>
  </si>
  <si>
    <t>filler addition, blending, compatibilizer, mech props</t>
  </si>
  <si>
    <t>Miao, Xiaran; Qi, Yuanjiang; Li, Xiaoyun; Wang, Yuzhu; Li, Xiaolong; Tian, Feng; Li, Hui; Bian, Fenggang; Wang, Jie; Li, Xiuhong</t>
  </si>
  <si>
    <t>Role of Multiwalled Carbon Nanotube on Mechanical Reinforcement of High-Density Polyethylene</t>
  </si>
  <si>
    <t>Studies use of carbon nanotube as filler for polymer. Carbon nanotube is not a clay and therefore not part of the scope of the research question.</t>
  </si>
  <si>
    <t>Babaienejad M., Bagheri R.</t>
  </si>
  <si>
    <t>Role of nanoclay distribution on morphology and mechanical behavior of rubber-modified polyolefins</t>
  </si>
  <si>
    <t>Seems to look at influence of clay distribution on morphology and mechanical properties.</t>
  </si>
  <si>
    <t>Considers HDPE/EVA/clay with EVA as the compatibilizer and rubber modifier via a one and two step mixing process. Morphology and mechanical properties reported.</t>
  </si>
  <si>
    <t>Considers HDPE with compatibilizer and clay considering a 1 and 2 step mixing process prepared via melt compounding and injection moulding. DSC, XRD, SEM, TEM, optical microscopy, tensile modulus, yield strength and impact energy reported.</t>
  </si>
  <si>
    <t>Javidi, Z.; Tarashi, Z.; Rostami, A.; Nazockdast, H.</t>
  </si>
  <si>
    <t>Role of nanosilica localization on morphology development of HDPE/PS/PMMA immiscible ternary blends</t>
  </si>
  <si>
    <t xml:space="preserve">Considers effect of clay on composite blend morpohology. </t>
  </si>
  <si>
    <t>Considers HDPE/PS/PMMA blend with clay via melt compounding. Considers feeding sequence and reports morphology and thermal properties.</t>
  </si>
  <si>
    <t>Considers HDPE/PS/PMMA with silica in three different blending protocols prepared via melt blending. Different ratio’s of the blends are considered at different ratios of silica. TGA, rheology, SEM reported. No mention of mechanical properties.</t>
  </si>
  <si>
    <t>Rosin modified geogrid contains antimony trioxide, oxidized graphene, P-hydroxybenzoic acid, acetic anhydride, zinc acetate, 6-hydroxy-2-naphthoic acid, high-density polyethylene, tetradecyl alcohol ester and tetrahydrofurfuryl alcohol</t>
  </si>
  <si>
    <t>Höfler G., Lin R.J.T., Jayaraman K.</t>
  </si>
  <si>
    <t>Rotational moulding and mechanical characterisation of halloysite reinforced polyethylenes</t>
  </si>
  <si>
    <t>Seems to look at the mechanical performance due to the incorporation of a clay using rotational moulding.</t>
  </si>
  <si>
    <t>Considers different polyethylene grades of which HDPE is one. Investigates the effects of adding filler on rotational moulded samples. Two methods of preparation were compared, (1) dry blended (mixer) and (2) compounded (extruder). Measured tensile strength and modulus as well as flexural strength and modulus; and also compared with various mathematical models.</t>
  </si>
  <si>
    <t>clay addition, compounding, rotational moulding, mech props</t>
  </si>
  <si>
    <t>SHAO R; WANG J</t>
  </si>
  <si>
    <t>Rubber compound sealing ring comprises chlorohydrin rubber, polyacrylate rubber, shellac, sulfur powder, high abrasion furnace black, diatomite, porcelain clay, light calcium carbonate, chlorinated paraffin, and microcrystalline wax</t>
  </si>
  <si>
    <t>LI J; MAO W; ZHANG W; LI B; ZHAO X; YUAN L</t>
  </si>
  <si>
    <t>Rubber doped polyethylene shock absorption material comprises waste rubber powder, high density polyethylene, stearic acid, montmorillonite powder, polyvinylpyrrolidone, p-toluenesulfonic acid, and fiber-modified polyethylene wax</t>
  </si>
  <si>
    <t>Hamid, Farizah; Akhbar, Suffiyana; Hamid, Ku K. H.</t>
  </si>
  <si>
    <t>Rubber Toughened Polyamide 6/High Density Polyethylene/HDPE-g-MAH Nanocomposites with Ethylene Vinyl Acetate</t>
  </si>
  <si>
    <t xml:space="preserve">Studies a specific composite composition. </t>
  </si>
  <si>
    <t>Considers PA6/HDPE with EVA, MMT and compatibilizer. Mechanical, thermal and morphology properties reported.</t>
  </si>
  <si>
    <t xml:space="preserve">Considers HDPE/PA6/nylon6/EVA with two compatibilizers and naomer prepared via melt compounding and injection moulded. Tensile/flexural modulus, impact strength and hardness as a function of EVA content, TGA, FTIR. </t>
  </si>
  <si>
    <t>Wei X., Su H., Li X., Ye Y., Peng H., Huang Q., He Z.</t>
  </si>
  <si>
    <t>Runoff and sediment reduction benefits of soil and water conservation and its mechanism of corn stalk juice</t>
  </si>
  <si>
    <t>Brachman, R. W. I.; Eastman, M. K.; Eldesouky, H. M. G.</t>
  </si>
  <si>
    <t>Screening Tests to Limit Geomembrane Strain from Gravel Indentations</t>
  </si>
  <si>
    <t>Not within the scope of the research question, considers geomembrane applications.</t>
  </si>
  <si>
    <t>GUO Z; LI M; LIU X; WU K</t>
  </si>
  <si>
    <t>Sealant used for power switchgear, contains ethylene propylene diene monomer, organo-montmorillonite, high-density polyethylene, molybdenum disulfide, PTFE powder, dioctyl phthalate, dibenzoyl peroxide, maleic anhydride and sulfur powder</t>
  </si>
  <si>
    <t>Ganjian, E; Claisse, PA; Tyrer, M; Atkinson, A</t>
  </si>
  <si>
    <t>Selection of cementitious mixes as a barrier for landfill leachate containment</t>
  </si>
  <si>
    <t>Considers cement for landfill applications. Not within the scope of the research question.</t>
  </si>
  <si>
    <t>geosynthetics, cement</t>
  </si>
  <si>
    <t>Xie G., Yu J., Qin S., Sun J., Yang Z., Wei L., Ji Y., He W., Xu G.</t>
  </si>
  <si>
    <t>Selective localization of organic montmorillonite nanoparticles in multilayered high-density polyethylene/polyamide 6 composites</t>
  </si>
  <si>
    <t>Considers HDPE/PA6/MMT with compatibilizer in a two step process, (1) pre-compounding and (2) extrusion. Morphology and barrier properties reported.</t>
  </si>
  <si>
    <t xml:space="preserve">Considers HDPE/PA6 with compatibilizer and organic MMT prepared via melt blending where compatibilizer percentage is varied. A multilayered co-extrusion system is considered to create sheets. XRD, DSC, oxygen and water vapor transmission rate, TEM, tensile strength and elongation at break. </t>
  </si>
  <si>
    <t>Triplett E.J., Fox P.J.</t>
  </si>
  <si>
    <t>Shear strength of HDPE geomembrane/geosynthetic clay liner interfaces</t>
  </si>
  <si>
    <t>Considers shear strength of a compacted composite liner. Geosynthetics is not part of the scope of the research question.</t>
  </si>
  <si>
    <t>Nam C.H., Decker M.J., Holbach C., Wetzel E.D., Wagner N.J.</t>
  </si>
  <si>
    <t>Shear thickening fluids reinforced by discontinuous short fibers: Ballistic and rheological properties</t>
  </si>
  <si>
    <t>Considers ballistic and rheological properties of fluid like composites with short fibers. Considering fiber as a filler is not part of the scope of the research question.</t>
  </si>
  <si>
    <t>Cao, Jing; Wang, Ke; Yang, Hong; Chen, Feng; Zhang, Qin; Fu, Qiang</t>
  </si>
  <si>
    <t>Shear-Induced Clay Dispersion in HDPE/PEgMA/Organoclay Composites as Studied via Real-Time Rheological Method</t>
  </si>
  <si>
    <t xml:space="preserve">Considers clay dispersion using rheological properties. </t>
  </si>
  <si>
    <t>Considers HDPE/MMT with compatibilizer. Studies real-time rheology properties. Morphology, mechanical and rheology properties reported.</t>
  </si>
  <si>
    <t>Considers HDPE with low, medium and high molecular weight with compatibilizer and OMMT prepared via compounding. XRD, rheology and WAXD reported. Reports real time rheological propoerties of in situ modulus vs. time. The focus of the study is on the effects on intercalation. There are no reported mechanical properties and no varying of manufacturing conditions or compatibilizer.</t>
  </si>
  <si>
    <t>XU C</t>
  </si>
  <si>
    <t>Shock resistance ceramic product comprises modified montmorillonite, clay, talcum powder, high density polyethylene, low density polyethylene, silicon carbide powder, reinforced fiber, tris(hydroxymethyl)aminomethane and sodium silicate</t>
  </si>
  <si>
    <t>Asgari M., Abouelmagd A., Sundararaj U.</t>
  </si>
  <si>
    <t>Silane functionalization of sodium montmorillonite nanoclay and its effect on rheological and mechanical properties of HDPE/clay nanocomposites</t>
  </si>
  <si>
    <t>Speak towards chemistry side and influence of clay on properties</t>
  </si>
  <si>
    <t>Considers silane functionalization of MMT. HDPE/silane MMT samples prepared. Morphology and mechanical properties reported. No mention of compatibilizer or varying manufacturing conditions.</t>
  </si>
  <si>
    <t>Roy A., Joshi M., Butola B.S., Srivastava A.K.</t>
  </si>
  <si>
    <t>Silver-loaded HDPE/clay nanocomposites with antibacterial property: A potential replacement for commodity polyethylene plastic</t>
  </si>
  <si>
    <t>Evaluates a composite with antibacterial properties to replace commercial plastics</t>
  </si>
  <si>
    <t>Considers HDPE/silver-clay for antibacterial properties via melt mixing. Morphology, mechanical and antibacterial properties reported. No mention of compatibilizer or varying manufacturing conditions.</t>
  </si>
  <si>
    <t>Seed, R.B.(1); Boulanger, R.W.(1)</t>
  </si>
  <si>
    <t>Smooth hdpe-clay liner interface shear strengths. Compaction effects</t>
  </si>
  <si>
    <t>1991</t>
  </si>
  <si>
    <t xml:space="preserve">Considers compaction of composite liner. Geosynthetics is not part of the scope of the research question. </t>
  </si>
  <si>
    <t>Ilieş, Nicoleta-Maria; Farcaş, Vasile-Stelian; Mureşan, Olimpiu-Cristian; Gherman, Marius-Călin; Chiorean, Vasile-Florin</t>
  </si>
  <si>
    <t>SOIL IMPROVEMENT WITH POLYETYLENE WASTE MATERIALS IN ORDER TO IMPROVE MECHANICAL PARAMETERS</t>
  </si>
  <si>
    <t>Considers effect of adding PE waste to soil on mechanical properties. Not part of the scope of the research question.</t>
  </si>
  <si>
    <t>BRACHMAN A E</t>
  </si>
  <si>
    <t>Solid marking crayon contg. high density polyethylene-and plasticiser such as paraffin wax and pigment</t>
  </si>
  <si>
    <t>Huitric, J.; Ville, J.; Mederic, P.; Aubry, T.</t>
  </si>
  <si>
    <t>Solid-state mechanical properties of PE/PA blends filled with organoclay or compatibilized by a graft co-polymer: A comparative study</t>
  </si>
  <si>
    <t xml:space="preserve">Study of different fillers for composite blend. </t>
  </si>
  <si>
    <t>Considers PE/PA6 with clay and compatibilizer. Morphology and mechancial properties reported.</t>
  </si>
  <si>
    <t xml:space="preserve">Considers LLDPE/PA12 with compatibilizer or cloistie prepared via melt mixing varying the clay or compatibilizer loading. SEM, TEM, stress-strain, Young’s modulus, yield strength, elongation at yield and break, tensile strength at break. Reports composite with clay and composite with compatibilizer. No instance where clay and compatibilizer are considered together. </t>
  </si>
  <si>
    <t>Huitric, Jacques; Ville, Julien; Mederic, Pascal; Aubry, Thierry</t>
  </si>
  <si>
    <t>Solid-state morphology, structure, and tensile properties of polyethylene/polyamide/nanoclay blends: Effect of clay fraction</t>
  </si>
  <si>
    <t xml:space="preserve">Considers effect of clay loading on composite blend properties. </t>
  </si>
  <si>
    <t>Considers PE/PA12 with clay. Morphology and mechanical properties reported.</t>
  </si>
  <si>
    <t>Considers LLDPE/PA12 with cloisite prepared via melt mixing and compression moulding. SEM, TEM, stress-strain, Young’s modulus, yield strength, elongation at yield, tensile strength at break and elongation at break as a function of clay loading. No compatibilizer or varying manufacturing conditions.</t>
  </si>
  <si>
    <t>Saheli, Pooneh T.; Rowe, R. Kerry</t>
  </si>
  <si>
    <t>Sorption and diffusion of bisphenol-A (BPA) through a geosynthetic clay liner (GCL)</t>
  </si>
  <si>
    <t>Considers barrier properties of geosynthetic clay liner. Not part of the research question.</t>
  </si>
  <si>
    <t>Wang, Ke; Guo, Min; Liang, Si; Zhao, Ping; Yang, Hong; Zhang, Qin; Du, Rong-ni; Fu, Qiang</t>
  </si>
  <si>
    <t>Spatial hierarchy and interfacial structure in injection-molded bars of polypropylene-based blends and composites</t>
  </si>
  <si>
    <t>Mentions injection moulding, might be relevant</t>
  </si>
  <si>
    <t>Not sure, but it does mention processing conditions having an effect</t>
  </si>
  <si>
    <t>Considers PP/HDPE, PP/glass and PP/clay composites via extrusion and dynamic injection moulding. SAXS, SEM, WAXS reported. No mention of PE as polymer base with clay or clay in the polymer blend, or compatibilizer or varying of manufacturing conditions.</t>
  </si>
  <si>
    <t>clay addition, fiber reinforcement, blending</t>
  </si>
  <si>
    <t>Gopinath R., Poopathi R., Vasanthavigar M., Arun R., Mahadevan M.</t>
  </si>
  <si>
    <t>Stabilized red soil—an efficient liner system for landfills containing hazardous materials</t>
  </si>
  <si>
    <t>Considers red soil as an addition to liners. Geosynthetics is not part of the scope of the research question.</t>
  </si>
  <si>
    <t>Athanassopoulos C., Fox P.</t>
  </si>
  <si>
    <t>Static shear strength of geosynthetic clay liners</t>
  </si>
  <si>
    <t>Considers shear strength of a composite liner. Geosynthetics is not part of the scope of the research question.</t>
  </si>
  <si>
    <t>Aalaie, Jamal; Malmir, Sara; Hemmati, Mahmood</t>
  </si>
  <si>
    <t>Steady Shear Behavior and Morphology of Nanocomposites Based on Polyethylene/High Impact Polystyrene Blends</t>
  </si>
  <si>
    <t xml:space="preserve">Considers shear behaviour of composite blends. </t>
  </si>
  <si>
    <t>Considers HDPE/HIPS/clay with compatibilizer. Rheology at different temperatures, and morphology reported.</t>
  </si>
  <si>
    <t xml:space="preserve">Considers HDPE/HIPS blend with cloisite and compatibilizer prepared via internal melt mixing and compression moulding. Compatibilizer weight fixed. XRD, rheology (includes shear stress vs shear rate). Considers effect of adding clay, no mention of varying manufacturing, compatibilizer or blending. </t>
  </si>
  <si>
    <t>HUANG Z; LI Z; LU B; LI G</t>
  </si>
  <si>
    <t>Steel-plastic composite tube comprises high density polyethylene, cellulose acetate, polyvinyl butyral, nano silicon nitride, nano montmorillonoid, colloidal graphite,silane coupling agent, antioxidants 1010, organic silicon solution, and a</t>
  </si>
  <si>
    <t>Yu, Ruien; Fang, Changqing; Liu, Pei; Liu, Xiaolong; Li, Yan</t>
  </si>
  <si>
    <t>Storage stability and rheological properties of asphalt modified with waste packaging polyethylene and organic montmorillonite</t>
  </si>
  <si>
    <t xml:space="preserve">Considers waste PE/clay and how it affects asphalt. Waste PE/clay is used as a filler here with the primary focus on asphalt. This not within the scope of the research question. </t>
  </si>
  <si>
    <t>Dolgov, V.; Ashurov, N.; Sheveleva, E.; Khakberdiev, E.</t>
  </si>
  <si>
    <t>Strength-strain, barrier, thermal, and fire-resistance properties of nanocomposites based on linear polyethylene with montmorillonite</t>
  </si>
  <si>
    <t>Considers linear PE/clay composite and characterises properties. No mention of manufacturing methods</t>
  </si>
  <si>
    <t>Considers LLDPE/MMT modified with salt. Mechanical, thermal and fire retardancy properties reported. No mention of compatibilizer or varying manufacturing conditions.</t>
  </si>
  <si>
    <t>Gunel, E. M.; Basaran, C.</t>
  </si>
  <si>
    <t>Stress Whitening Quantification of Thermoformed Mineral Filled Acrylics</t>
  </si>
  <si>
    <t>Considers acrylics filled with minerals. No mention of composite type materials and is therefore not part of the scope of the research question.</t>
  </si>
  <si>
    <t>Tzavalas, S; Gregoriou, VG</t>
  </si>
  <si>
    <t>Stress-induced crystal-to-crystal transformations in high-density polyethylene-layered silicate nanocomposites: A spectroscopic study</t>
  </si>
  <si>
    <t xml:space="preserve">Characterises composite with spectroscopy. </t>
  </si>
  <si>
    <t>Considers HDPE/clay via melt intercalation. Morphology properties reported. No mention of compatibilizer or varying manufacturing conditions.</t>
  </si>
  <si>
    <t xml:space="preserve">Siddique, Shohel; Smith, Grant David;  Yates, Kyari;  Mishra, Ajay Kumar;  Matthews, Kerr;  Csetenyi, Laszlo J;  Njuguna, James </t>
  </si>
  <si>
    <t>Structural and thermal degradation behaviour of reclaimed clay nano-reinforced low-density polyethylene nanocomposites</t>
  </si>
  <si>
    <t xml:space="preserve">Considers effect of LDPE composite with reclaimed clay on degradation. </t>
  </si>
  <si>
    <t>Considers LDPE/oil based mud filler via melt compounding. Morphology, rheology and mechanical properties reported. No mention of clay as the filler, compatibilizer or varying manufacturing conditions.</t>
  </si>
  <si>
    <t>Kouadri H., Djerboua F., Bouriche O.</t>
  </si>
  <si>
    <t>Structural characterization and antibacterial activity of PP/HDPE/clay/TiO2 nanocomposites prepared by reactive extrusion</t>
  </si>
  <si>
    <t>Composite prepared by reactive extrusion, might be relevant</t>
  </si>
  <si>
    <t>Considers HDPE/PP with compatibilizer and clay. TiO2 added as an anti UV agent. Compounded via internal brabender mixer. Morphology and mechanical properties reported.</t>
  </si>
  <si>
    <t>Considers HDPE/PP (50/50) with 1wt% compatibilizer, 1, 3, 5 wt% unmodified clay, 1, 3, 5 wt% modified bentonite and 1, 3, 5 wt% TiO2 prepared via melt mixing and compression moulding. Rheology, FTIR, DSC, AFM, antibacterial, tensile modulus, elongation at break, tensile strength and impact strength with and without the TiO2. No variation in compatibilizer weight or manufacturing conditions.</t>
  </si>
  <si>
    <t>clay addition, filler addition, blending, compatibilizer</t>
  </si>
  <si>
    <t>Mohamadi, Mahboube; Garmabi, Hamid; Keshavarzi, Fatemeh</t>
  </si>
  <si>
    <t>Structural characterization of high-density polyethylene nanocomposites: effect of compatibilizer type and high aspect ratio organoclay platelets</t>
  </si>
  <si>
    <t xml:space="preserve">Considers effect of compatibilizer and clay aspect ratio on composite structure. </t>
  </si>
  <si>
    <t>Considers HDPE/clay films with different compatibilizers. Morphology and rheology properties reported. Mentions predictive model from experimental design.</t>
  </si>
  <si>
    <t xml:space="preserve">Considers HDPE with mica and three different compatibilizers at different loadings are prepared via melt mixing. Considers D-optimal approach to design compositions (mica weight, compatibilizer to nanoclay ratio). Rheology, contour plots of response variables, including predicted vs actual, XRD, TEM reported. No mechanical properties reported. </t>
  </si>
  <si>
    <t>clay addition, compatibilizer, films, DoE, modelling</t>
  </si>
  <si>
    <t>Good for DoE paper as it uses D-optimal approach</t>
  </si>
  <si>
    <t>Jung, Dae Eon; Hahm, Wan Gyu; Kikutani, Takeshi; Kim, Byoung Chul</t>
  </si>
  <si>
    <t>Structural factor of nanoparticles in the stress-induced crystallization of poly(ethylene terephthalate)</t>
  </si>
  <si>
    <t xml:space="preserve">Considers microstructural effects of composite morphology. </t>
  </si>
  <si>
    <t xml:space="preserve">Considers PET with clay in high speed spinning process, considering take-up speed. Morphology reported. </t>
  </si>
  <si>
    <t>Considers PET with clay prepared via internal mixing and high speed melt spinning. WAXD, XRD results reported. No mention of mechanical properties, compatibilizer or varying manufacturing conditions. Also PET is not a PE base.</t>
  </si>
  <si>
    <t>Malicka, A.; Domka, L.</t>
  </si>
  <si>
    <t>Structural study of polyethylene/montmorillonite systems</t>
  </si>
  <si>
    <t>Considers HDPE/MMT. Morphology and mechanical properties reported. No mention of compatibilizer or varying manufacturing conditions.</t>
  </si>
  <si>
    <t>Structural, thermal, and gas transport properties of HDPE/LLDPE blend-based nanocomposites using a mixture of HDPE-g-MA and LLDPE-g-MA as compatibilizer</t>
  </si>
  <si>
    <t xml:space="preserve">Considers effect of a compatibilizer blend on composite blends. </t>
  </si>
  <si>
    <t>Considers HDPE/LLDPE with clay and compatibilizer via melt compounding. Thermal, barrier and morphology properties reported.</t>
  </si>
  <si>
    <t>Considers HDPE/LDPE with two compatibilizers and cloisite prepared via melt compounding. WAXD, TEM, TGA, DSC, optical and gas transport reported. No mention of mechanical properties.</t>
  </si>
  <si>
    <t>Taguet, A.; Cassagnau, P.; Lopez-Cuesta, J. -M.</t>
  </si>
  <si>
    <t>Structuration, selective dispersion and compatibilizing effect of (nano)fillers in polymer blends</t>
  </si>
  <si>
    <t>Considers effect of compatibilizer on composite blends.</t>
  </si>
  <si>
    <t>A review paper considering blended polymers with a mineral filler. Thermal, mechanical, conductive and magnetic properties.</t>
  </si>
  <si>
    <t xml:space="preserve">A review paper which does have a section on the influence of processing (mixing sequences) on ternary composite morphology, as well as the effect of compatibilizing. Both these sections focus more on the morphology and structure of the resulting composites. There is also a section discussion mechanical properties which appear to focus on blend systems other than PE with none of the data provided in the paper relating to a PE-based system and is represented as a function of clay or compatibilizer loading. No mention of the effects of manufacturing conditions on clay. Can perhaps include in a separate section which discusses manufacturing conditions but for other properties due to the first sections. </t>
  </si>
  <si>
    <t>clay addition, blending, compatibilizer, compounding, mech props</t>
  </si>
  <si>
    <t>Santamaria, P.; Eguiazabal, J. I.</t>
  </si>
  <si>
    <t>Structure and mechanical properties of blown films of ionomer-compatibilized LDPE nanocomposites</t>
  </si>
  <si>
    <t xml:space="preserve">Characterises properties of blown film composites. </t>
  </si>
  <si>
    <t>Considers LDPE/clay blown films via melt extrusion with a compatibilizer. Morphology and mechanical properties reported.</t>
  </si>
  <si>
    <t xml:space="preserve">Considers LDPE with compatibilizer and cloisite prepared via melt compounding for different clay and compatibilizer loads before creating blown film. DSC, XRD, TEM, tensile modulus, elongation at break, creep compliance with and without compatibilizer as a function of clay loading. </t>
  </si>
  <si>
    <t>Filippi, Sara; Marazzato, Cristina; Magagnini, Pierluigi; Famulari, Antonino; Arosio, Paolo; Meille, Stefano V.</t>
  </si>
  <si>
    <t>Structure and morphology of HDPE-g-MA/organoclay nanocomposites: Effects of the preparation procedures</t>
  </si>
  <si>
    <t>Considered melt compounding, solution blending and static annealing</t>
  </si>
  <si>
    <t xml:space="preserve">Considers HDPE/cloisite with compatbilizer via (1) melt compounding, (2) solution blending and (3) static annealing followed by compression moulding. TGA, SEM, XRD, SAXS reported. Focus is on effect of processing condition on intercalation. No mention of mechanical properties. However as it does vary manufacturing methods perhaps discuss in a separate section. </t>
  </si>
  <si>
    <t>Xiang S., Sun L., Zhong M., Huang X.</t>
  </si>
  <si>
    <t>Structure and properties of HDPE/ PA 6/OMMT composites</t>
  </si>
  <si>
    <t>Green C.D., Vaughan A.S., Mitchell G.R., Liu T.</t>
  </si>
  <si>
    <t>Structure property relationships in polyethylene/montmorillonite nanodielectrics</t>
  </si>
  <si>
    <t xml:space="preserve">Considers property relationships within electrical context. </t>
  </si>
  <si>
    <t>Considers HDPE/LDPE/MMT modified with an amine via extrusion. Morphology and electrical properties reported.</t>
  </si>
  <si>
    <t>Considers HDPE/LDPE/BPE with MMT prepared via melt compounding at different clay loadings. DSC, XRD, WAXS, SEM, electrical reported. No indication of mechanical properties and also not adding compatibilizer, varying blend ratios or varying manufacturing conditions.</t>
  </si>
  <si>
    <t xml:space="preserve">Causin V; Marega C;  Marigo A;  Ferraro G;  Ferrara A;  Selleri R </t>
  </si>
  <si>
    <t>Structure-property relationships in isotactic poly(propylene)/ethylene propylene rubber/montmorillonite nanocomposites</t>
  </si>
  <si>
    <t xml:space="preserve">Considers the relationship between the clay and the resulting composite properties of PE/PP/clay. </t>
  </si>
  <si>
    <t>Considers iPP/EPR with MMT and compatibilizer. Morphology, rheology and mechanical properties reported. No mention of using PE as a polymer base and is therefore not within the scope of the research question.</t>
  </si>
  <si>
    <t>Anna, P.; Marosi, Gy.; Bertalan, Gy.; Márton, A.; Szép, A.</t>
  </si>
  <si>
    <t>STRUCTURE–PROPERTY RELATIONSHIP IN FLAME RETARDANT POLYMERS</t>
  </si>
  <si>
    <t>Mentions properties, not much more information.</t>
  </si>
  <si>
    <t>Considered PE and PP based composites with a focus on how adding mineral compounds affects the microstructure, mechanical and melt characteristics. No mention of clays.</t>
  </si>
  <si>
    <t>filler addition,blending</t>
  </si>
  <si>
    <t>Ding, Peng; Qu, Baojun</t>
  </si>
  <si>
    <t>Structure, thermal stability, and photocrosslinking characterization of HDPE/LDH nanocomposites synthesized by melt-intercalation</t>
  </si>
  <si>
    <t>Considers HDPE and exposes it to reactive gas atmosphere before melt mixing with clay for improved exfoliation. Morphology and thermal properties reported. No mention of compatibilizer or varying manufacturing conditions.</t>
  </si>
  <si>
    <t>clay addition, irradiation</t>
  </si>
  <si>
    <t>Uddin, Faheem</t>
  </si>
  <si>
    <t>Studies in Finishing Effects of Clay Mineral in Polymers and Synthetic Fibers</t>
  </si>
  <si>
    <t>Mentions finishing effects, might be relevant</t>
  </si>
  <si>
    <t>A review paper considering PE, PP, PS and nylon and the addition of a clay mineral for flame retardancy, thermal and mechanical properties. Also discusses diegradation of the polymer composite. No mention of compatibilizer or varying manufacturing conditions.</t>
  </si>
  <si>
    <t>review, clay addition, mech props</t>
  </si>
  <si>
    <t>Studies on mechanical characterization and water resistance of glass fiber/thermoplastic polymer bionanocomposites</t>
  </si>
  <si>
    <t xml:space="preserve">Seems to characterise mechanical and water resistance properties of biocomposites. Potentially a fiber is used as filler. </t>
  </si>
  <si>
    <t>Considers HDPE with rice husk flour/glass fiber reinforcements with a compatibilizer in an internal mixer and injection moulding. Seems rice husk flour is considered as the nanoclay element. Morphology, water absorption, swelling and mechanical properties reported. Rice husk flour is not the type of clay of interest.</t>
  </si>
  <si>
    <t>Liu, Sung-Po; Tu, Liang-Chun</t>
  </si>
  <si>
    <t>Studies on mechanical properties of dispersing intercalated silane montmorillonite in low density polyethylene matrix</t>
  </si>
  <si>
    <t xml:space="preserve">Characterises mechanical properties of intercalation of clay in composites. </t>
  </si>
  <si>
    <t xml:space="preserve">Considers LDPE/MMT with two compatibilizers via melt extrusion. Morphology and mechanical properties reported. </t>
  </si>
  <si>
    <t xml:space="preserve">Considers LDPE with MMT and two compatibilizers prepared via melt mixingand compression moulding. XRD, tensile strength, impact strength, load-displacement, hardness, impact energy, wear loss, SEM as a function of clay loading for the two compatibilizers. </t>
  </si>
  <si>
    <t>Shreeram, K.; Soundararajan, S.; Nayak, S. K.</t>
  </si>
  <si>
    <t>Studies on Mechanical, Thermal and Permeation Properties of HDPE (Blow Grade) with Microsilica Clay</t>
  </si>
  <si>
    <t>Considers HDPE/silica via melt blending and injection blow moulding. Mechanical, thermal and permeation properties reported. No mention of compatibilizer or varying manufacturing conditions.</t>
  </si>
  <si>
    <t>clay addition, blow moulding, mech props</t>
  </si>
  <si>
    <t>Ding, YS; Zhang, ZC</t>
  </si>
  <si>
    <t>Studies on the blend composed of HDPE, PA6 and PVAc-montmorillonite nanocomposite prepared via gamma-ray irradiation</t>
  </si>
  <si>
    <t>Ali Dadfar, S.M.; Alemzadeh, I.; Reza Dadfar, S.M.; Vosoughi, M.</t>
  </si>
  <si>
    <t>Studies on the oxygen barrier and mechanical properties of low density polyethylene/organoclay nanocomposite films in the presence of ethylene vinyl acetate copolymer as a new type of compatibilizer</t>
  </si>
  <si>
    <t xml:space="preserve">Considers effect of EVA as compatibilizer on LDPE/clay composite barrier and mechanical properties. </t>
  </si>
  <si>
    <t>Considers LDPE/clay with compatibilizer. Rheology, morphology, thermal, barrier and mechanical properties reported.</t>
  </si>
  <si>
    <t xml:space="preserve">Considers LDPE with compatibilizer and cloisite at different percentages prepared via melt compounding and films created. Rheology, XRD, DSC, permeability and Young’s modulus, yield strength and strain at break reported as a function of clay content. Variations in compatibilizer percentage very small. </t>
  </si>
  <si>
    <t>Da Silva M.C., De Oliveira S.V., De Melo T.J.A., Araújo E.M.</t>
  </si>
  <si>
    <t>Study intercalation and mechanical properties of nanocomposites of HDPE/organoclay</t>
  </si>
  <si>
    <t>Looking at intercalation and mechanical properties of the composite system</t>
  </si>
  <si>
    <t>Considers HDPE/bentonite clay via melt intercalation considering treated and untreated clay with different salts. Morphology and mechanical properties reported. No mention of compatibilizer or varying manufacturing conditions.</t>
  </si>
  <si>
    <t>Benali S; Peeterbroeck S; Larrieu J; Laffineur F; Pireaux JJ; Alexandre M; Dubois P</t>
  </si>
  <si>
    <t>Study of interlayer spacing collapse during polymer/clay nanocomposite melt intercalation</t>
  </si>
  <si>
    <t xml:space="preserve">Considers treated and untreated MMT melt mixed with PE at different processing temperatures. Morphology, mechanical and thermal properties reported. </t>
  </si>
  <si>
    <t xml:space="preserve">Considers chlorinated PE and EVA with cloisite prepared via melt intercalation. WAXD, XRD, Young’s modulus and elongation at break, TGA reported. No indication of clay variation, compatibilizer addition or varying manufacturing conditions. </t>
  </si>
  <si>
    <t>Sanjani N.S., Alipour A., Nikfarjam N.</t>
  </si>
  <si>
    <t>Study of Morphology and Physical-Mechanical Properties of HDPE/PA6 and HDPE-g-MAH/PA6 Nanocomposites with Two Types of 30B and 15A Nanoparticles Prepared via Melt Compounding</t>
  </si>
  <si>
    <t>Considers HDPE/PA6/clay with compatibilizer via melt compounding. Morphology, mechanical, barrier and thermal properties reported.</t>
  </si>
  <si>
    <t xml:space="preserve">Considers HDPE/PA6 with two types of clay with and without compatibilizer prepared via melt compounding and injection moulding. SEM, XRD, TEM, DSC, TGA, rheology, barrier, elastic modulus, tensile strength at yield and break, elongation at break and energy to break reported. </t>
  </si>
  <si>
    <t>Deng C., Gao X., Chen Z., Xue S., Shen K.</t>
  </si>
  <si>
    <t>Study of the effect of organic clay on the shear-induced crystallization of high-density polyethylene through dynamic-packing injection molding</t>
  </si>
  <si>
    <t>Might be relevant, mentions injection moulding</t>
  </si>
  <si>
    <t xml:space="preserve">Looks at shear induced effects from injection moulding considering a home made injection moulding device. </t>
  </si>
  <si>
    <t>Considered HDPE/MMT with surfactant via compounding and injection moulding. A single and dynamic packing method was considered. DSC, SEM, WAXD reported. No mention of mechanical properties or compatibilizer. However as two packing methods are considered perhaps mention in separate section.</t>
  </si>
  <si>
    <t>Limami H., Manssouri I., Cherkaoui K., Khaldoun A.</t>
  </si>
  <si>
    <t>Study of the suitability of unfired clay bricks with polymeric HDPE &amp; PET wastes additives as a construction material</t>
  </si>
  <si>
    <t>Considers adding polymers as waste filler in clay bricks for construction purposes. Not within the scope of the research question.</t>
  </si>
  <si>
    <t>polymer addition, clay bricks</t>
  </si>
  <si>
    <t>Flowers S., Humphrys S., Thomas J., Mokhtarzadeh A., Benatar A.</t>
  </si>
  <si>
    <t>Study of ultrasonic welding of HDPE-based nanoclay composites</t>
  </si>
  <si>
    <t>Considers ultrasonic welding effects on HDPE/clay composites. Ultrasonic welding is outside the scope of the research question.</t>
  </si>
  <si>
    <t>Zhou, Lianzhong; Li, Peiyao; Song, Guojun; Gu, Zheng; Wang, Li; Gao, Zhenbin</t>
  </si>
  <si>
    <t>Study on a High Performance Packaging Material of HDPE/LLDPE/OMMT Nanocomposites</t>
  </si>
  <si>
    <t xml:space="preserve">Considers performance of composite blend. </t>
  </si>
  <si>
    <t xml:space="preserve">Considers HDPE/LLDPE/OMMT via injection moulding. Morphology, mechanical and thermal properties reported. </t>
  </si>
  <si>
    <t xml:space="preserve">Considers HDPE/LLDPE with MMT prepared via melt mixing and injection moulding. TEM, rheology, stress-strain, yield strength, elongation at yield, tensile modulus, flexural strength/modulus, DSC, TGA reported. No indication of adding compatibilizer or varying blend ratio of manufacturing condition. </t>
  </si>
  <si>
    <t>Deka B.K., Maji T.K., Mandal M.</t>
  </si>
  <si>
    <t>Study on properties of nanocomposites based on HDPE, LDPE, PP, PVC, wood and clay</t>
  </si>
  <si>
    <t xml:space="preserve">Seems to look at properties of different composite polymers. </t>
  </si>
  <si>
    <t xml:space="preserve">Considers HDPE/LDPE/PP/PVC/wood flour/clay with solvents. Mechanical, thermal, barrier and antibacterial properties reported. </t>
  </si>
  <si>
    <t>Considers HDPE/LDPE/PP/wood flour with compatibilizer and nanomer prepared via melt mixing and compression moulding. All ratios were fixed except clay loading varied. TEM, TGA, DMA, limiting oxygen index, biodegradation, SEM, water vapour uptake, flexural/tensile strength and modulus.</t>
  </si>
  <si>
    <t>Li J.-Z., Ke Y.-C., Wang Y.-N., Fan Y.-X.</t>
  </si>
  <si>
    <t>Study on residua condensed polynuclear aromatic composite resins and their polyethylene composite material</t>
  </si>
  <si>
    <t>Study on the properties of nanocomposite based on high density polyethylene, polypropylene, polyvinyl chloride and wood</t>
  </si>
  <si>
    <t>Considers HDPE/PP/PVC/wood flour/clay with compatibilizer and clay is modified. Morphology, mechanical, thermal, flame retardancy and water absorption properties reported.</t>
  </si>
  <si>
    <t>Considers HDPE/LDPE/PP/PVC/wood flour with compatibilizer and MMT prepared via melt mixing and compression moulding. All ratios were fixed and a modified and unmodified clay added. XRD, FTIR, TEM, SEM, hardness, TGA, limiting oxygen, water uptake and vapor exclusion, flexural/tensile strength and modulus. No variation in compatibilizer, blending ratio or manufacturing conditions.</t>
  </si>
  <si>
    <t>Huang Z.-X., Zhou L.-Y., Zhang G.-Z., Qu J.-P., He H.-Z.</t>
  </si>
  <si>
    <t>Study on the properties of polyethylene/montmorillonite nanocomposites prepared by a novel vane mixer</t>
  </si>
  <si>
    <t>Considers a novel vane mixer technique and looks at the manufacturing properties and their influence</t>
  </si>
  <si>
    <t xml:space="preserve">Considers a HDPE based system. Looked at a mixing technique based on elongational flow and varied the rotation speed and mixing time. The tensile strength and elongation at break are reported. </t>
  </si>
  <si>
    <t>Aalaie, Jamal; Dashtaki, Fatemeh; Hemmati, Mahmood</t>
  </si>
  <si>
    <t>Study on the Rheological Behavior of the Polyethylene/Polypropylene Blend Nanocomposites</t>
  </si>
  <si>
    <t xml:space="preserve">Characterises rheological behaviour of composite blends. </t>
  </si>
  <si>
    <t>Considers HDPE/PP/OMMT via melt mixing in internal mixer. Rheology and morphology properties reported.</t>
  </si>
  <si>
    <t>Considers HDPE/PP at different blending ratios with compatibilizer at a fixed weight and varying cloisite prepared via melt mixing and compression moulding. XRD, rheology reported. No indication of mechanical properties.</t>
  </si>
  <si>
    <t>Sharif, Alireza; Aalaie, Jamal; Shariatpanahi, Homeira; Hosseinkhanli, Homayoon; Khoshniyat, Alireza</t>
  </si>
  <si>
    <t>Study on the structure and properties of nanocomposites based on high-density polyethylene/starch blends</t>
  </si>
  <si>
    <t xml:space="preserve">Characterises composite blend structures and properties. </t>
  </si>
  <si>
    <t>Considers HDPE/starch/clay via melt blending with compatibilizer. Morphology, rheology, thermal and mechanical properties reported.</t>
  </si>
  <si>
    <t xml:space="preserve">Considers HDPE/starch with compatibilizer and cloisite prepared via melt mixing and compression moulding. All ratios fixed and clay varied. Rheology, XRD, TEM, SEM, TGA, DSC, biodegradation, water uptake, modulus, tensile strength and elongation at break reported. Results reported as with and without compatibilizer. </t>
  </si>
  <si>
    <t xml:space="preserve">Hemmasi, Amir Hooman; Ghasemi, Ismail;  Bazyar, Behzad;  Samariha, Ahmad </t>
  </si>
  <si>
    <t>Studying the Effect of Size of Bagasse and Nanoclay Particles on Mechanical Properties and Morphology of Bagasse Flour/Recycled Polyethylene Composites</t>
  </si>
  <si>
    <t xml:space="preserve">Considers the effect of bagasse and clay sizes on composite mechanical properties and morphology. </t>
  </si>
  <si>
    <t>Considers rPE/bagasse flour/clay Mechanical and morphology reported. No mention of compatibilizer or varying manufacturing conditions.</t>
  </si>
  <si>
    <t>Tzeng, Ping; Lugo, Elva L.; Mai, Garret D.; Wilhite, Benjamin A.; Grunlan, Jaime C.</t>
  </si>
  <si>
    <t>Super Hydrogen and Helium Barrier with Polyelectolyte Nanobrick Wall Thin Film</t>
  </si>
  <si>
    <t xml:space="preserve">Considers barrier properties of composite film. </t>
  </si>
  <si>
    <t>Considers PEI/PAA/MMT films with layer-by-layer assembly. Not the right type of PE being considered.</t>
  </si>
  <si>
    <t>clay addition, blending, coating</t>
  </si>
  <si>
    <t>Na, Bing; Xu, Wenfei; Lv, Ruihua; Tian, Nana; Li, Zhujun; Su, Run; Fu, Qiang</t>
  </si>
  <si>
    <t>Suppressed Molecular Orientation in Nylon 6/Clay Nanocomposite at Large Strain: Role of Microvoiding</t>
  </si>
  <si>
    <t xml:space="preserve">Looks at microvoiding in composites. </t>
  </si>
  <si>
    <t>Considers nylon6/clay composite. Morphology properties reported. Conducted stretching tests. No mentioin of PE being used as polymer base.</t>
  </si>
  <si>
    <t>Kamal M.R., Calderon J.U., Lennox B.R.</t>
  </si>
  <si>
    <t>Surface energy of modified nanoclays and its effect on polymer/clay nanocomposites</t>
  </si>
  <si>
    <t xml:space="preserve">Considers effect of clay and surface energy on composite. </t>
  </si>
  <si>
    <t>Considers HDPE/MMT with clay modified at different temperatures. Morphology, surface, thermal and mechanical properties reported. No mention of compatibilizer or varying manufacturing conditions, only varying clay modification temperature.</t>
  </si>
  <si>
    <t xml:space="preserve">Nikiforov, Leonid A.; Okhlopkova, Tatinana A.;  Kapitonova, Iullia V.;  Sleptsova, Sardana A.;  Okhlopkova, Aitalina A;  Ee Le Shim;  Jin-Ho Cho </t>
  </si>
  <si>
    <t>Surfactant Effects on Structure and Mechanical Properties of Ultrahigh-Molecular-Weight Polyethylene/Layered Silicate Composites</t>
  </si>
  <si>
    <t xml:space="preserve">Considers the effect of surfactants on UMWPE/clay composites. </t>
  </si>
  <si>
    <t>Considers UHMWPE/biotite modified with surfactants. Mechanical properties reported. No mention of compatibilizer or varying manufacturing conditions.</t>
  </si>
  <si>
    <t>Evangelisti, C; Sobhan, K; Lozano, N</t>
  </si>
  <si>
    <t>Swelling and permeability characteristics of New Mexico clays modified with various recycled materials</t>
  </si>
  <si>
    <t xml:space="preserve">Considers swelling and permeability of clays with different recycled materials. </t>
  </si>
  <si>
    <t>Considers rHDPE/rTyres/fly ash with clay. Swell and barrier properties reported.</t>
  </si>
  <si>
    <t>Considers two different clays with fly ash combined with rHDPE/rRubber. Swelling characteristics, hydraulic conductivity and composite properties of clay with and without fly ash or recycled rubber or HDPE strips are reported. Not within the scope of the research question.</t>
  </si>
  <si>
    <t>Deka B.K., Baishya P., Maji T.K.</t>
  </si>
  <si>
    <t>Synergistic effect of SiO2, ZnO and nanoclay on mechanical and thermal properties of wood polymer nanocomposite</t>
  </si>
  <si>
    <t>Considers HDPE/LDPE/PP/PVC/wood flour with clay and mineral fillers and compatibilizer. Morphology, mechanical, thermal and water absorption properties reported.</t>
  </si>
  <si>
    <t>Considers HDPE/LDPE/PP/PVC/wood flour blend with compatibilizer and nanomer and prepared via melt mixing and compression moulding. All ratio’s except mineral fillers are fixed. XRD, TEM, SEM, FTIR, hardness, TGA, water uptake, flexural/tensile strength/modulus reported. No indication of varying compatibilizer, blending ratio or manufacturing conditions.</t>
  </si>
  <si>
    <t>Tang, Mengqi; Qi, Fei; Chen, Man; Sun, Zhidan; Xu, Yang; Chen, Xiaolang; Zhang, Zhibin; Shen, Ru</t>
  </si>
  <si>
    <t>Synergistic effects of ammonium polyphosphate and red phosphorus with expandable graphite on flammability and thermal properties of HDPE/EVA blends</t>
  </si>
  <si>
    <t>Considers effects of composite blends on thermal and flammability properties. Considers graphite as the filler which is not part of the scope of the research question.</t>
  </si>
  <si>
    <t>Zhang J., Wu Q., Li G., Li M.-C., Sun X., Ring D.</t>
  </si>
  <si>
    <t>Synergistic influence of halogenated flame retardants and nanoclay on flame performance of high density polyethylene and wood flour composites</t>
  </si>
  <si>
    <t xml:space="preserve">Considers flame retardancy, whereas research question focusses on mechanical properties. </t>
  </si>
  <si>
    <t xml:space="preserve">Considers HDPE/wood flour with three flame modifiers, clay and compatiblizer via melt extrusion. Morphology, mechanical, flame retardancy and thermal properties reported. </t>
  </si>
  <si>
    <t xml:space="preserve">Considers HDPE/wood flour with flame retardants, clay and compatibilizer prepared via melt compounding. Variation in clay loading where others are fixed. Modulus of elasticity and rupture, TGA, SEM, FTIR, DSC, XRD reported. Focus of study is on the addition of flame retardants and how they affect properties. No indication of manufacturing conditions being varied, compatibilizer weight not varied in a consistent way. </t>
  </si>
  <si>
    <t>clay addition, filler addition, compatibilizer, wood, mech props</t>
  </si>
  <si>
    <t>Lee, Jennifer A.; Kontopoulou, Marianna; Parent, J. Scott</t>
  </si>
  <si>
    <t>Synthesis and characterization of polyethylene-based ionomer nanocomposites</t>
  </si>
  <si>
    <t>Mentions synthesis, could be relevant</t>
  </si>
  <si>
    <t>Considers different compatibilizers with clay. No mention of the type of polymer base considered.</t>
  </si>
  <si>
    <t>Considers nanomer and compatibilizer. Composites were prepared via melt state considering a PE based compatibilizer and clay. FTIR, XRD, TEM, gel content, rheology, DSC, Young’s modulus, yield stress and elongation at break as a function of clay loading. No variation in compatibilizer or manufacturing conditions.</t>
  </si>
  <si>
    <t>Agyei-Tuffour, B.; Bensah, Y.D.; Damoah, L.N.W.; Dodoo‐Arhin, D.; Yaya, A.; Nyankson, E.; Annan, E.; Sarkodee, E.; Efavi, J.K.</t>
  </si>
  <si>
    <t>Synthesis and microstructural characterization of kaolin-polyethylene composites</t>
  </si>
  <si>
    <t xml:space="preserve">Considers effect of clay on composite microstructure. </t>
  </si>
  <si>
    <t>Considers PE/kaolin via melt compounding. Morphology, thermal and mechanical properties reported. No mention of compatibilizer or varying manufacturing conditions.</t>
  </si>
  <si>
    <t>Livi S., Duchet-Rumeau J., Pham T.N., Gérard J.-F.</t>
  </si>
  <si>
    <t>Synthesis and physical properties of new surfactants based on ionic liquids: Improvement of thermal stability and mechanical behaviour of high density polyethylene nanocomposites</t>
  </si>
  <si>
    <t xml:space="preserve">Considers influence of surfactants on the thermo-mechanical properties. </t>
  </si>
  <si>
    <t>Considers HDPE/clay modified with surfactants via melt mixing. Mechanical and thermal properties reported. No mention of compatibilizer or varying manufacturing conditions.</t>
  </si>
  <si>
    <t>Shah, J.; Yuan, Q.; Misra, R. D. K.</t>
  </si>
  <si>
    <t>Synthesis, structure and properties of a novel hybrid bimodal network elastomer with inorganic cross-links: The case of silicone-nanocrystalline titania</t>
  </si>
  <si>
    <t xml:space="preserve">Considers different composite structure and properties. </t>
  </si>
  <si>
    <t>Considers rubber/titania composite. No mention is made of PE as polymer base and titanium is a metal filler. Seems to be more of a chemically focussed study.</t>
  </si>
  <si>
    <t>Mehrabzadeh M., Kamal M.R., Mollet V.</t>
  </si>
  <si>
    <t>Synthesise and characterization of high density polyethylene clay nanocomposites</t>
  </si>
  <si>
    <t>Seems to look as how to synthesise and characterise a composite.</t>
  </si>
  <si>
    <t>Considers HDPE/clay via extrusion. Morphology and mechanical properties reported. No mention of compatibilizer or varying manufacturing conditions.</t>
  </si>
  <si>
    <t>Ghazizadeh, Shahin; Bareither, Christopher A.; Scalia, Joseph; Shackelford, Charles D.</t>
  </si>
  <si>
    <t>Synthetic Mining Solutions for Laboratory Testing of Geosynthetic Clay Liners</t>
  </si>
  <si>
    <t>Considers geosynthetic liners. Not within scope of the research question.</t>
  </si>
  <si>
    <t>Zhang J., Manias E., Polizos G., Huh J.-Y., Ophir A., Songtipya P., Del Mar Jimenez-Gasco M.</t>
  </si>
  <si>
    <t>Tailored polyethylene nanocomposite sealants: Broad-range peelable heat-seals through designed filler/polymer interfaces</t>
  </si>
  <si>
    <t xml:space="preserve">Considers composites for sealants. </t>
  </si>
  <si>
    <t xml:space="preserve">Considers PE/clay with compatibilizer films. Focus on heat sealing behavriour. </t>
  </si>
  <si>
    <t>Considers LLDPE/LDPE with compatibilizer and layered silicates prepared via melt compounding before blown film. Yield strength, strength at break, XRD, TEM, DSC, seal properties, FTIR reported. Does report with and without compatibilizer data.</t>
  </si>
  <si>
    <t>GOEKCEN M C; GOKCEN C M; GOKCEN M C</t>
  </si>
  <si>
    <t>Tank for containing fuel utilized for e.g. lawn mower, has protective layer uniformly distributed directly/indirectly above layer of metal filling material to protect layer of metal filling material from oxidation</t>
  </si>
  <si>
    <t>Hanson J.L., Chrysovergis T.S., Yesiller N., Manheim D.C.</t>
  </si>
  <si>
    <t>Temperature and moisture effects on gcl and textured geomembrane interface shear strength</t>
  </si>
  <si>
    <t>Considers temperature and moisture effects. Geosynthetics is not within the scope of the research question.</t>
  </si>
  <si>
    <t>Guseva, Maria(1); Gerasin, Victor(1); Shklyaruk, Boris(1)</t>
  </si>
  <si>
    <t>Tensile behavior of polyolefin composites: The effect of matrix parameters</t>
  </si>
  <si>
    <t>Maybe as it considers the effect of matrix parameters which could potentially be changed by manufacturing.</t>
  </si>
  <si>
    <t>Considered PE based composite with different fillers prepared by melt compounding in an extruder. Mechanical properties reported. Wide range of PE considered, might be useful.</t>
  </si>
  <si>
    <t xml:space="preserve">Considers 12 different PE based polymers and 2 copolymers with three types of fillers, one of which is MMT prepared via melt compounding and compression moulding. Optical, AFM, SEM, XRD, DSC, stress-strain curves, elongation at break reported. Also reports stress strain curve of an annealed and quenched sample of PE. </t>
  </si>
  <si>
    <t>clay addition, filler addition, compounding, cooling method, mech props</t>
  </si>
  <si>
    <t>Pegoretti A., Dorigato A., Penati A.</t>
  </si>
  <si>
    <t>Tensile mechanical response of polyethylene-clay nanocomposites</t>
  </si>
  <si>
    <t>Considers HDPE/clay via melt compounding with compatibilizer. Morphology, mechancial and creep properties reported.</t>
  </si>
  <si>
    <t>Considers 2 HDPE with 2 cloisitesand compatibilizer varying both ratios and prepared via melt mixing and compression moulding. XRD, creep, elastic modulus, yield stress and elongation at break reported.</t>
  </si>
  <si>
    <t>XIA J</t>
  </si>
  <si>
    <t>Tensile polyethylene track cable material useful for sheath layer of the cable, comprises e.g. high-density polyethylene, glass fiber filler, low-density polyethylene, tin oxide, aluminum silicate and silane crosslinking agent</t>
  </si>
  <si>
    <t>Osman M.A., Rupp J.E.P., Suter U.W.</t>
  </si>
  <si>
    <t>Tensile properties of polyethylene-layered silicate nanocomposites</t>
  </si>
  <si>
    <t>Characterises the tensile properties.</t>
  </si>
  <si>
    <t>Considers HDPE/MMT with surfactants. Morphology and mechanical properties reported. No mention of compatibilizer or varying manufacturing conditions.</t>
  </si>
  <si>
    <t>Yu S., Shen M., Chen J., Ye T., Shi Z.</t>
  </si>
  <si>
    <t>Tension measurement of geogrid in centrifugal model test</t>
  </si>
  <si>
    <t>Mohaddespour, Ahmad; Ahmadi, Seyed Javad; Abolghasemi, Hossein</t>
  </si>
  <si>
    <t>The Comparison of the Behaviors of Polymer/Clay Nanocomposites Based on High Density Polyethylene and Polypropylene in Exposure of Electron-irradiation</t>
  </si>
  <si>
    <t>Considers electron irradiation which might be part of a manufacturing method.</t>
  </si>
  <si>
    <t>Considers HDPE/PP/clay with compatibilizers. Studies effect of irradiation on mechanical and thermal properties.</t>
  </si>
  <si>
    <t xml:space="preserve">Considers HDPE and PP systems with clay and compatibilizer prepared via melt mixing. Compatibilizer weight fixed and clay weight varied. Samples exposed to electron beam irradiation. XRD, TEM, TGA, Young’s modulus, tensuke strength as a function of clay loading and irradiation. Also reports with and without compatibilizer as a function of irradiation. </t>
  </si>
  <si>
    <t>clay addition, compatibilizer, irradiation, mech props</t>
  </si>
  <si>
    <t>Esteki, Bahareh; Garmabi, Hamid; Saeb, Mohammad Reza; Hoffmann, Thorsten</t>
  </si>
  <si>
    <t>The Crystallinity Behavior of Polyethylene/Clay Nanocomposites Under the Influence of Water-Assisted Melt Blending</t>
  </si>
  <si>
    <t>Considers water assisted melt blending technique.</t>
  </si>
  <si>
    <t xml:space="preserve">Considered water assisted and conventional melt blending of HDPE/clay composites. Effect of exfoliation/intercalation is studied. </t>
  </si>
  <si>
    <t xml:space="preserve">Mechanical properties are reported for the different melt blending methods. </t>
  </si>
  <si>
    <t>Tanniru, M; Misra, RDK; Berbrand, K; Murphy, D</t>
  </si>
  <si>
    <t>The determining role of calcium carbonate on surface deformation during scratching of calcium carbonate-reinforced polyethylene composites</t>
  </si>
  <si>
    <t>Considers effect of mineral surfactant on composties. Calcium carbonate is not a clay and therefore not part of the scope of the research question.</t>
  </si>
  <si>
    <t>Surampadi, N. L.; Pesacreta, T. C.; Misra, R. D. K.</t>
  </si>
  <si>
    <t>The determining role of scratch indenter radius on surface deformation of high density polyethylene and calcium carbonate-reinforced composite</t>
  </si>
  <si>
    <t>Considers effect of scratch indenter radius on surface of composite with mineral surfactant. Calcium carbonate is not a clay and therefore not part of the scope of the research question.</t>
  </si>
  <si>
    <t>Karumuri, Sriharsha; Hiziroglu, Salim; Kalkan, A. Kaan</t>
  </si>
  <si>
    <t>The distribution and role of nanoclay in lignocellulose-polymer blends</t>
  </si>
  <si>
    <t xml:space="preserve">Considers the distribution of clay in composite blends. </t>
  </si>
  <si>
    <t>Considers lignocellulose-polymer blends with clay. Morphology and water absorption reported.</t>
  </si>
  <si>
    <t>Considers HDPE with ERC, cloisite and compatibilizer prepared via melt compounding and injection moulding. FTIR, roughness, dimensional stability, micro tomography, elastic modulus, strength, water absorption reported. No indication of varying compatibilizer, blend ratio or manufacturing conditions.</t>
  </si>
  <si>
    <t>Yuan, Q.; Yang, Y.; Chen, J.; Ramuni, V.; Misra, R. D. K.; Bertrand, K. J.</t>
  </si>
  <si>
    <t>The effect of crystallization pressure on macromolecular structure, phase evolution, and fracture resistance of nano-calcium carbonate-reinforced high density polyethylene</t>
  </si>
  <si>
    <t>Mentions crystallization pressure which could elude to a manufacturing method.</t>
  </si>
  <si>
    <t xml:space="preserve">Considers effect of changing crysatllization pressure on HDPE based composites. </t>
  </si>
  <si>
    <t>Considers HDPE/calcium carbonate with surfactant and compatibilizer via Brabender mixer. Crystallization done in an in-house pressure-temperature cell under hydrostatic conditions with the pressure varied. Appears similar to compression compounding technique, just more controlled. Tensile and impact properties are reported as a function of crystallization pressure. Calcium carbonate might not be the right type of clay, however manufacturing variations are considered and perhaps a separate section mentioning these cases should be considered.</t>
  </si>
  <si>
    <t>filler addition, compatibilizer, compounding, mech props</t>
  </si>
  <si>
    <t xml:space="preserve">Krásný, Ivo; Lapčík, Lubomir;  Lapčíková, Barbora;  Greenwood, Richard W.;  Šafářová, Klára;  Rowson, Neil A. </t>
  </si>
  <si>
    <t>The effect of low temperature air plasma treatment on physico-chemical properties of kaolinite/polyethylene composites</t>
  </si>
  <si>
    <t xml:space="preserve">Considers effect of plasma treatment on clays in composite. </t>
  </si>
  <si>
    <t>Considers HDPE/kaolinite and LLDPE/kaolinite composites where clay is treated with compatibilizer. Mechanical and morphology reported due to plasma treatment.</t>
  </si>
  <si>
    <t>Considers HDPE and LLDPE with kaoline prepared via air plasma treatment of the filler followed by injection moulding. SEM, TGA, ultimate tensile strength, elongation at break, elastic modulus, fracture toughness as a function of clay loading for the different clay treatments.</t>
  </si>
  <si>
    <t>Gunning M.A., Istrate O.M., Geever L.M., Lyons J.G., Blackie P., Chen B., Higginbotham C.L.</t>
  </si>
  <si>
    <t>The effect of maleic anhydride grafting efficiency on the flexural properties of polyethylene composites</t>
  </si>
  <si>
    <t>Seems to consider effect of a grafting efficiency on flexural properties</t>
  </si>
  <si>
    <t>Considers HDPE/clay/wood flour with compatibilizer via extrusion. Morphology, rheology properties reported.</t>
  </si>
  <si>
    <t xml:space="preserve">Considers HDPE/wood flour and HDPE/nanomer with different compatibilizers prepared via melt compounding and compression moulding. FTIR, gel content, rheology, XRD, SEM, flexural modulus/strength. </t>
  </si>
  <si>
    <t>Rigail-Cedeño, Andres; Diaz-Barrios, Antonio;  Alban, Bolívar;  Caceres, Julio; Pilataxi, José; Molina, Vanessa; Lazo, Miriam</t>
  </si>
  <si>
    <t>The effect of Olefin Block Copolymer and Organoclays in Recycled HDPE/PP nanocomposites</t>
  </si>
  <si>
    <t xml:space="preserve">Considers effect of copolymer and clays in HDPE/PP based composite. </t>
  </si>
  <si>
    <t>Considers rHDPE/rPP/clay with compatibilizer. Morphology, rheology and mechanical properties reported.</t>
  </si>
  <si>
    <t>Considers rHDPE/rPP with two cloisites with copolymer prepared via melt compounding and compression moudling. XRD, rheology, EDX, Young’s modulus, ultimate tensile strength and impact energy. No indication of compatibilizer, varying blending ratio or manufacturing conditions.</t>
  </si>
  <si>
    <t>Khalili, Shahla; Masoomi, Mahmood; Bagheri, Rohollah</t>
  </si>
  <si>
    <t>The effect of organo-modified montmorillonite on mechanical and barrier properties of linear low-density polyethylene/low-density polyethylene blend films</t>
  </si>
  <si>
    <t xml:space="preserve">Considers the effect of adding clay to LDPE based composite blends. </t>
  </si>
  <si>
    <t>Considers LLDPE/HDPE/clay films with different compatibilizers. Mechanical and barrier properties reported.</t>
  </si>
  <si>
    <t>Considers LDPE/LLDPE at fixed blending ratio, with two different compatibilizers and clay at different weights prepared via melt compounding and blown film. XRD, permeability, tensile modulus, modulus ratio,  tensile strength, elongation at break, DSC reported. This is for blown films.</t>
  </si>
  <si>
    <t>He, Runqin; Niu, Fenglian; Chang, Qiuxiang</t>
  </si>
  <si>
    <t>The effect of plasma treatment on the mechanical behavior of UHMWPE fiber-reinforced thermoplastic HDPE composite</t>
  </si>
  <si>
    <t>Mentions plasma treatment, might refer to a manufacturing method.</t>
  </si>
  <si>
    <t>Considers HDPE with UHMWPE fibers treated with plasma. Morphology reported. No mention of adding clay.</t>
  </si>
  <si>
    <t>fiber reinforcement, irradiation</t>
  </si>
  <si>
    <t>Kasiri, Ali; Rezaei, Mostafa; Zandi, Farhad</t>
  </si>
  <si>
    <t>The effect of polyethylene graft maleic anhydride compatibilizer on the physical, mechanical, and thermal properties of extruded noncross-linked low-density polyethylene nanocomposite foams</t>
  </si>
  <si>
    <t xml:space="preserve">Considers LDPE/clay composite foams with compatibilizer. Morphology, mechanical, thermal and flame retardancy properties reported. </t>
  </si>
  <si>
    <t xml:space="preserve">Considers LDPE with cloisite and compatibilizer and other fillers prepared via melt compounding and then foamed. All ratios are fixed except clay loading. XRD, micrographs, Young’s modulus, thermal conductivity, burn rate with and without compatibilizer reported. </t>
  </si>
  <si>
    <t xml:space="preserve">Teymouri, Yadollah; Nazockdast, Husain </t>
  </si>
  <si>
    <t>The effect of process parameters on physical and mechanical properties of commercial low density polyethylene/ORG-MMT nanocomposites</t>
  </si>
  <si>
    <t>Mentions process parameter effects.</t>
  </si>
  <si>
    <t xml:space="preserve">Considers PE/clay composites with comptabilizer prepared using melt intercalation. Process parameters varied are mixing rate and time. </t>
  </si>
  <si>
    <t xml:space="preserve">Considers a LDPE composite based system with different filler and compatibilizer concentrations. Mechanical properties are reported as a function of clay content and mixing rate. </t>
  </si>
  <si>
    <t>Lee Y.H., Kuboki T., Park C.B., Sain M., Kontopoulou M.</t>
  </si>
  <si>
    <t>The effects of clay dispersion on the mechanical, physical, and flame-retarding properties of wood fiber/polyethylene/clay nanocomposites</t>
  </si>
  <si>
    <t>Looks at effects of clay dispersion on blended composites.</t>
  </si>
  <si>
    <t>Considers wood fiber/HDPE/clay with compatibilizer via melt blending. Morphology is reported.</t>
  </si>
  <si>
    <t>Considers HDPE/wood fiber with compatibilizer and clay at different loadings prepared via melt compounding and injection moulding. XRD, TEM, DSC, rheology, flame retardancy, tensile/ flexural modulus and strength, impact strength reported.</t>
  </si>
  <si>
    <t>Jamal N.A., Anuar H., Shamsul Bahri A.R.</t>
  </si>
  <si>
    <t>The effects of high energy radiation on the tensile properties of rubber toughened nanocomposites</t>
  </si>
  <si>
    <t>Seems to look at energy radiation effects on tensile properties.</t>
  </si>
  <si>
    <t>Considers HDPE/EPDM/MMT with compatibilizer via melt compounding and compression moulding. Mechanical and morphology properties of irradiated composite reported.</t>
  </si>
  <si>
    <t xml:space="preserve">Considers HDPE/EPDM with compatibilizer and clay prepared via melt mixing with different clay loadings and compression moulding. Samples are then exposed to high energy electron beam irradation. XRD, TEM, tensile strength/modulus reported as a function of clay content with and without compatibilizer and irradiation. </t>
  </si>
  <si>
    <t>Akdoğan E., Bektaş N.B.</t>
  </si>
  <si>
    <t>The effects of intumescent flame retardant and nanoclay on mechanical and thermal expansion properties of high density polyethylene composites</t>
  </si>
  <si>
    <t xml:space="preserve">Considers the effects of flame retardancy and clay on thermo-mechanical properties. </t>
  </si>
  <si>
    <t>Considers HDPE/clay with flame retardants added via premixing, melt extrusion and injection molding. Mechanical and thermal properties reported. No mention of compatibilizer or varying manufacturing conditions.</t>
  </si>
  <si>
    <t>Babiker, Musa E.; Yu Muhuo</t>
  </si>
  <si>
    <t>The Effects of Loading of Montmorillonite (MMT) on the Properties of the Ultra-High Molecular Weight Polyethylene (UHMWPE/Organo-MMT) Nanocomposite Sheets Prepared by Gel and Pressure Induced Flow (PIF) Processing</t>
  </si>
  <si>
    <t>Mentions gel and pressure induced flow processing, might be relevant.</t>
  </si>
  <si>
    <t>Considers UHMWPE/MMT prepared as a gel sheet with clay in between using surfactants. Morphology and thermal properties reported. No mention of compatibilizer or varying manufacturing conditions.</t>
  </si>
  <si>
    <t>Akdogan, E.; Bektas, N. B.</t>
  </si>
  <si>
    <t>The Effects of Nanoclay on Mechanical Properties of High Density Polyethylene and Polypropylene Materials</t>
  </si>
  <si>
    <t xml:space="preserve">Considers effect of clay on compostie properties. </t>
  </si>
  <si>
    <t>Considers HDPE/clay and PP/clay. Mechanical properties reproted. No mention of compatibilizer or varying manufacturing conditions.</t>
  </si>
  <si>
    <t>Atayev, Parahat; Bekat, Tugce; Oner, Mualla</t>
  </si>
  <si>
    <t>THE EFFECTS OF ZINC OXIDE AND CLAY NANOPARTICLES ON THERMAL, BARRIER, AND MECHANICAL PROPERTIES OF POLYPROPYLENE AND HIGH DENSITY POLYETHYLENE</t>
  </si>
  <si>
    <t xml:space="preserve">Considers effect of metal compound and clay on composite properties. </t>
  </si>
  <si>
    <t>Considers HDPE and PP with either zinc oxide or clay as a filler. Surfactant applied to the zinc oxide filler. Barrier, mechanical and thermal properties reported. No mention of compatibilizer or varying manufacturing conditions.</t>
  </si>
  <si>
    <t>Wang X., Wang Z., Wang X., Zhang J.</t>
  </si>
  <si>
    <t>The enhanced melt intercalation of polyethylene using exothermal montmorillonite</t>
  </si>
  <si>
    <t xml:space="preserve">Considers HDPE with exothermal and modified MMT with compatibilizer via melt compounding. Mechanical and morphology properties reported. </t>
  </si>
  <si>
    <t>Considers HDPE with two MMT types and compatibilizer at fixed weights via melt mixing. XRD, TGA, DSC, SEM, rheology, tensile strength and strain at break reported. Only considers different clay types, no mention of varying compatibilizer or manufacturing conditions.</t>
  </si>
  <si>
    <t>Obada D.O., Dodoo-Arhin D., Dauda M., Anafi F.O., Ahmed A.S., Ajayi O.A.</t>
  </si>
  <si>
    <t>The impact of kaolin dehydroxylation on the porosity and mechanical integrity of kaolin based ceramics using different pore formers</t>
  </si>
  <si>
    <t xml:space="preserve">Considers impact of clay based ceramics. </t>
  </si>
  <si>
    <t>Considers kaolin based ceramics where HDPE is one of three pore formers added. Not within the scope of the research question.</t>
  </si>
  <si>
    <t>polymer addition, ceramics</t>
  </si>
  <si>
    <t>Duan, Linrui; Zhou, Yi; Deng, Hua; Shi, Xiaomei; Chen, Yumin; Zhang, Shanshan; Hu, Yichen; Fu, Qiang</t>
  </si>
  <si>
    <t>The influence of blend composition and filler on the microstructure, crystallization, and mechanical behavior of polymer blends with multilayered structures</t>
  </si>
  <si>
    <t xml:space="preserve">Considers effects of blends and filler on composite blend properties. </t>
  </si>
  <si>
    <t>Considers HDPE/PP/carbon nanotube via high speed thin wall injection molding. No mention of clay as a filler.</t>
  </si>
  <si>
    <t>filler addition, fiber reinforcement, blending</t>
  </si>
  <si>
    <t>Costache, Marius C.; Heidecker, Matthew J.; Manias, E.; Camino, Giovanni; Frache, Alberto; Beyer, Gunter; Gupta, Rakesh K.; Wilkie, Charles A.</t>
  </si>
  <si>
    <t>The influence of carbon nanotubes, organically modified montmorillonites and layered double hydroxides on the thermal degradation and fire retardancy of polyethylene, ethylene–vinyl acetate copolymer and polystyrene</t>
  </si>
  <si>
    <t xml:space="preserve">Considers effect of different fillers on thermal degradation and flame retardancy of PE, EVA and PP. </t>
  </si>
  <si>
    <t xml:space="preserve">Considers PE/EVA/PS blends with carbon nanotubes, MMT and LDH via melt blending. Morphology, thermal properties reported. </t>
  </si>
  <si>
    <t>Considers LDPE/carbon nanotube with MMT and cloisite; EVA/carbon nanotubes with LDH and MMT; and PS/MMT. Prepared via melt blending. XRD, TEM, FTIR, TGA, DSC, fire retardancy. No mechanical properties are reported, no compatibilizer added or manufacturing conditions varied.</t>
  </si>
  <si>
    <t>clay addition, fiber addition, carbon nanotube</t>
  </si>
  <si>
    <t>Oide M.Y.T., Satana J., Wellen R., Valenzuela-Díaz F., Guven O., Moura E.</t>
  </si>
  <si>
    <t>The influence of clay reinforcement on the properties of recycled polymer foams</t>
  </si>
  <si>
    <t xml:space="preserve">Considers effect of clay on the properties of composite foams. </t>
  </si>
  <si>
    <t>Considers HDPE/EVA with clay foams via melt extrusion. Mechanical, thermal and morphology properties reported.</t>
  </si>
  <si>
    <t xml:space="preserve">Considers rHDPE/rEVA with two antioxidants, two bentonite clays, foaming agent prepared via melt compounding and foamed. SEM, XRD, DSC, TGA, Young’s modulus, tensile stress and strain at break reported for both clays considered as a foam and solid. No indication of varying compatibilizer, blending ratio or manufacturing conditions. </t>
  </si>
  <si>
    <t>clay addition, blending, foam, mech props</t>
  </si>
  <si>
    <t>Reimann, Clemens; Finne, Tor Erik; Nordgulen, Oystein; Saether, Ola Magne; Arnoldussen, Arnold; Banks, David</t>
  </si>
  <si>
    <t>The influence of geology and land-use on inorganic stream water quality in the Oslo region, Norway</t>
  </si>
  <si>
    <t>Considers influence of geology on water quality. Not within scope of research question.</t>
  </si>
  <si>
    <t>geology, water quality</t>
  </si>
  <si>
    <t>Modirrahmati, S.; Minaei, M.; Jahan, L. A.</t>
  </si>
  <si>
    <t>The influence of nanoclay on the performance of HDPE/wheat straw powder composite produced by two stage mixing process.</t>
  </si>
  <si>
    <t xml:space="preserve">Mentions a two stage mixing process. </t>
  </si>
  <si>
    <t>Investigates the effect of clay on HDPE/wheat composite. Reports influence on mechanical properties. No mention of manufacturing conditions.</t>
  </si>
  <si>
    <t>clay addition, filler addition, , mech props</t>
  </si>
  <si>
    <t>Abu-Zurayk R., Harkin-Jones E.</t>
  </si>
  <si>
    <t>The influence of processing route on the structuring and properties of high-density polyethylene (HDPE)/clay nanocomposites</t>
  </si>
  <si>
    <t>Mentions processing route, might be relevant</t>
  </si>
  <si>
    <t xml:space="preserve">Considered different compatibilizer/clay ratios and compounded composite with twin screw extrusion. Processed via (1) compression moulding, (2) compression moulding followed by biaxial stretching and (3) compression moulding followed by blown film extrusion. Tensile properties presented. </t>
  </si>
  <si>
    <t>Very relevant. Samples are first extruded before tensile samples are compressed considering three different techniques: (1) compression moulding, (2) compression moulding followed by biaxial stretching and (3) blown film extrusion. They then investigated the influence of these techniques on mechanical properties (tensile modulus and %Elongation) as well as the influence of different compatibiliser/clay ratios.</t>
  </si>
  <si>
    <t>Li Z.H., Chen T.</t>
  </si>
  <si>
    <t>The Mechanical and Tribological Properties of MAH-Grafted HDPE-Filled Clay/PEI Composites</t>
  </si>
  <si>
    <t xml:space="preserve">Considers mechanical and tribological properties of a composite. </t>
  </si>
  <si>
    <t>Considers PEI/clay with compatibilizer. Morphology reported. No mention of PE as the polymer base.</t>
  </si>
  <si>
    <t>PR Newswire</t>
  </si>
  <si>
    <t>The polyolefin (POF) film market is expected to reach an estimated $125 billion by 2024 with a CAGR of 4.2% from 2019 to 2024</t>
  </si>
  <si>
    <t>News Article</t>
  </si>
  <si>
    <t>The role of alumina nanoparticles in epoxy adhesives</t>
  </si>
  <si>
    <t>Might be a review paper.  Epoxy is not a PE.</t>
  </si>
  <si>
    <t>Considers Epoxy/alumina. Thermal and mechanical properties reported. Not the correct composite type and is therefore not within the scope of the research question.</t>
  </si>
  <si>
    <t>Botta, L.; Dintcheva, N.Tz; La Mantia, F.P.</t>
  </si>
  <si>
    <t>The role of organoclay and matrix type in photo-oxidation of polyolefin/clay nanocomposite films</t>
  </si>
  <si>
    <t xml:space="preserve">Considers effect of clay and matrix on photo-oxidation. </t>
  </si>
  <si>
    <t>Considers LDPE/EVA/clay blended film. Photo-oxidative and mechanical properties reported.</t>
  </si>
  <si>
    <t xml:space="preserve">Considers LDPE/EVA with two cloisites at a fixed weight prepared via melt compounding and then blown film. Elastic modulus, tensile strength, elongation to break as a function of photo-oxidation exposure time for the different compositions. FTIR, EDX, SEM also reported. No indication of varying blending ratios or manufacturing conditions. </t>
  </si>
  <si>
    <t>clay addition, blending, films, mech props</t>
  </si>
  <si>
    <t>Filippone G., Dintcheva N.Tz., Acierno D., La Mantia F.P.</t>
  </si>
  <si>
    <t>The role of organoclay in promoting co-continuous morphology in high-density poly(ethylene)/poly(amide) 6 blends</t>
  </si>
  <si>
    <t>Considers the effect of clay in composite morphology.</t>
  </si>
  <si>
    <t>Considers HDPE/PA6/clay blend with compatibilizer via melt compounding. Morphology, rheology and mechanical properties reported.</t>
  </si>
  <si>
    <t xml:space="preserve">Considers HDPE/PA6 with cloisite or EAA prepared via melt compounding. WAXD, TEM, DSC, TGA, SEM, EDX, rheology, elastic modulus, tensile strength and elongation at break. There are no compositions where compatibilizer and clay are together, it is either one or the other. </t>
  </si>
  <si>
    <t>Kalam A., Kamarudzaman R., Hyie K.M., Jumahat A., Rahman N.L.A.</t>
  </si>
  <si>
    <t>The role of secondary filler on fracture toughness and impact strength of HDPE/clay nanocomposites</t>
  </si>
  <si>
    <t xml:space="preserve">Considers effect of adding an extra filler to a HDPE/clay system and its influence on fracture and impact properties. </t>
  </si>
  <si>
    <t>Considers HDPE/clay/oil palm fruit bunch fiber via melt compounding with compatibilizer. Mechanical properties reported.</t>
  </si>
  <si>
    <t>Considers HDPE with oil palm empty fruit bunch fibers/clay and compatibilizer prepared via melt mixing and injection moulding. OPEFB are untreated and treated and OPEFB/clay ratio varied. Load-displacement, fracture toughness, impact strength, fracture surface reported as a function of adding the OPEFB fibers and clay loading. No indication of varying compatibilizer or manufacturing conditions.</t>
  </si>
  <si>
    <t>Marcotte B.A., Fleming I.R.</t>
  </si>
  <si>
    <t>The role of undrained clay soil subgrade properties in controlling deformations in geomembranes</t>
  </si>
  <si>
    <t>Considers the role of clay soil properties in geomembranes. Not within the scope of the research question.</t>
  </si>
  <si>
    <t>The Thermal and Mechanical Properties of Ultra-High Molecular Polyethylene/Montmorillonite Clay (UHMWPE/MMT) Nanocomposites Using Gel and Pressure-Induced Flow Process (PIF)</t>
  </si>
  <si>
    <t>Might be relevant as it mentions gel and pressure induced flow process which could elude to a manufacturing method.</t>
  </si>
  <si>
    <t>Considers UHMWPE/clay via gel and pressure induced flow processing. Morphology, thermal and mechanical properties reported. No mention of compatibilizer or varying manufacturing conditions.</t>
  </si>
  <si>
    <t>Araújo, E.; Barbosa, Renata; Oliveira, Amanda; Morais, Crislene; deMélo, T.; Souza, A.</t>
  </si>
  <si>
    <t>Thermal and mechanical properties of PE/organoclay nanocomposites</t>
  </si>
  <si>
    <t>Considers PE/clay with different salt surfactants via melt intercalation. Rheology, mechanical and morphology properties reported. No mention of compatibilizer or varying manufacturing conditions.</t>
  </si>
  <si>
    <t>Ndiaye, Diene; Matuana, Laurent M.; Morlat-Therias, Sandrine; Vidal, Loic; Tidjani, Adams; Gardette, Jean-Luc</t>
  </si>
  <si>
    <t>Thermal and Mechanical Properties of Polypropylene/Wood-Flour Composites</t>
  </si>
  <si>
    <t xml:space="preserve">Characterises properties of composites. </t>
  </si>
  <si>
    <t>Considers PP/wood flour/clay with compatibilizer. Thermal, morphology, UV and mechanical properties reported. No mention of using PE as the polymer base.</t>
  </si>
  <si>
    <t>Babaei A., Ghaffarian S.R., Khorasani M.M., Abdolrasouli M.H.</t>
  </si>
  <si>
    <t>Thermal and mechanical properties of ultra high molecular weight polyethylene fiber reinforced high-density polyethylene homocomposites: Effect of processing condition and nanoclay addition</t>
  </si>
  <si>
    <t>seems to look at processing conditions</t>
  </si>
  <si>
    <t>Does compare different manufacturing variables for what looks like the compression moulding</t>
  </si>
  <si>
    <t>Considers a HDPE/Ultra high molecular weight PE blend which they refer to as a homocomposite with and without clay. Investigated the compound moulding pressure and time as well as clay content on the mechanical properties (elastic modulus, tensile strength)</t>
  </si>
  <si>
    <t>Monasterio, Fernanda; Pita, Victor Rodriguez; Dias, Marcos Lopes; Erdmann, Eleonora; Destefanis, Hugo</t>
  </si>
  <si>
    <t>Thermal and Rheological Properties of Polyethylene Composites Based on Poly(diphenylsiloxanes)/Organoclay Hybrids Obtained from Two Different Silanes</t>
  </si>
  <si>
    <t xml:space="preserve">Considers effects of different clays on thermal and rheological properties of composites. </t>
  </si>
  <si>
    <t>Considers HDPE with modifed clays considering surfactants via melt processing. Morphology properties reported. No mention of compatibilizer or varying manufacturing conditions.</t>
  </si>
  <si>
    <t>Lomakin, S. M.; Dubnikova, I. L.; Shchegolikhin, A. N.; Zaikov, G. E.; Kozlowski, R.; Kim, G.-M.; Michler, G. H.</t>
  </si>
  <si>
    <t>Thermal degradation and combustion behavior of the polyethylene/clay nanocomposite prepared by melt intercalation</t>
  </si>
  <si>
    <t>Considers thermal degradation and combustion behaviour of PE/clay composites. No mention of mechanical properties although it does mention melt intercalation. Might be relevant</t>
  </si>
  <si>
    <t>Considers PE/MMT via melt intercalation. Thermal and fire retardancy properties reported. No mention of compatibilizer or varying manufacturing conditions.</t>
  </si>
  <si>
    <t>Pettarin V., Fasce L., Pita V.R., Dias M.L., Frontini P.</t>
  </si>
  <si>
    <t>Thermal degradation behavior, permeation properties and impact response of polyethylene/organo-montmorillonite/(ethylene methacrylic acid) ternary nanocomposites</t>
  </si>
  <si>
    <t>Seems to look at the effect of different composite materials on different properties.</t>
  </si>
  <si>
    <t>Considers HDPE/clay with compatibilizer. Morhplogy, thermal, barrier and mechanical properties reported.</t>
  </si>
  <si>
    <t>Considers HDPE with brazilian clay with EMAA copolymer as compatibilizer prepared via melt compounding. XRD, TGA, gasoline uptake, impact response reported with and without compatibilizer. Tensile properties are not provided, but impact properties are.</t>
  </si>
  <si>
    <t>Kamarudzaman R., Kalam A., Mohd Fadzil N.A., Ahmad N.N., Salleh Z.</t>
  </si>
  <si>
    <t>Thermal degradation behaviour and tensile properties of OPEFB fiber filled HDPE/clay nanocomposites</t>
  </si>
  <si>
    <t>Seems to consider effect of a fiber filled nanocomposite system and the influence on thermal degradation and tensile properties</t>
  </si>
  <si>
    <t>Considers HDPE/clay/oil palm fruit bunch fiber via melt compounding with compatibilizer. Mechanical and morphology properties reported.</t>
  </si>
  <si>
    <t xml:space="preserve">Considers HDPE with oil palm empty fruit bunch fibers (OPEFB) and clay with compatibilizer prepared via melt mixing and injection moulding. XRD, TGA, SEM, tensile strength, tensile modulus reported. No indication of compatibilizer varied or manufacturing conditions changed.  </t>
  </si>
  <si>
    <t>Prabhu, T. Niranjana; Demappa, T.</t>
  </si>
  <si>
    <t>Thermal Degradation Kinetics, Mechanical, and Flame Retardant Properties of Epoxy-HDPE Fabric-Clay Composite Laminates</t>
  </si>
  <si>
    <t xml:space="preserve">Considers thermal properties of compostie. </t>
  </si>
  <si>
    <t xml:space="preserve">Considers Epoxy/HDPE/clay laminates. Mechanical, thermal and morphology properties reported. </t>
  </si>
  <si>
    <t>Considers HDPE fabric with epoxy resin and cloisite prepared as a laminate hybrid via hand layup with varying clay loadings. Tensile strength, Young’s modulus and elongation at break as a function of clay loading, TGA, burning rate, SEM reported. No indication of varying manufacturing conditions and laminates not considered part of the scope of the research question.</t>
  </si>
  <si>
    <t>clay addition, blending, laminates, mech props</t>
  </si>
  <si>
    <t>Chrissafis, K.; Paraskevopoulos, K. M.; Pavlidou, E.; Bikiaris, D.</t>
  </si>
  <si>
    <t>Thermal degradation mechanism of HDPE nanocomposites containing fumed silica nanoparticles</t>
  </si>
  <si>
    <t>Considers thermal properties of compostie.</t>
  </si>
  <si>
    <t>Considers HDPE/silica via melt mixing. Morphology, mechanical and thermal properties reported. No mention of compatibilizer or varying manufacturing conditions.</t>
  </si>
  <si>
    <t>Hetzer, Max; Naiki, June; Zhou, Hongxia; Poloso, Tony; De Kee, Daniel</t>
  </si>
  <si>
    <t>Thermal Dependence of Young's Modulus of Wood/Polymer/Clay Nanocomposites</t>
  </si>
  <si>
    <t xml:space="preserve">Considers thermal dependence of Young’s Modulus of compostie. </t>
  </si>
  <si>
    <t>Considers PE/clay and wood/polymer/clay composite with compatibilzier. Mechanical properties as function of temperature reported.</t>
  </si>
  <si>
    <t xml:space="preserve">Considers HDPE/LLDPE/wood flour with cloisite and different compatibilizer blends prepared via melt compounding and injection moulding. XRD, SEM, elastic modulus as a function of temperature and clay loading with different compatibilizer blends, HDT reported. </t>
  </si>
  <si>
    <t>Sinha Ray, Suprakas; Makhatha, Mamookho E.</t>
  </si>
  <si>
    <t>Thermal properties of poly(ethylene succinate) nanocomposite</t>
  </si>
  <si>
    <t>Considers PES/clay via solution intercalation film casting. Morphology properties reported. No mention of compatibilizer or varying manufacturing conditions.</t>
  </si>
  <si>
    <t>Dorigato, A.; Pegoretti, A.; Frache, A.</t>
  </si>
  <si>
    <t>Thermal stability of high density polyethylene-fumed silica nanocomposites</t>
  </si>
  <si>
    <t>Considers HDPE and clay with surfactants via melt compounding. Mechanical, thermal, barrier and morphology properties reported. No mention of compatibilizer or varying manufacturing conditions.</t>
  </si>
  <si>
    <t>Mohaddespour A., Ahmadi S.J., Abolghasemi H., Jafarinejad S.</t>
  </si>
  <si>
    <t>Thermal stability, mechanical and adsorption resistant properties of HDPE/PEG/Clay nanocomposites on exposure to electron beam</t>
  </si>
  <si>
    <t xml:space="preserve">Considers effect of electron beam on blended composite properties. </t>
  </si>
  <si>
    <t xml:space="preserve">Considers HDPE/PEG/clay via melt intercalation. Studies effect of irradiation on morphology, thermal and mechanical properties. </t>
  </si>
  <si>
    <t xml:space="preserve">Considers HDPE with MMT and compatibilizer considering electron beam irradiation. XRD, TEM, TGA, tensile strength, Young’s modulus, surface hardness as a function of irradiation and clay loading, adsorption. One with and without compatibilizer result reported. </t>
  </si>
  <si>
    <t>Chung, Jae Woo; Son, Se-Bum; Chun, Sang-Wook; Kang, Tae Jin; Kwak, Seung-Yeop</t>
  </si>
  <si>
    <t>Thermally stable exfoliated poly(ethylene terephthalate) (PET) nanocomposites as prepared by selective removal of organic modifiers of layered silicate</t>
  </si>
  <si>
    <t xml:space="preserve">Considers effect of modified clay on PET composites on thermal properties. </t>
  </si>
  <si>
    <t>Considers PET/clay via melt mixing. Thermal and morphology properties reported. The composite described does not fall within the scope of the research question.</t>
  </si>
  <si>
    <t>Abreu Castillo A.V., Teran A.S., Chinellato A., De Fátima Resende Nascimento M., Diaz F.R.V., De Moura E.A.B.</t>
  </si>
  <si>
    <t>Thermo-Mechanical Behavior of HDPE/Sugarcane Bagasse Fiber/Organoclay Nanocomposites</t>
  </si>
  <si>
    <t xml:space="preserve">Considers the thermo-mechanical behaviour of a blended composite system. </t>
  </si>
  <si>
    <t>Considers HDPE/clay/bagasse fiber via melt extrusion. Mechanical, rheological and thermal properties reported.</t>
  </si>
  <si>
    <t>Considers HDPE with surgarcande bagasse fiber, bentonite clay and compatibilizer prepared via melt compounding. SEM, tensile strength at break, flexural strength/modulus, HDT, melt flow index reported. No indication of varying compatibilizer or manufacturing conditions.</t>
  </si>
  <si>
    <t>Mistretta, M.C.; Morreale, M.; La Mantia, F.P.</t>
  </si>
  <si>
    <t>Thermomechanical degradation of polyethylene/polyamide 6 blend-clay nanocomposites</t>
  </si>
  <si>
    <t xml:space="preserve">Considers thermal degradation of PE/PA6 blended composite. </t>
  </si>
  <si>
    <t>Considers LDPE/PA6/clay. Rheology, mechanical and morphological properties reported. Mentions reprocessing behaviour and that processing conditions affect composite properties.</t>
  </si>
  <si>
    <t>Considers blends of PA6/LLDPE with clay modified with salts prepared via melt compounding. More extrusions are considered at a different screw rotation. Different batch mixer speeds were also considered. SEM, SAXS, TEM, DSC, elastic modulus, tensile strength and elongation at break reported for all cases considered.</t>
  </si>
  <si>
    <t>ANIRUDDHA C; CHINMAY H; DEBASREE K; AMBALAL C; SATYENDRA M</t>
  </si>
  <si>
    <t>Thermoplastic biodegradable master batch composition used to prepare biodegradable plastic products and in films, overwarp films, void fillers and packaging, comprises polymer e.g. polystyrene and inorganic modified filler e.g. talc</t>
  </si>
  <si>
    <t>PEES B; BERNARD P</t>
  </si>
  <si>
    <t>Thermoplastic polymer master-batch for production of filled polyolefin resin, e.g. for packaging applications, comprises nano-scale filler, e.g. intercalated montmorillonite, dispersed in an olefin-acrylate copolymer matrix</t>
  </si>
  <si>
    <t>MIZUTANI Y</t>
  </si>
  <si>
    <t>Thermoplastic resin compsn. having good impact, tensile strengths etc.,-comprises thermoplastic resin, fillers, poly:hydric alcohol condensed hydroxy aliphatic ester and/or condensed hydroxy aliphatic acid</t>
  </si>
  <si>
    <t>ALLISON K; BEDOYA V H</t>
  </si>
  <si>
    <t>Thermoplastic writing composition for instrument comprises particulate filler(s) comprising clay, silicate or carbonate, thermoplastic binder material(s), waxes, colorant(s), and optionally surfactant(s)</t>
  </si>
  <si>
    <t>HE C; HE Y</t>
  </si>
  <si>
    <t>Thermoplastic, low-smoke cable sheath material for motor vehicles, contains polyformaldehyde resin, polyolefin elastomer, molybdenum trioxide, calcium stearate, glycerol monostearate and composite filler</t>
  </si>
  <si>
    <t>Lee, JA; Kontopoulou, M; Parent, JS</t>
  </si>
  <si>
    <t>Time and shear dependent rheology of maleated polyethylene and its nanocomposites</t>
  </si>
  <si>
    <t xml:space="preserve">Characterises rheology of composite. </t>
  </si>
  <si>
    <t>Mentions using compatibilizer in polymer/clay composite via melt compounding, however no mention of the type of polymer. Rheology properties reported.</t>
  </si>
  <si>
    <t xml:space="preserve">Considers cloisite and compatibilizer prepared via melt mixing. Rheology, XRD, TEM reported. No indication of a polymer base except from the compatibilizer, varying the compatibilizer or manufacturing conditions. And no mechanical properties. </t>
  </si>
  <si>
    <t>Sabir A., Brachman R.W.I.</t>
  </si>
  <si>
    <t>Time and temperature effects on geomembrane strain from a gravel particle subjected to sustained vertical force</t>
  </si>
  <si>
    <t>Considers time and temperature effects on geomembrane. Not within the scope of the research question.</t>
  </si>
  <si>
    <t>Monte S.J.</t>
  </si>
  <si>
    <t>Titanate and zirconate coupling agents - A key to environmental innovation</t>
  </si>
  <si>
    <t xml:space="preserve">Seems to study coupling agents and its effect on environment. </t>
  </si>
  <si>
    <t>A review paper considering titanate and zirconated as coupling agents. Does discuss polymer/clay composites and examples mention a PE/PP blend undergoing 6 thermal cycles in extruder. Might be relevant.</t>
  </si>
  <si>
    <t xml:space="preserve">The focus of the review considers titanite and zirconate as treatments for clay to improve dispersion and consequently composite properties. The only reported mechanical properties are: (1) Modulus of regained bio-based ocmposites considering PHB/rubber with maleated rubber and modified clay – no PE based considered; (2) elongation as a function of calcium carbonate for modified clay with titanate and unmodified in CPVC. </t>
  </si>
  <si>
    <t>Adewole J.K., Jensen L., Al-Mubaiyedh U.A., Von Solms N., Hussein I.A.</t>
  </si>
  <si>
    <t>Transport properties of natural gas through polyethylene nanocomposites at high temperature and pressure</t>
  </si>
  <si>
    <t>Considers gas barrier transport properties of PE based composite.</t>
  </si>
  <si>
    <t>Considers HDPE/clay via melt blending. Barrier properties reported with different gasses, temperatures and pressures. No mention of compatibilizer or varying manufacturing conditions.</t>
  </si>
  <si>
    <t>Guofang, Gong; Huayong, Yang; Xin, Fu</t>
  </si>
  <si>
    <t>Tribological properties of kaolin filled UHMWPE composites in unlubricated sliding</t>
  </si>
  <si>
    <t>Seems to look at effect of adding clay to UHMWPE and tribological properties.</t>
  </si>
  <si>
    <t>Considers UHMWPE/kaolin via melt mixing. Morphology, tribological and sliding wear properties reported. No mention of compatibilizer or varying manufacturing conditions.</t>
  </si>
  <si>
    <t>CHU L; ZHOU X</t>
  </si>
  <si>
    <t>Triphenyl phosphate-modified cable sheath material comprises PTFE, PVC resin powder, silane coupling agent 3-mercaptopropyltriethoxysilane, and antioxidant octyl-3,5-di-tert.-butyl-4-hydroxy-hydrocinnamate</t>
  </si>
  <si>
    <t>Ultrasonic assisted extrusion of HDPE/clay nanocomposites</t>
  </si>
  <si>
    <t>Used ultrasound treatment with different amplitudes on a single screw extruder. Rheological, mechanical and thermal properties reported.</t>
  </si>
  <si>
    <t xml:space="preserve">Considers HDPE with clay prepared using single screw compounding extruded with an ultrasonic attachment. Ultrasound frequency changed, with different flow rates and residence times. Tensile testing samples created via injection moulding. Mechanical properties reported as a function of processing conditions. </t>
  </si>
  <si>
    <t>Lapshin S., Swain S.K., Isayev A.I.</t>
  </si>
  <si>
    <t>Ultrasound aided extrusion process for preparation of polyolefin-clay nanocomposites</t>
  </si>
  <si>
    <t>Might be relevant, looks at extrusion</t>
  </si>
  <si>
    <t xml:space="preserve">Extension of the conference paper, which includes a Halpin-Tsai model to predict efffects of incomplete exfoliation on Young’s Modulus. </t>
  </si>
  <si>
    <t xml:space="preserve">Builds on the 2008 conference paper. Considers PP and HDPE with clay prepared by single screw extruder with ultrasounic die attachment and injection moulded. Different flow rates and residence time considered.  Mechanical properties  provided as a function of flow rate. </t>
  </si>
  <si>
    <t>2008/2006</t>
  </si>
  <si>
    <t>Compares ultrasound treated and untreated extruded composites. Also varying feed rate in ultrasound region. Includes a theoretical comparison</t>
  </si>
  <si>
    <t xml:space="preserve">Considers a HDPE and PP based system. Investigates the time spent in the ultrasonic treatment zone. Compares the ultrasound feed rate against the Young’s modulus.   </t>
  </si>
  <si>
    <t xml:space="preserve">Liang, Wang; Xiaochun, Yin;  Guangjian, He;  Yanhong, Feng;  Jinping, Qu </t>
  </si>
  <si>
    <t>Ultrasound-assisted melt mixing for the preparation of UHMWPE/OMMT nanocomposites</t>
  </si>
  <si>
    <t>Considers ultrasound in melt mixing</t>
  </si>
  <si>
    <t>Considers UHMWPE/clay composite in a vane mixer with ultrasound assistance. Mixing time and ultrasound treatment time are varied. Morphology, rheology and thermal properties reported.</t>
  </si>
  <si>
    <t>Considers UHMWPE with MMT prepared via melt mixing with ultrasound attached. TEM, WAXD, DSC, TGA, rheology, tensile strength as a function of clay loading and ultrasound treatment time.</t>
  </si>
  <si>
    <t>clay addition, ultrasound, compounding, mech props</t>
  </si>
  <si>
    <t>US Plastic &amp; Competitive Pipe Market</t>
  </si>
  <si>
    <t>Filippone, G.(1); Dintcheva, N. Tz.(2); La Mantia, F.P.(2); Acierno, D.(1)</t>
  </si>
  <si>
    <t>Using organoclay to promote morphology refinement and co-continuity in high-density polyethylene/polyamide 6 blends - Effect of filler content and polymer matrix composition</t>
  </si>
  <si>
    <t xml:space="preserve">Considers effect of clay loading and composite composition on composite blends. </t>
  </si>
  <si>
    <t>Considers HDPE/PA6/clay blend. Rheology properties reported.</t>
  </si>
  <si>
    <t>Considers HDPE/PA6 with cloisite prepared via melt compounding. Two blending ratios are considered with clay being varied. TEM, SEM, rheology, DMA reported. No tensile mechanical properties are reported, however DMA is.</t>
  </si>
  <si>
    <t>Nguyen Q.T., Baird D.G.</t>
  </si>
  <si>
    <t>Using SC-CO 2 as a processing aid for improving the properties of polymer nanocomposites</t>
  </si>
  <si>
    <t>Might be relevant, mentions processing</t>
  </si>
  <si>
    <t>Considers polymer/clay using CO2 as processing aid during melt intercalation to produce foamed composite. Morphology properties reported. No indication of the type of polymer considered. No mention of compatibilzier or varying manufacturing conditions.</t>
  </si>
  <si>
    <t>Fauzi A., Rahman W.M.N.W.A., Jauhari Z.</t>
  </si>
  <si>
    <t>Utilization waste material as stabilizer on Kuantan clayey soil stabilization</t>
  </si>
  <si>
    <t>Seems to include waste materials in soil to stabilize properties. Not within the scope of the research question.</t>
  </si>
  <si>
    <t>Hayashida, Kenichi; Tanaka, Hiromitsu; Watanabe, Osamu</t>
  </si>
  <si>
    <t>Viscoelastic behavior of poly(butyl methacrylate) densely grafted on silica nanoparticles</t>
  </si>
  <si>
    <t xml:space="preserve">Considers compatibilizer on nanoparticles and its viscoelastic behaviour. </t>
  </si>
  <si>
    <t>Considers PBMA/silica with compatibilizer. Mechanical and morphology properties reported. No mention of using PE as the polymer base.</t>
  </si>
  <si>
    <t>Waste crosslinked polyethylene cable material modified geogrid includes waste crosslinked polyethylene cable material, styrene-maleic anhydride block copolymer, phosphate coupling agent, high density polyethylene and antioxidant 168</t>
  </si>
  <si>
    <t>Najafabadi M.A.A., Khorasani S.N., Esfahani J.M.</t>
  </si>
  <si>
    <t>Water absorption behaviour and mechanical properties of high density polyethylene/pistachio shell flour nanocomposites in presence of two different UV stabilizers</t>
  </si>
  <si>
    <t xml:space="preserve">Considers influence of UV stabilizers on water absorption and mechanical properties. </t>
  </si>
  <si>
    <t>Considers HDPE/pistachio shell flour with clay, TiO2 and HALs via melt extrusion and injection moulding. Design of Experiments used to set up compostions. Morphology and mechanical properties reported.</t>
  </si>
  <si>
    <t>Considers HDPE/pistachio shell flour with compatibilizer and cloisite prepared via melt mixing and injection moulding. Taguchi DoE was used to determine the compositions. Blending ratio, compatibilizer weights fixed with clay and other fillers being varied. XRD, water absorption, tensile strength, tensile modulus, impact strength reported. No variation in blending ratio, compatibilizer or manufacturing conditions.</t>
  </si>
  <si>
    <t>clay addition, filler addition, compatibilizer, DoE, mech props</t>
  </si>
  <si>
    <t>YAO Y; ZHANG J</t>
  </si>
  <si>
    <t>Water-resistant PVC cable material contains PVC resin, high-density polyethylene, phthalate, alkyl lauryl sulfate, desulfurized gypsum powder, polyoxyethylene ether, N-(cyclohexylthio)phthalimide scorch retarder and additives</t>
  </si>
  <si>
    <t>Wood plastic material, comprises e.g. high density polyethylene, PVC, chlorinated polyethylene modified PVC, epoxy resin, coumarone resin, polyacrylamide, boric acid alkyl alcohol amide, dioctyl sebacate, and tricresyl phosphate ester</t>
  </si>
  <si>
    <t>Tisserat, Brent; Reifschneider, Louis; Gravett, Alan; Peterson, Steven C.</t>
  </si>
  <si>
    <t>Wood-plastic Composites Utilizing Wood Flours Derived from Fast-growing Trees Common to the Midwest</t>
  </si>
  <si>
    <t xml:space="preserve">Possibly a review paper discussing wood based composites. </t>
  </si>
  <si>
    <t>Considers HDPE/wood flour with compatiblizer via melt compounding and injection moulding. Mechanical and thermal properties reported. No mention of clay being added.</t>
  </si>
  <si>
    <t>Ahmad, R.; Bakri Abdullah, Mohd Mustafa Al; Hussin, K.; Sandu, A. V.</t>
  </si>
  <si>
    <t>XRD and FTIR study of the effect of Ultra High Molecular Weight Polyethylene (UHMWPE) as Binder on Kaolin Geopolymer Ceramics</t>
  </si>
  <si>
    <t>Considers the use of UHMWPE as a binder or reinforcing agent in ceramics. Not within the scope of the research question.</t>
  </si>
  <si>
    <t>Authors</t>
  </si>
  <si>
    <t>Source title</t>
  </si>
  <si>
    <t>Abstract</t>
  </si>
  <si>
    <t>Document Type</t>
  </si>
  <si>
    <t>Source</t>
  </si>
  <si>
    <t>Thoughts</t>
  </si>
  <si>
    <t>Livi, Sébastien; Duchet-Rumeau, Jannick; Pham, Thi-Nhàn; Gérard, Jean-François</t>
  </si>
  <si>
    <t>Journal of Colloid &amp; Interface Science</t>
  </si>
  <si>
    <t>Abstract: Dialkyl imidazolium and alkyl phosphonium salts were synthesized to be used as new surfactants for cationic exchange of layered silicates, such as montmorillonite (MMT). The synthesized phosphonium (P-MMT) or imidazolium ion (I-MMT)-modified montmorillonites display a dramatically improved thermal degradation with respect to commonly used quaternary ammonium salts. This thermal degradation window can still be shifted toward higher temperatures after washing of modified clays. Two kinds of organic species can be identified onto clay: physically adsorbed species versus chemically adsorbed species. To evidence the impact of these thermally resistant ionic liquids, the modified montmorillonites were introduced in a great commodity polymer, i.e., high-density polyethylene. Thermoplastic nanocomposites with a very low amount of nanofillers were processed in melt by twin screw extrusion. If the thermal stability of polyethylene is slightly increased with only 2wt.% of thermostable made clays, the stiffness–toughness compromise is well improved since a strong increase in modulus is achieved with both thermostable clays without loss of fracture properties. But these mechanical performances are mainly obtained with unwashed thermostable clays because the physically adsorbed organic species onto clay surfaces behave like a compatibilizer that helps both the dispersion into the PE matrix and improves the clay/matrix interface quality.</t>
  </si>
  <si>
    <t>Paper</t>
  </si>
  <si>
    <t>EBSCOhost</t>
  </si>
  <si>
    <t>compatibilisation, clay modification</t>
  </si>
  <si>
    <t>Liu, Zhitian; Ke, Xianzhong; You, Feng; Zhang, Qi; Gao, Xiang</t>
  </si>
  <si>
    <t>A facile strategy for preparing Gemini surfactant‐modified montmorillonite and its effect on the morphology and mechanical properties of polyethylene/polystyrene.</t>
  </si>
  <si>
    <t>Polymer Composites</t>
  </si>
  <si>
    <t>A facile method was proposed to control the morphology and enhance the ultimate mechanical properties of polyethylene/polystyrene (PE/PS) by incorporating Gemini‐surfactant‐ organically modified montmorillonite (OMMT). OMMT was synthesized and incorporated into the immiscible PE/PS to fabricate composites. The effect of OMMT modified with a surfactant of different carbon chain length on the morphology and the final properties of the immiscible PE/PS polymer composites were investigated. FTIR and X‐ray diffraction characterizations revealed OMMT was successfully synthesized. Scanning electron microscopy observation revealed the morphologies of the PE/PS (70/30, w/w)/OMMT composites gradually transformed from "sea‐island" into the co‐continuous structure with the increase of the OMMT loading. The elongation at break of the PE/PS compatibilized with 1.5 wt% of Gemini C10‐MMT can reach as high as 700%. When compared with the PE/PS without OMMT, the flexural strength and modulus of the PE/PS/OMMT composites also have a remarkable enhancement with OMMT content. The flexural modulus of the PE/PS/OMMT composites with 1.5 wt% Gemini C10‐MMT was increased by 22%. POLYM. COMPOS., 40:3254–3263, 2019. © 2018 Society of Plastics Engineers</t>
  </si>
  <si>
    <t>blend, compatibilisation</t>
  </si>
  <si>
    <t>International Polymer Science and Technology</t>
  </si>
  <si>
    <t>It is shown that the process of flow of polymer/organoclay nanocomposites includes mechanical disordering of part of the crystalline phase. This process has a strong influence on the elastic modulus but has no effect on the yield point, which is the most stable mechanical characteristic. © 2015 Smithers Information Ltd.</t>
  </si>
  <si>
    <t>compatibilisation</t>
  </si>
  <si>
    <t>Global Plastics Environmental Conference 2005: GPEC 2005 - Creating Sustainability for the Environment</t>
  </si>
  <si>
    <t>As a result of the degradation experienced by polymers during their use and the impurities acquired during the recycling process, recycled polymers tend to have weaker mechanical properties than their virgin counterparts. Efforts have been made to upgrade recycled high-density polyethylene so that it may compete with virgin material, both economically and performance wise. This study focuses on the improvement of recycled high-density polyethylene (RHDPE) mechanical properties through the addition of multi-scale reinforcements. RHDPE composites reinforced with nanoclay, cellulose fibers, and a combination of the two were made. The effects of the reinforcements on the mechanical properties of the composites as well as the effect of compatibilization on the composite properties are highlighted. Future work will focus on the development of a viable industrial process for producing the RHDPE composite.</t>
  </si>
  <si>
    <t>Conference proceedings</t>
  </si>
  <si>
    <t>secondary filler</t>
  </si>
  <si>
    <t>Journal of Plastic Film and Sheeting</t>
  </si>
  <si>
    <t>Nanocomposite sheets based on high density polyethylene and containing organically modified fluoromica and three different compatibilizers (ethylene vinyl acetate copolymer and two maleic anhydride grafted high density polyethylene (HDPE-g-MA) grades with different melt flow indices) were prepared by melt mixing processing in an internal mixer. In order to evaluate the direct relationship between different properties of compression molded sheets and their microstructures, mechanical and barrier properties of the final nanocomposites were examined. Fluoromica content, compatibilizer type, and compatibilizer to clay ratio were changed to study the effects of different material variables on the final nanocomposite properties. A second-order polynomial function fitted well on experimental results and showed that the compatibilizer molecular weight played an important role in the morphology and consequently, the nanocomposite properties. Reducing the compatibilizer molecular weight resulted in better delamination and subsequent enhancement in mechanical and barrier properties. Optimization of various properties was done over the 16 designed experiments and 42% improvement in Young’s modulus and 30% reduction of permeability, compared to pristine high density polyethylene, were obtained for the optimal sample.</t>
  </si>
  <si>
    <t>An Investigation on Morphology and Mechanical Properties of HDPE/nanoclay/nanoCaCO3 Ternary Nanocomposites</t>
  </si>
  <si>
    <t>AIP Conference Proceedings</t>
  </si>
  <si>
    <t>Ternary Nanocomposites of high-density polyethylene (HDPE) containing two types of nano particles, a layered organoclay (Closite 15A) and a spherical nano Calcium Carbonate (CaCO3), with various compositions were prepared using melt mixing. Maleic anhydride grafted polyethylene (MA-g-PE) was used to enhance the dispersion of nanofillers and better interface adhesion. Three different levels of nanoclay (1, 3, 5 wt. %), CaCO3 (6, 8, 10 wt. %) and MA-g-PE (3, 6, 9 wt. %) were used. The mixing was done in two steps: First a concentrated masterbatch of nanoparticles in HPDE and MA-g-PE was prepared using an internal mixer and then melt-mixing of nanocomposites was done in a lab scale co-rotating twin screw extruder. The morphology of samples was studied using Scanning Electron Microscopy (SEM) and mechanical properties were evaluated using tensile and impact tests. According to the SEM micrographs, nanofillers were well dispersed in the HDPE matrix and XRD patterns showed the intercalation of nanoclay layers too. Generally using the layered nanoclay can enhance the tensile modulus while the use of spherical nano CaCO3 results into improved toughness. It was found that co-incorporation of these two types of nanofillers, leads to improve the stiffness and minimize the reduction of impact strength, simultaneously.</t>
  </si>
  <si>
    <t>compatibilisation, compounding</t>
  </si>
  <si>
    <t>An overview on clay-mediated compatibilization of polyethylene/polyamide blends with droplet morphology.</t>
  </si>
  <si>
    <t>Applied Clay Science</t>
  </si>
  <si>
    <t>The present paper aims at providing an overview of the literature on clay-mediated compatibilization of immiscible polyethylene/polyamide blends with droplet morphology. Experimental results from structural investigation techniques at different length scales, as well as rheometrical and mechanical tests are discussed, and the mechanisms responsible for compatibilization are addressed for both PA matrix and PE matrix blend-based nanocomposites. Finally, the clay-mediated compatibilizing effect, in terms of droplet morphology refinement and stabilization, as well as improvement of interfacial adhesion, is compared to graft copolymer-mediated macromolecular compatibilization. Unlabelled Image • All aspects of clay-mediated compatibilization of polyethylene/polyamide blends with droplet morphology are considered. • The mechanisms responsible for morphology refinement and stabilization depend on the matrix nature. • The end-use mechanical properties are considered for the investigation of interfacial adhesion. • Clay-mediated compatibilizing effect is compared to macromolecular compatibilization.</t>
  </si>
  <si>
    <t>review, compatibilisation</t>
  </si>
  <si>
    <t>Progress in Polymer Science</t>
  </si>
  <si>
    <t>Abstract: The essential work of fracture (EWF) concept has become very popular to characterize the plane stress toughness of ductile polymers and related systems. The widespread use of the EWF is due to the simple specimens’ preparation, easy testing and simple data reduction procedure. Though the EWF method is usually used for mode-I type loading, it has been successfully adopted for mode-II and mode-III type deformations, too. Moreover, attempts have also been made to deduce plane strain toughness values from EWF tests. This paper critically reviews the application of the EWF to polymers, polymer blends and composites. The literature survey covers all major aspects of testing and related data reduction methods, and lists the EWF results achieved on different polymer systems. The latter are classified according to their synthesis/production and modifications. Special attention was paid to disclose the correlations between EWF and other fracture mechanics parameters, and to trace the EWF response to molecular and morphological parameters of the tested polymers.</t>
  </si>
  <si>
    <t>Journal of Polymer Engineering</t>
  </si>
  <si>
    <t>The high potential of layered silicate improving material properties of plastics has been discussed in a significant number of publications. However, homogeneously dispersing it with twin screw extruders is demanding. Available information on optimum screw configuration is contradictory. In this investigation, we develop a practical method for individually designing and optimising extruder sections. This method is applied for designing extruder sections for compounding masterbatches of high-density polyethylene and layered silicate. We found out that for best dispersion, dispersing sections should only be partially filled with melt. Thus, only right-handed kneading elements should be applied.</t>
  </si>
  <si>
    <t>compounding*</t>
  </si>
  <si>
    <t>Han, G.(1); Lei, Y.(2); Wu, Q.(2); Y., Kojima; S., Suzuki</t>
  </si>
  <si>
    <t>Journal of Polymers and the Environment</t>
  </si>
  <si>
    <t>High density polyethylene (HDPE)/bamboo composites with different nanoclay and maleated polyethylene (MAPE) contents were fabricated by melt compounding. The compounding characteristics, clay dispersion, HDPE crystallization, and mechanical properties of the composites were studied. The equilibrium torque during compounding decreased with use of clay masterbatch and increased with the addition of MAPE. The X-ray diffraction (XRD) data showed that the clay was exfoliated only when 1% clay was added to pure HDPE without MAPE. For HDPE/bamboo systems, MAPE was necessary to achieve clay exfoliation. For pure HDPE system, both dynamic and static bending moduli increased, while impact strength decreased with increased clay loading. For the HDPE/bamboo fiber composites, tensile strength, bending modulus and strength were improved with the use of MAPE. The use of the clay in the system led to reduced mechanical properties. Techniques such as pre-coating fibers with clay - MAPE mixture are needed to enhance the synergetic effect of the clay and bamboo fiber on the composite properties in the future study. © Springer Science+Business Media, LLC 2008.</t>
  </si>
  <si>
    <t>secondary filler, compatibilisation</t>
  </si>
  <si>
    <t>Journal of Chemistry</t>
  </si>
  <si>
    <t>In this work was studied the permeation of COin films of high-density polyethylene (HDPE) and organoclay modified with polyvinylalcohol (MMTHDTMA/PVA) obtained from melt blending. Permeation study showed that the incorporation of the modified organoclay generates a significant effect on the barrier properties of HDPE. When a load of 2 wt% of MMTHDTMA/PVA was incorporated in the polymer matrix, the flow of COdecreased 43.7% compared to pure polyethylene. The results of TEM showed that clay layers were dispersed in the polymeric matrix, obtaining an exfoliated-structure nanocomposite. The thermal stability of nanocomposite was significantly enhanced with respect to the pristine HDPE. DSC results showed that the crystallinity was maintained as the pure polymeric matrix. Consequently, the decrease of permeability was attributable only to the effect of tortuosity generated by the dispersion of MMTHDTMA/PVA. Notably the mechanical properties remain equal to those of pure polyethylene, but with an increase in barrier properties to CO This procedure allows obtaining nanocomposites of HDPE with a good barrier property to COwhich would make it competitive in the use of packaging. © 2013 María C. Carrera et al.</t>
  </si>
  <si>
    <t>films</t>
  </si>
  <si>
    <t>Asian Journal of Chemistry</t>
  </si>
  <si>
    <t>In the present work nanocomposites comprising ultra high molecular weight high density polyethylene and low density polyethylene grafted by maleic anhydride using reactive extrusion method as the host polymers and organoclay filler were prepared by melt compounding. The dependence of their structure and morphology on the preparation condition was studied by X-ray diffraction and scanning electron microscopy. The blends were studied in three different ratios such as 90:10, 70:30, 50:50 of ultra high molecular weight high density polyethylene and low density polyethylene. The difference in mechanical and thermal properties was observed with the addition of the compatibilizer. Several percentages of compatibilizer were added and 5 % of its addition was found to be optimum. The nanocomposites of these blends were also studied with the addition of nanoclay. The resulting composites were evaluated in terms of mechanical properties, dispersion characteristics and thermal properties. Nanocomposite with 70:30 ratios with 3 % nanoclay showed optimum properties. This composite was uses for coating. © Asian Journal of Chemistry 2013.</t>
  </si>
  <si>
    <t>no</t>
  </si>
  <si>
    <t>Canadian Journal of Chemical Engineering</t>
  </si>
  <si>
    <t>High-density polyethylene (HDPE)/clay nanocomposites were prepared by melt blending process. The HDPE was mixed with different organoclays and polyethylene-grafted-maleic anhydride was used as a compatibiliser. A masterbatch procedure was used to obtain final organoclays concentrations of 1, 2.5 and 5?wt%. The effects of various types of nanoclays and their concentrations on morphological, thermal and mechanical properties of nanocomposites were investigated. Surface mechanical properties such as instrumented nanohardness, modulus of elasticity and creep were also measured using a nanoindentation technique. Young's, storage and loss moduli, were found to be higher than that of the neat polymer at low loading (2.5?wt%) for clay Cloisite 15A and at higher loading (5?wt%) for clay Nanomer 1.44P. The ultimate strength and the toughness decreased slightly compared to pure HDPE. The differential scanning calorimetry analysis revealed that the peak temperature of the nanocomposites increased with increased clay content while the crystallinity decreased. Also, dynamic mechanical analysis revealed the storage and loss moduli are enhanced by addition of nanoclay. Both mechanical and thermal properties of HDPE/Nanomer 1.44P nanocomposite showed interesting trends. All properties first dropped when 1?wt% of the clay was added. Thereafter, a gradual increase or decrease then followed as the loading of Nanomer was increased. These trends were observed for all mechanical properties. The results obtained from nanoindentation tests for surface mechanical properties also showed similar trend to that of bulk measurements. Based on these measurements a nanoclay additive for a liner grade HDPE was selected. (C) 2011 Canadian Society for Chemical Engineering</t>
  </si>
  <si>
    <t>Zawawi, Engku Zaharah E.; Ahmad, Sahrim; Rasid, Rozaidi; Shamsul Bahri, A.R.</t>
  </si>
  <si>
    <t>International Journal of Materials Engineering Innovation</t>
  </si>
  <si>
    <t>Nanocomposites comprising high density polyethylene (HDPE) and natural rubber (NR) blend as the matrix polymer and Closite 20A as the organoclay filler were prepared using the melt intercalation technique in an internal mixer. In order to study the morphological structure of the nanocomposites obtained, X-ray diffraction, scanning electron microscope (SEM) and transmission electron microscope (TEM) analyses were carried out. The physical properties of nanocomposites were examined with dynamic mechanical analysis (DMA) and tensile tester. Test specimens were fabricated using compression moulding after the blending process. The results show that all properties analysed were strongly influenced by the composition of organoclay. The X-ray diffraction results indicated intercalation of blend into the silicate interlayer of organoclay and partially exfoliated of silicate layer in the blend. Based on the observation from transmission electron microscope, organoclay was found well dispersed within the matrix. The tensile strength of HDPE/NR blend was enhanced by the addition of low loading of this organically modified montmorillonite. The results of tensile modulus improved with increasing the content of organoclay. The DMA curves show that the incorporation of organoclay increased the storage modulus of the nanocomposites below the T &lt;sub&gt;g&lt;/sub&gt; temperature and slightly reduces the tan δ peak height.</t>
  </si>
  <si>
    <t>International Communications in Heat &amp; Mass Transfer</t>
  </si>
  <si>
    <t>Abstract: In order to understand and improve these soft and weak mechanical properties of High Density Polyethylene (HDPE), we add a silane modifier (Nanocor I.31PS) Montmorillonite (MMT) as reinforcement material, then use two kinds of different surfactant: thermoplastic polyolefin elastomers (TPO) or Maleic Anhydride (MA), to join the pieces of HDPE together, making it possess polarization. After that, use a Plastograph-Mixer by the twin-screw mixed method to obtain standard shaped specimens of Polymer-Clay Nanocomposites (PCN) to prepare HDPE/MMT nanocomposites pellets. By adding the different weight percentages (1, 3, 5wt.%) of MMT, and 2:1 ratio of MA and MMT, the layer distance of MMT and mechanical property of nanocomposites was investigated. The chemical structure and polymer morphology of these as-synthesized PCN specimens were characterized by wide-angle powder X-ray diffraction (XRD) and scanning electron microscopy (SEM). In addition, we prepare these experimental specimens in order to probe into its mechanical properties. These tests used are: layer distance of PCN, tensile, impact, shore-hardness, wearing tests, and so on. In addition, use XRD to accomplish the characterization analysis — comparing it to scatter and layer-distance. It is found that adding the MA into the MMT, layer-distance at 5wt.% MMT increase from 2.11nm to 3.55nm; and add the TPO into the MMT, layer-distance at 5wt.% MMT increase to the 2.66nm. In the mechanical property, it is found that these specimens grafting with the MA have the following results: In the tensile test, the MMT weight percentage 3wt.% has the best result, increased by 0.26%. In the shore hardness test, the MMT 3wt.%, strengthened by 0.62%. In the wearing test, the MMT 3wt.%, strengthened by 2.6%. Moreover, these specimens graft the TPO have the following results: In the impact test, the MMT 5wt.% has the best result, increased by 16.96%. In the shore hardness test, the MMT 5wt.% strengthens by 11.11%.</t>
  </si>
  <si>
    <t>Esfandiari, Amirhossein(1)</t>
  </si>
  <si>
    <t>ITC and DC: Book of Proceedings of the 4th International Textile, Clothing and Design Conference - Magic World of Textiles</t>
  </si>
  <si>
    <t>High density polyethylene (HDPE) nanocomposite was extrusion cast into films, and the effect of decreasing film thickness on the orientation of intercalated clay layers is studied. The effect on the pseudostatic and dynamic tensile properties is investigated. Change in the morphology of the nanocomposite film due to deformation during tensile measurement is discussed and related to the tensile properties. A model to theoretically predict the tensile modulus based on the degree of platelet orientation is developed and compared to data.</t>
  </si>
  <si>
    <t>Devi, S. H. Kameshwari(1); Shashidhara, G.M.(1); Ghosh, A.K.(1)</t>
  </si>
  <si>
    <t>Composite Interfaces</t>
  </si>
  <si>
    <t>A series of HDPE/MMT nanocomposites with different proportions of compatibilizers, PE-g-MAH (AC573A and 5TP409/E) were prepared in a counter rotating twin screw extruder. The effect of nanoclay loading, compatibilizer type and amount was examined. The work was carried out using a specific grade of HDPE recommended for blow-moulding applications and modification of the same by blending with selected polymer and nanofiller to achieve the desired properties. The composition containing higher percentage of nanoclay showed improvement in mechanical properties. About 17% in tensile modulus and about 20% increase in flexural modulus were observed with high-viscous compatibilizer. The dispersion behaviour of nanoclay in PE matrix was studied using X-ray diffraction and transmission electron microscopy. It was clear from WXRD that in all nanocomposite samples, the peaks were shifted to lower 2θ values implying that the d-spacing increases and that intercalation occurred. Low molecular weight compatibilizer PE-g-MA resulted in better intercalation than high molecular weight compatibilizer. It was observed that in the case of 5% AC573A loading, there was slight decrease in d-spacing value which indicated that some exfoliation also occurred in nanocomposite. Nanocomposite containing PE-g-MAH is higher concentration gives better dispersion than at low concentration. TEM results show that PE-g-MAH (AC573A) at 5% loading is more efficient as compatibilizer (not many aggregates seen) than other compositions. © 2010 Koninklijke Brill NV, Leiden.</t>
  </si>
  <si>
    <t>Morita, Reinaldo Yoshio; Kloss, Juliana Regina; Barbosa, Ronilson Vasconcelos</t>
  </si>
  <si>
    <t>Characterization of Mechanical and Thermal Properties of Poly(ethylene- co-vinyl acetate) with Differents Bentonites.</t>
  </si>
  <si>
    <t>Macromolecular Symposia</t>
  </si>
  <si>
    <t>In this study, poly(ethylene-co-vinyl acetate) (EVA) with different organophilic bentonites were prepared by melt-blended and evaluated using differential scanning calorimetry (DSC), thermogravimetric analysis (TGA), and the tensile properties. The results showed that the modification of bentonite with the two different surfactants presented distinct thermal and tensile behaviors of the samples containing natural bentonite. Both modifiers acted on the compatibility of the filler with the polymer matrix, obtaining injected-specimens that were visibly homogeneous. The samples containing the Cloisite® bentonite modified with ammonium salt-free surfactant (eBI-AM) presented a different behavior from the others, in that increased crystallinity, which was verified through DSC, due to the nucleating effect of the filler influenced the flexible character of the EVA materials, thus increasing the rigidity and decreasing elongation. Therefore, it was of utmost importance the use and the proposal of an ammonium salt-free modifier due to the low thermal stability that are caused by them in polymer/organophilic bentonite, as it has already been reported in the literature.</t>
  </si>
  <si>
    <t>Polymer Testing</t>
  </si>
  <si>
    <t>Nanocomposites based on a polypropylene (PP)/high density polyethylene (HDPE) blend were prepared using an organo-montmorillonite (15A) as a nano-filler and two maleated polyolefins (PE-MA and PP-MA) as compatibilizers. The phase morphology and typical physical properties of the prepared samples were examined. The nano-filler 15A was intercalated and/or partially exfoliated in the blend when PE-MA or PP-MA was present. The PE-MA facilitated the dispersibility of 15A to a better degree. The nano-filler 15A accelerated the crystallization of PP in the blends, whereas it hardly influenced the crystallization of HDPE. Moreover, at a slow cooling rate (i.e., 1 degrees C/min) the PP-MA induced a higher crystallization temperature for PP in the composite, while PE-MA impeded PP crystallization. On the other hand, the crystallization of HOPE in the composite was only slightly influenced by the presence of PE-MA or PP-MA. The thermal stability of PP/HOPE blend was enhanced after the addition of 15A regardless of the inclusion or not of PE-MA or PP-MA. The enhancement was more evident when the samples were scanned under an air environment than a N2 environment. The stiffness of PP/HOPE blend increased marginally after adding 15A and was slightly altered with the further inclusion of PP-MA. The presence of PE-MA in the composite caused a slight decline in the stiffness. The impact strength of PP/HDPE blend declined after the formation of nanocomposites, especially for the sample incorporating PP-MA. (C) 2010 Elsevier Ltd. All rights reserved.</t>
  </si>
  <si>
    <t>Journal of Macromolecular Science, Part B: Physics</t>
  </si>
  <si>
    <t>Nanocomposites of the organically modified clay Cloisite (R) 15A ( CL15A) dispersed in HDPE-g-MA were prepared by melt-compounding. Microcomposites of the same clay with HDPE were also obtained with similar procedures. The spherulitic morphology of the polymer matrix was evidenced by optical microscopy in thin films, whereas the structure of the up to 2-mm- thick, compression-molded samples was investigated by WAXD and SAXS. Preferred orientation of both the clay and the HDPE crystallites were evidenced in the microcomposites and, to a greater extent, in nanocomposites, whereas in HDPE and HDPE-g-MA control specimens hardly any anisotropy was detected. The degree of orientation of PE crystals increases with CL15A concentration, but also with clay exfoliation, with lower cooling rates and decreasing sample thickness. The orientation of the clay platelets parallel to the compression-molded surface appears to be determined by the platelets anisotropy and by shear in the mixing and the compression-molding procedures. In turn, it determines the preferred uniaxial orientation of HDPE crystals, which have their crystallographic a axis orthogonal, while b and c are coplanar, to the sample surface, as already reported in the literature for melt-crystallized HDPE films with thickness below 0.3 mu m. It is proposed that the HDPE orientation results from confined crystallization between parallel clay platelets which are on average less than 0.1 mu m apart. Simple models, qualitatively accounting for the observed orientation of HDPE, are discussed. Organized architectures resulting from confined crystallization of the polymer matrix in nanocomposites with appropriate anisotropic fillers may be a general feature, important in determining key properties of these systems.</t>
  </si>
  <si>
    <t>Chrissafis, K.; Paraskevopoulos, K. M.; Tsiaoussis, I.; Bikiaris, D.</t>
  </si>
  <si>
    <t>Journal of Applied Polymer Science</t>
  </si>
  <si>
    <t>In the present study, different series of highdensity polyethylene HDPE nanocomposites were prepared by melt mixing on a HaakeBuchler Reomixer, containing 2.5 wt of multiwall carbon nanotubes, pristine and modified montmorillonite, surfacetreated and untreated SiO2nanoparticles. From transmission electron micrographs, it was found that beyond a fine dispersion of nanoparticles into HDPE matrix, there are also some aggregates easily discriminated. As a result, there was a decrease in the tensile and impact strength of most of nanocomposites except Youngs modulus, which was increased. Storage modulus as recorded from dynamic mechanical analysis was also increased in all nanocomposites, because HDPE becomes stiffer due to the incorporation of nanoparticles. The nucleation behavior of nanoparticles during crystallization was found to have no obvious effect on melting and crystallization temperature of HDPE. However, a small decrease in the heat of fusion in all nanocomposites was evidenced. Gas permeability of HDPE matrix in O2, N2, and CO2was reduced in all nanocomposites compared with neat polymer. Thermal stability of HDPE was also enhanced due to the incorporation of different nanoparticles. From the kinetic analysis of thermal decomposition of HDPE, it was concluded that to describe the thermal degradation of HDPE and the studied nanocomposites, two consecutive mechanisms of nthorder autocatalysis have to be considered. © 2009 Wiley Periodicals, Inc. J Appl Polym Sci, 2009</t>
  </si>
  <si>
    <t>Szustakiewicz, Konrad(1); Cichy, Barbara(2); Gazin´ska, Malgorzata(1); Piglowski, Jacek(1)</t>
  </si>
  <si>
    <t>Journal of Reinforced Plastics &amp; Composites</t>
  </si>
  <si>
    <t>The article reports on flammability, thermal, and mechanical properties of bimodal high-density polyethylene/clay nanocomposites modified with ammonium polyphosphate or melamine polyphosphate (MPP) flame retardants. Two types of clays were used as fillers for the composites - the first one was standard montmorillonite modified with quaternary ammonium salt (ZR2), and the second one was montmorillonite modified with aluminium hydrogen sulfate (ZG1). As a compatibilizer, maleic grafted polyethylene (Plb) was used. X-ray diffraction and transmission electron microscopy were used to characterize the layer structure of clays in the composites. The limiting oxygen index tests showed synergistic effect between both clays and MPP. Flammability was also examined using cone calorimetry technique. The influence of all the fillers on thermal stability (thermogravimetric analysis), crystallinity (differential scanning calorimetry and wide angle X-ray scattering techniques), and mechanical properties was also studied. © 2013 The Author(s).</t>
  </si>
  <si>
    <t>Ismail, H.; Mathialagan, M.</t>
  </si>
  <si>
    <t>Abstract: The effects of the partial replacement of silica or calcium carbonate (CaCO3) by bentonite (Bt) on the curing behaviour, tensile and dynamic mechanical properties and morphological characteristics of ethylene propylene diene monomer (EPDM) composites were studied. EPDM/silica/Bt and EPDM/CaCO3/Bt composites containing five different EPDM/filler/Bt loadings (i.e., 100/30/0, 100/25/5, 100/15/15, 100/5/25 and 100/0/30 parts per hundred rubber (phr)) were prepared using a laboratory scale two-roll mill. Results show that the optimum cure (t90) and scorch (tS2) time decreased, while the cure rate index (CRI) increased for both composites with increasing Bt loading. The tensile properties of EPDM/CaCO3/Bt composites increased with the replacement of CaCO3 by Bt from 0 to 30phr of Bt. For EPDM/silica/Bt composites, the maximum tensile strength and Eb were obtained at a Bt loading of 15phr, with enhanced tensile modulus on further increase of Bt loading. The dynamic mechanical studies revealed a strong rubber-filler interaction with increasing Bt loading in both composites, which is manifested by the lowering of tan δ at the glass transition temperature (Tg) for EPDM/CaCO3/Bt composites and tan δ at 40 °C for EPDM/silica/Bt composites. Scanning electron microscopy (SEM) micrographs proved that incorporation of 15phr Bt improves the dispersion of silica and enhances the interaction between silica and the EPDM matrix.</t>
  </si>
  <si>
    <t>TMS Annual Meeting</t>
  </si>
  <si>
    <t>This work evaluates changes in morphological, mechanical and thermo-mechanical properties of electron-beam irradiated HDPE/nanoclay and HDPE/Piassava fiber/nanoclay. Material samples irradiated with 100 and 200 kGy using a 1.5 MeV electron beam accelerator (room temperature, presence of air) were submitted to tensile, flexural, and HDT tests. MFI, SEM and XRD analyses were carried out. Correlation between properties was discussed. Results showed that incorporation of piassava (Attalea funifera Mart) fiber and nanoclay, followed by irradiation represented significant gain in thermo-mechanical properties. Changes in surface morphology and reduction in MFI were observed. In conclusion, it may be claimed that the incorporation of piassava fiber in small size particles and nanoclay in the HDPE followed by electron-beam irradiation effectively improved the polymer properties and led to materials with superior properties suitable for several industrial applications.</t>
  </si>
  <si>
    <t>electron beam, secondary filler</t>
  </si>
  <si>
    <t>Mistretta, M. C.; Ceraulo, M.; La Mantia, F. P.; Morreale, M.</t>
  </si>
  <si>
    <t>Compatibilization of a Polyethylene/Polyamide 6 Blend Nanocomposite.</t>
  </si>
  <si>
    <t>Polymer blends of incompatible components need to be compatibilized to give rise to a blend with good properties. At the same way, polymer/clay nanocomposites show the same problem because of different chemical nature of the polymer matrix and of the clay. Compatibilization is then necessary if an incompatible polymer blend is filled with an organomodified clay. In this work a polyethylene/polyamide 6 blend filled with an organomodified clay has been compatibilized with a maleic anyhidride grafted SEBS (styrene-ethylene-butylene-styrene) copolymer and a glicidylmethacrylate-ethylene copolymer. The results show that compatibilization improves the mechanical properties in terms of elongation at break; furthermore, an unexpected effect has been found, since going from the isotropic to the anisotropic material, a fragile-ductile transition occurs, with a significant increase of the elongation values.</t>
  </si>
  <si>
    <t>Polymer Degradation &amp; Stability</t>
  </si>
  <si>
    <t>Blends of polyamide 6 (PA6) and high-density polyethylene (HDPE) were compatibilized using an already investigated method and a sample of Cloisite 15A, a montmorillonite modified with ammonium quaternary salts was added. The blends were prepared in a twin screw extruder and characterized from a morphological, rheological and mechanical point of view. The results indicated that, despite a good morphology achieved in the filled blends and a moderate intercalation of the clay, the mechanical properties are far from being good, especially the ultimate properties. In order to investigate the possible influence of the inhibition of the crystallization and of the degradation of the organic modifier of the clay, DSC measurements and FTIR-ATR were carried out. The results confirm that the clay causes a slight decrease of the crystallization, particularly in the HDPE phase. In addition, in the preparation conditions, the clay modifier is sensitive to thermo-oxidation. Both features can, therefore, explain the bad mechanical performance, even if the degradation effects seem to be more important. In order to prevent, or at least to reduce, the thermo-oxidation, a stabilizing system was added to the filled blends. In this case, the mechanical properties are improved for the entire compatibilized blend set. © 2008 Elsevier Ltd. All rights reserved.</t>
  </si>
  <si>
    <t>blend, stabilisation</t>
  </si>
  <si>
    <t>Hamid, Farizah(1); Akhbar, Suffiyana(1); Ku Halim, K.H.(1); Kamarrudin, Nadia(1)</t>
  </si>
  <si>
    <t>BEIAC 2013 - 2013 IEEE Business Engineering and Industrial Applications Colloquium</t>
  </si>
  <si>
    <t>This work investigates the effect of compatibilizer and organoclay on the properties of PA6/HDPE blends (PA6/HDPE = 70/30 parts). Virgin, uncompatibilized and compatibilized blends were prepared by melt compounding using twin screw extruder followed by injection moulding. High density polyethylene grafted maleic anhydride (HDPE-g-MAH) was used as compatibilizer. Compatibilizer and organoclay loading was varied from 2-8 wt% and 3-7 wt%. The mechanical properties were investigated through tensile, flexural and impact testing. The result revealed that incorporation of 2 wt% of HDPE-g-MAH and 5 wt% of organoclay have the best balance of strength, modulus and impact strength of this PA6/HDPE blend. The FTIR result also shows the successful incorporation of montmorillonite clay in PA6/HDPE blend. © 2013 IEEE.</t>
  </si>
  <si>
    <t>Rahmaoui, Fath Eddine Zakaria; Mederic, Pascal; Aït Hocine, Nourredine; Aït Saada, Aïcha; Poirot, Nathalie; Belaidi, Idir</t>
  </si>
  <si>
    <t>Since the last decade, graphene nanoplatelets with their exceptional physical properties are used as fillers in thermoplastic blends. In this work, the influence of commercial graphene nanoplatelets on properties of a high density polyethylene, in solid and melt states, was investigated, in comparison with the one of organically modified montmorillonite fillers. The use of a compatibilizer, a maleic anhydride grafted polyethylene, led to a clay based nanocomposite, with some improved mechanical and rheological properties, but with disappointing mechanical properties at break. On the other hand, by reducing the viscosity during mixing, the added compatibilizer slightly lowered the degree of dispersion of high aspect ratio graphene particles, weakening the material. More interestingly, the nanocomposite constituted with both clay nanoplatelets and lamellar graphene particles exhibited better reinforcing characteristics, in melt and solid states. This result can be partially explained by the high viscosity of the clay based nanocomposite which helps in the separation of graphene particles during mixing.</t>
  </si>
  <si>
    <t>Zazoum, B.; David, E.; Ngô, A. D.</t>
  </si>
  <si>
    <t>Correlation between Structure and Dielectric Breakdown in LDPE/HDPE/Clay Nanocomposites.</t>
  </si>
  <si>
    <t>ISRN Otolaryngology</t>
  </si>
  <si>
    <t>Cross-linked polyethylene (XLPE) is commonly used in medium/high voltage insulation due to its excellent dielectric properties and acceptable thermomechanical properties. To improve both electrical and thermal properties to a point that would possibly avoid the need for crosslinking, nanoclay fillers can be added to polymer matrix to form nanocomposites materials. In this paper, PE/clay nanocomposites were processed by mixing a commercially available premixed polyethylene/O-MMT masterbatch into a polyethylene blend matrix containing 80 wt% low density polyethylene LDPE and 20 wt% high density polyethylene HDPE with and without compatibilizer using a corotating twin-screw extruder. Various characterization techniques were employed in this paper, including optical microscopy, AFM, TEM, TGA, DMTA, and dielectric breakdown measurements in order to understand the correlation between structure and short-term dielectric breakdown strength.</t>
  </si>
  <si>
    <t>cross linking</t>
  </si>
  <si>
    <t>Annual Technical Conference - ANTEC, Conference Proceedings</t>
  </si>
  <si>
    <t>Polyethylene/montmorillonite nanocomposites based on LDPE, HDPE and LLDPE of similar rheological properties were prepared and mechanically tested in tension mode. It was shown that nanocomposites based on LLDPE exhibit a very peculiar behavior, with a significant improvement in toughness (elongation at break). The microstructural features of the various nanocomposites were investigated through scanning and/or transmission electron microscopy. Based on those observations, an explanation for the deformation and fracture mechanisms in LLDPE/montmorillonite nanocomposites was proposed.</t>
  </si>
  <si>
    <t>compounding</t>
  </si>
  <si>
    <t>Anjana, R.; Krishnan, Asha; Goerge, Tresa; George, K.</t>
  </si>
  <si>
    <t>Polymer Bulletin</t>
  </si>
  <si>
    <t>This paper deals with the preparation of nanocomposites using polypropylene (PP)/high-density polyethylene (PE) blend and low-cost nanokaolinite clay by melt compounding in a Thermo Haake Rheocord mixer. The optimization of processing parameters and nanoclay content is done using Box–Behnken design of response surface methodology. Mechanical properties are modeled in terms of processing parameters and nanoclay content and results are verified using statistical analysis. Most reports suggest that kaolinite clay is difficult to disperse in polymer matrix compared to costly montmorillonite clay. This difficulty is overcome by surface modification of nanokaolinite clay by an organic group and the effect of modification is studied using melt flow index, thermal stability and dynamic mechanical behavior. Morphological characterization is done by scanning electron microscopy and X-ray diffraction. Study shows that cheap and abundantly occurring nanokaolinite clay is an efficient reinforcing agent for PP/PE blend. Design of experiments can be effectively used to model such a system, which is influenced by a number of variables. It is also observed that surface modification of the nanoclay with an organic group leads to remarkable improvement in the thermal and mechanical properties of the blend.</t>
  </si>
  <si>
    <t>blend, compounding</t>
  </si>
  <si>
    <t>Development of a Roofing Material from Polyethylene through the Use of Additives.</t>
  </si>
  <si>
    <t>Journal of Materials in Civil Engineering</t>
  </si>
  <si>
    <t>This research investigated the enhancement of polyethylene properties through the use of additives to make it suitable as a roofing material. To function as a roofing material, weatherability (resistance to photo-oxidation), low flammability, and good strength were identified as the key requirements that must be met by the polymer. The additives: carbon black, clay, and ammonium chloride were compounded with the polyethylene. Carbon black was used to protect against photo-oxidation; ammonium chloride was used as a flame retardant, and clay served as a flame retardant while also imparting hardness. ASTM D638-46T tensile test pieces were used to determine the strength of the mixtures, the horizontal UL 94 incipient regime flame test was used to determine flammability, and a simulated weathering test was developed to evaluate weatherability. Results indicated that at about 8.96% clay and 17.42% ammonium chloride, the polyethylene matrix has an average strength of 3.04±0.42 MPa. The horizontal UL 94 fire test showed a marked improvement of flammability properties over that observed for virgin polyethylene. The simulated weathering test also showed an improvement in weatherability properties in polyethylene containing the additives.</t>
  </si>
  <si>
    <t>Hargitai, H.(1); Ibriksz, T.(1)</t>
  </si>
  <si>
    <t>ECCM 2012 - Composites at Venice, Proceedings of the 15th European Conference on Composite Materials</t>
  </si>
  <si>
    <t>In our experiments HDPE/PA6 blends (75/25 wt%) were produced and maleic anhydride grafted polyethylene (PEgMA) was used as chemical coupling agent. To enhance the mechanical properties the blends were compounded with the layered structure montmorillonite (MMT) in different concentrations. The effect of PEgMA, MMT and their combination on the mechanical and melting properties were examined in this study.</t>
  </si>
  <si>
    <t>Hargitai, Hajnalka(1); Ibriksz, Tamás(1); Stifter, János(1); Andersen, Endre(2)</t>
  </si>
  <si>
    <t>Materials Science Forum</t>
  </si>
  <si>
    <t>In our experiments polyamide 6/high density polyethylene blends (25/75 wt%) were produced and maleic anhydride grafted polyethylene was used as chemical coupling agent. To get finer microstructure and enhance the mechanical properties the blends were compounded by different nanostructured reinforcements. Two kinds of nanosilicate, the layered structure montmorillonite and the needle like sepiolite were applied in different concentrations and their effect on the mechanical and melting properties were examined. © (2013) Trans Tech Publications, Switzerland.</t>
  </si>
  <si>
    <t>Gong, G.(1); Nyström, B.(1); Joffe, R.(1,2)</t>
  </si>
  <si>
    <t>Plastics, Rubber and Composites</t>
  </si>
  <si>
    <t>In this work, organoclay reinforced high density polyethylene (HDPE) nanocomposites were prepared at laboratory scale using a batch mixer. Processing conditions, maleic anhydride modified polyethylene (MAPE) type and MAPE/clay weight ratio were optimised. The microstructure of the resultant nanocomposites was analysed by X-ray diffraction and melt rheology tests, and flexural properties and thermal stability were evaluated. Three types of MAPEs with different melt flow indices (MFI) and maleic anhydride contents all improved the interaction between HDPE and clay and promoted clay dispersion. Nanocomposites where the MAPE with MFI most similar to HDPE was used showed the best exfoliation of clay and the strongest HDPE/clay interface. Mechanical properties were slightly improved, while thermal stability was distinctly enhanced in these HDPE nanocomposites compared with neat HDPE and HDPE nanocomposite without MAPE. The prepared HDPE nanocomposites show the potential to improve the thermal stability of wood-plastic composites for structural applications. © 2013 Institute of Materials, Minerals and Mining.</t>
  </si>
  <si>
    <t>In this experimental study, effect of addition of organomodified montmorillonite (OMMT) nanoclay in increasing quantity, viz. 0, 1, 2, 3, and 4 parts per hundred on three-body abrasive wear behavior of maleic anhydride grafted polyethylene compatibilized ethylene-co-vinyl acetate/high-density polyethylene (EVA/HDPE/MA-g-PE) nanocomposites have been investigated. Experiments were conducted on rubber wheel abrasion tester, which was in-house developed according to ASTM G65-04 standard. Comparative wear volume loss and specific wear rate of polymer nanocomposites were evaluated at different loads and sliding distances with 300 mu m sand abrasive size particles. It was observed that both wear volume loss and specific wear rate were increased with increase in loads. Wear volume loss was increased with increase in sliding distance while specific wear rate was decreased. Taguchi (L-18) design of experiment and analysis of variance were used to optimize control factors and determine statistical significance and percentage contribution of control factors. Scanning electron microscopic images showed surface fatigue and microploughing wear mechanism on surface matrix. The aim of this study is to establish the prospects of studied polymer nanocomposites in automobile, aerospace, and similar industrial applications, where three-body abrasive wear is dominating. POLYM. COMPOS., 39:3962-3968, 2018. (c) 2017 Society of Plastics Engineers</t>
  </si>
  <si>
    <t>The effects of organically modified clay (OMC) incorporation on the microstructure and the electrical and mechanical properties of polypropylene (PP)/polyethylene (PE) blends filled with carbon nanotubes (CNT) were investigated. All blends were prepared by melt mixing in a batch mixer. The microstructures were characterized by scanning electron microscopy. In the OMC:CNT filled blends, the CNT were found to selectively localize within the PE phase, while the clay particles were observed in the PP phase. The electrical resistivity of OMC:CNT filled blends did not show any significant change as a result of the clay addition since it was localized in the CNT-free phase. On the other hand, the addition of clay degraded the blends' mechanical properties due to the poor adhesion between the OMC and the PP matrix.</t>
  </si>
  <si>
    <t>blend, secondary filler</t>
  </si>
  <si>
    <t>Effect of clay content on the morphological, thermo-mechanical and chemical resistance properties of propionic anhydride treated jute fiber/polyethylene/nanoclay nanocomposites.</t>
  </si>
  <si>
    <t>Measurement (02632241)</t>
  </si>
  <si>
    <t>Nanoclay is considered potential nanofiller for the manufacturing of natural fiber nanocomposites. The hydrophilic nature of natural fibers affects negatively its adhesion to hydrophobic polymer matrix. In the present study, propionic anhydride (PA) treated jute were used for the manufacturing of jute/polyethylene/nanoclay nanocomposites. Different amount (wt%) of montmorillonite (MMT) were used as nanofiller in order to optimize the nanoclay in the composite system. Finally, the nanocomposites were prepared using hot press machine at 5, 10, 15, and 20 wt% fiber loadings. Fourier transform infrared (FTIR) spectroscopy, scanning electron microscopy (SEM), tensile tests, thermogravimetric analysis (TGA), differential scanning calorimetry (DSC), and chemical resistance test were used to evaluate the morphological, thermo-mechanical and chemical resistance properties of the composites.</t>
  </si>
  <si>
    <t>Fan, Y.; Lou, J. J.; Jamali, J.; Lu, Y. C.; Wood, J. T.</t>
  </si>
  <si>
    <t>Effect of Clay Dispersion on the Nonisothermal and Isothermal Crystallization Behaviors of Polyethylene Composites.</t>
  </si>
  <si>
    <t>Polymer-Plastics Technology &amp; Engineering</t>
  </si>
  <si>
    <t>The presence of nanosized clay fillers can greatly influence the crystallization behaviors and crystalline morphologies of polymer composites. In this study, the modified montmorillonite polyethylene nanocomposites have been prepared by melt mixing, followed by injection molding. The morphology and microstructure of the composites were characterized by scanning electron microscopy and Fourier transform infrared spectrometry. The nanosized clay particles act as a nucleating agent in the solidification process of the matrix. The relative crystallinity ratio decreases with the decrement of polymer loading. Nonisothermal and isothermal crystallizations were conducted to characterize the crystallization kinetics of nanocomposites. The effects of clay dispersion on the crystallization of polymer were quantified by Avrami and Hoffman models. The addition of 1 wt% clay into polymer matrix has significantly increased the activation energy. The crystallization rate constants (G) have been determined which are higher for the composites than that for the polymer matrix.</t>
  </si>
  <si>
    <t>Chen, W-C; Lai, S-M; Chen-Hau Yang; Shi-Xian Tang; Zong-Ching Liao</t>
  </si>
  <si>
    <t>Effect of Clay Types on the Properties of Silane Compatibilzied Metallocene Polyethylene/Clay Nanocomposites.</t>
  </si>
  <si>
    <t>Polymers &amp; Polymer Composites</t>
  </si>
  <si>
    <t>The interaction between the intercalant within clay and the compatibilizer is essential to the properties of nanocomposites, and the compatibilizer properties are often neglected. In this work, we have deliberately used a low crystallinity polyolefin elastomer as a compatibilizer to investigate if the inferior mechanical properties of the compatibilizer compared with those of the matrix would counteract the effects of high dispersion of clay in the mPE/clay systems. Melt-mixed mPE (metallocene polyethylene)/clay nanocomposites were thus prepared using a low-crystallinity polyolefin elastomer (mPE-g-silane) as a compatibilizer under two different types of commercial clay (Cloisite 20A and 30B) with different organic affinities to mPE-g-silane, to investigate both intercalant and compatibilizer effects. According to X-ray diffraction and transmission electron microscopy analyses, all 20A-filled nanocomposites showed fairly well-dispersed clay within the mPE matrix in comparison with 30B-filled cases due to a larger d-spacing of 20A for easier access of the compatibilizer, even though a higher affinity between 30B and the compatibilizer was expected. Measurable gel content was observed for 20A-filled systems, but not for 30B-filled systems. Tensile properties and tear strength of 20A-filled samples were higher than those of 30B-filled samples, again due to the high dispersion effect in 20A-filled samples. Thus, the affinity of 20A clay with silane agent was quite essential for these compatibilized mPE/clay systems, despite of the weak mechanical properties of the compatibilizer. Clearly, a subtle balance of the interfacial interaction, interface properties and clay dispersion is essential to attain the good mechanical properties of mPE/clay nanocomposites.</t>
  </si>
  <si>
    <t>Venkatesan, Natarajan(1); Bhaskar, Govindasamy Bhavani(1); Rajesh, Sudhakar(2); Pazhanivel, Kaliyaperumal(2); Sagadevan, Suresh(3)</t>
  </si>
  <si>
    <t>Materialpruefung/Materials Testing</t>
  </si>
  <si>
    <t>In the past decades the study of nanocomposites has held the interest of researchers due to their better mechanical properties by the addition of small amounts of filler material called nanoclay. In this study, high-density polyethylene (HDPE) was chosen as matrix material and nanoclay as reinforcement material, i. e., Cloisite 30B. HDPE grafted with maleic anhydride (HDPE-g-MA) with 3 wt.-% compatibilizer was used to provide better adhesion between the high-density polyethylene and nanoclay. The nanocomposite materials were prepared by melt compounding in a twin screw extruder with a spindle speed of 50 rpm with zone temperatures. The addition of nanoclay to HDPE was in the range of 0 to 4 wt.-%. The specimens were prepared according to ASTM standard for various mechanical tests like flexural, tensile, hardness, and impact tests using respective dies in the injection molding machine. The scanning electron microscope analysis was used to characterize the ditribution of particles in the nanocomposites. In addition, the effect of five different amounts of nanoclay (0 to 4 wt.-%) on the mechanical properties of HDPE was examined to identify the most effective amount of nanoclay for improving the strength of nanocomposites. © 2017 Carl Hanser Verlag, München.</t>
  </si>
  <si>
    <t>Sánchez‐Valdes, Saúl; Ibarra‐Alonso, Maria C.; Ramírez‐Vargas, Eduardo; Ramos‐deValle, Luis F.; Espinoza‐Martínez, Adriana B.; Valera‐Zaragoza, Mario; Narro‐Céspedes, Rosa I.; Cabrera‐Álvarez, Edgar N.</t>
  </si>
  <si>
    <t>Effect of Compatibilizer on Polyethylene/Clay/Silver Nanocomposite Properties.</t>
  </si>
  <si>
    <t>Polyethylene grafted with maleic anhydride (PEgMA) was used as one type of compatibilizer and it was reacted by reactive extrusion with 2 [2 (dimethyl-amine) ethoxy] ethanol (DMAE) to obtain other type of compatibilizer PEgDMAE. Synthesis and deposition of silver nanoparticles (Ag-NP) was done by two different methods: In one method (method A), silver nanoparticles were synthetized using ethylene glycol (EG) and pre mixed with compatibilizers using ultrasound with the aim of inducing an interaction between AgNP and polar groups of compatibilizer. Then they were incorporated in a blend with PE and Clay by melt mixing. In other method (method B) silver nanoparticles, were synthetized using EG, premixed with the Clay in a solvent suspension, and then incorporated with PE and compatibilizers. Characterization techniques indicated that an increase in the content of Ag-NPs, filler dispersion (clay and silver), mechanical and antimicrobial properties were strongly affected by the type and concentration of the compatibilizer and preparation method used. The using of PEgDMAE resulted in a better particle distribution of both sliver and clay into PE. The obtained nanocomposites showed enhanced mechanical and antimicrobial properties with highly exfoliated and dispersed filler into the PE matrix that offers a better option for obtaining hybrid nanocomposites for different applications.</t>
  </si>
  <si>
    <t>LDPE</t>
  </si>
  <si>
    <t>Deka, Biplab K.; Maji, T.K.</t>
  </si>
  <si>
    <t>Composites Science &amp; Technology</t>
  </si>
  <si>
    <t>Abstract: High density polyethylene (HDPE), low density polyethylene (LDPE), polypropylene (PP) and poly(vinyl chloride) (PVC) were solution blended by using a mixture of xylene and tetrahydrofuran as solvent and polyethylene-co-glycidyl methacrylate (PE-co-GMA) as compatibilizer. The minimum ratio of solvents to obtain a homogenous solution was optimised. Wood polymer composites (WPC) were prepared by using solution blended polymer, wood flour and nanoclay. X-ray diffraction studies of WPC treated with 1 and 3phr nanoclay showed higher exfoliation compared to WPC treated with 5phr nanoclay. TEM study also supported the above findings. FTIR studies indicated an interaction between wood, PE-co-GMA and clay. SEM study indicated an increase in miscibility among polymers due to addition of PE-co-GMA as compatibilizer. Thermal stability improved on addition of clay to the WPC. WPC treated with 3phr clay showed highest mechanical properties. Hardness and water absorption were improved significantly with the addition of nanoclay to wood/polymer composite.</t>
  </si>
  <si>
    <t>Effect of crystal orientation and nanofiller alignment on dielectric breakdown of polyethylene/montmorillonite nanocomposites.</t>
  </si>
  <si>
    <t>Applied Physics Letters</t>
  </si>
  <si>
    <t>Extrusion blown polyethylene and polyethylene/montmorillonite nanocomposite films were cold stretched to various ratios to quantify the influence of the crystal orientation and the nanofiller alignment on their dielectric breakdown performance. It was found that the crystal orientation could increase the breakdown strength (EBD) in the stretched blown films. The aligned pseudo-2D inorganic nanoclays provided additional strong improvements in EBD that can be superimposed to any EBD enhancement due to the polymer crystal orientation. At high filler loadings and high stretching ratios, the onset of percolation was observed through a substantial improvement in the dielectric breakdown strength.</t>
  </si>
  <si>
    <t>Sever, K.(1); Atagur, M.(1); Altay, L.(2); Seki, Y.(3); Uysalman, T.(4); Sen, I.(4); Kaya, N.(1); Guven, A.(5); Sarikanat, M.(2)</t>
  </si>
  <si>
    <t>Acta Physica Polonica A</t>
  </si>
  <si>
    <t>High density polyethylene (HDPE) has been used extensively in many sectors of the industry. The main reason for the frequent use of HDPE is its low cost, easy processing, and high performance. These sectors include household and garden products, packaging etc. In order to reduce the production cost of plastic products and to improve plastic's moldability and stability, one or more minerals are usually filled into the thermoplastics. The minerals commonly used as fillers in plastic molding compounds include calcium carbonate, talc, silica, wollastonite, clay, mica, glass beads, and alumina trihydrate. In this paper, diatomite (DA) filled HDPE composites were prepared with gelimat mixer and hot press molding technique. Thermal properties of the composites were studied by thermogravimetric analysis and dynamic mechanical analysis. The mechanical properties of the composites were determined by using universal testing machine. Morphology of the composites was investigated by scanning electron microscopy. With the addition of DA into HDPE, significant change in tensile and flexural strengths of HDPE was not observed. The loss and storage moduli increased with increasing weight fraction of DA. © 2018 Polish Academy of Sciences Institute of Physics. All rights reserved.</t>
  </si>
  <si>
    <t>Deka, Biplab K.(1); Dutta, Nipu(1); Maji, Tarun K.(1)</t>
  </si>
  <si>
    <t>Polymers from Renewable Resources</t>
  </si>
  <si>
    <t>Wood-polymer composites (WPCs) were prepared by solution blending of high-density polyethylene (HDPE), polypropylene (PP), polyvinyl chloride (PVC) (1:1:0.5), wood flour, nanoclay, and compatibiliser. Compatibility among different polymers as well as with wood flour was evaluated by using different kinds of compatibiliser, namely glycidyl methacrylate (GMA), polyethylene-grafted maleic anhydride (PE-g-MA) and polyethylene-co-glycidyl methacrylate (PE-co-GMA). The formation of a nanocomposite was confirmed by XRD and TEM studies. SEM study showed that maximum improvement in compatibility of nanoclay-reinforced WPCs was achieved by using a mixture of compatibilisers (GMA + PE-co-GMA + PE-g-MA). FTIR study indicated an interaction between the polymer blend, wood flour, nanoclay, and the compatibiliser. WPCs prepared by using blended compatibiliser, nanoclay, and 40 phr wood flour exhibited maximum hardness, thermal stability, mechanical and flame-retardant properties. The water uptake capacity of blended-compatibiliser-based wood-polymer nanocomposites was lower than that of individual-compatibiliser-based nanocomposites. © Smithers Rapra Technology, 2011.</t>
  </si>
  <si>
    <t>Grigoriadou, I.; Paraskevopoulos, K.M.; Chrissafis, K.; Pavlidou, E.; Stamkopoulos, T.-G.; Bikiaris, D.</t>
  </si>
  <si>
    <t>In the present study different series of HDPE nanocomposites were prepared by melt mixing on a Haake-Buchler Reomixer, containing 2.5 wt% of multiwall carbon nanotubes, pristine and modified montmorillonite, and SiO2nanoparticles. Nanocomposites in the form of thin films were exposed to UV irradiation at 280 nm at constant temperature (25 °C) and constant relative humidity (50%) for several times. From tensile strength and Young’s Modulus measurements it was verified a high increase with initial UV irradiation times (till 100 h) and a slight reduction thereafter. The increase was higher in nanocomposites compared with neat HDPE, except these containing MWCNTs, and was attributed to the crystallinity increase in the particular samples. The mechanical properties reduction at higher UV irradiation times was attributed to the extensive macromolecular chain scission causing irregularities and holes in film surfaces. However, from FTIR study it was found that SiO2and organically modified montmorillonite cause a serious effect on HDPE during UV degradation. New chemical compounds containing carbonyl, vinyl and hydroxyl groups were formed. It seems that these nanoparticles have an accelerating effect acting as catalysts to HDPE photo-oxidation. This was also verified from micro-Raman analysis. Untreated montmorillonite has also a small influencing effect while neat HDPE and nanocomposites containing multiwall carbon nanotubes have the highest UV stability.</t>
  </si>
  <si>
    <t>secondary filler, degradation</t>
  </si>
  <si>
    <t>Effect of Elastomer on Flame Retardancy, Thermal Degradation, and Mechanical Properties of Intumescent Flame-Retardant Polyethylene.</t>
  </si>
  <si>
    <t>Journal of Elastomers &amp; Plastics</t>
  </si>
  <si>
    <t>Ethylene—acrylic ester—maleic anhydride (EAEM), as a compatibilizer, has been used to modify a new halogen-free flame retardant linear low-density polyethylene (LLDPE) in this article. Intumescent flame retardants (IFRs) consist of a charring—foaming agent (CFA), ammonium polyphosphate (APP), organic montmorillonite (OMMT) and an antidripping agent. Based on limiting oxygen index values and UL-94 ratings, the IFRs show the effective flame retardancy in the blend of LLDPE and EAEM. Comparative study on the thermal degradation of the composites demonstrates that the IFRs can reduce initial temperature (Tinitial) of thermal degradation of the composites, and make the main thermal degradation peak move to the high temperature. CONE results reveal that the IFRs can form a char layer on the surface of the composites and clearly change the decomposition behavior of the IFR-LLDPE/ EAEM composites. Whether OMMT is contained or not in the IFRs, the IFRs show a little effect on reducing tensile strength of the composites. This result is proved by well dispersion of IFRs in the blend observed from scanning electron microscopic images. EAEM is also beneficial for improving the flame retardancy and mechanical properties of the composites.</t>
  </si>
  <si>
    <t>LLDPE</t>
  </si>
  <si>
    <t>Che Kamarludin, Siti Norsyarahah; Jainal, Muhammad Syafiq; Akhbar, Suffiyana; Faizal, Abdul Rahman Mohd</t>
  </si>
  <si>
    <t>Effect of Empty Fruit Bunch (EFB) Fiber on Mechanical Properties of HDPE/EVA/MMT/EFB Nanohybrid Biocomposite</t>
  </si>
  <si>
    <t>Key Engineering Materials</t>
  </si>
  <si>
    <t>This work study the effect of empty fruit bunch (EFB) fiber on mechanical properties (tensile, flexural and impact) of different formulation of HDPE/EVA/MMT/EFB nanohybrid biocomposite with present of 1.5 phr compatibilizer. The ratio of HDPE and EVA are fixed at 80 wt% and 20 wt% respectively. However, the nanoclay montmorillonite (MMT) was varied from 0, 0.5, 1.0 and 1.5 phr. Meanwhile EFB fiber was varied from 0, 10, 20, 30, 40 and 50 wt%. The HDPE/EVA/MMT/EFB blends were prepared by melt extrusion blending technique using a single screw extruder. Generally, the result found that by increasing of EFB fiber content, the tensile strength of HDPE/EVA/MMT/EFB nanohybrid biocomposite was declined. The highest tensile strength was given by formulation of HDPE/EVA/1 phr MMT without EFB fiber loading which is 29.064 MPa. Meanwhile the lowest tensile strength is given by formulation of HDPE/EVA/0.5 phr MMT with 50 wt% of EFB fiber which is 9.673 MPa. Similar trend also showed by the result of flexural strength obtained. In contrast, the value of tensile modulus is progressively increased with further increasing of EFB fiber content. The highest tensile modulus given by formulation of HDPE/EVA/1 phr MMT with reinforced of 50 wt% EFB fiber loading (694.53 MPa) whereas the lowest is given by HDPE/EVA/0.5 phr MMT with 10 wt% EFB fiber loading (290.76 MPa). Similar trend for the flexural modulus where further increasing of EFB fiber content, the flexural modulus is directly increasing. Unfortunately, for impact properties, reinforced of EFB fiber give resulted on the reduction of impact strength.</t>
  </si>
  <si>
    <t>Marini, Juliano(1); Branciforti, Márcia Cristina(1); Alves, Rosa Maria Vercelino(2); Bretas, Rosario Elida Suman(1)</t>
  </si>
  <si>
    <t>Two ethylene-vinyl acetate (EVA) resins with 19% (EVA19) and 28% (EVA28) of vinyl groups were used as compatibilizers for nanocomposites of high-density polyethylene (HDPE) and nanoclays. Two nanoclays were also used, one with a nonpolar surfactant (C15A) and another with a polar surfactant (C30B). The HDPE/EVA19/C15A formed an intercalated structure, while the HDPE/EVA28/C30B had surfactant loss. Blown films of these compositions were produced. A two-phase morphology made of HDPE and EVA/nanoclay particles was observed, which was responsible for the increase in water vapor and oxygen permeability rates of the films. The elastic modulus E along the transverse direction of the films was higher than along the machine direction due to preserved orientation given by the spiral die; the lamellae orientation was measured by small-angle X-rays diffraction. The highest E was observed in the HDPE/EVA19/C15A film due to stronger interactions. The long period of the HDPE lamellas was not affected by the presence of the EVA and nanoclay. A model was proposed to explain the improvement in elastic modulus due to the processing conditions and components' interactions. © 2010 Wiley Periodicals, Inc.</t>
  </si>
  <si>
    <t>Abstract: Polyethylene (a 1:1 blend of m-LLDPE and z-LLDPE) double layer silicate clay nanocomposites were prepared by melt extrusion using a twin screw extruder. Maleic anhydride grafted polyethylene (PEgMA) was used as a compatibiliser to enhance the dispersion of two organically modified monmorilonite clays (OMMT): Closite 15A (CL15) and nanofill SE 3000 (NF), and natural montmorillonite (NaMMT). The clay dispersion and morphology obtained in the extruded nanocomposite samples were fully characterised both after processing and during photo-oxidation by a number of complementary analytical techniques. The effects of the compatibiliser, the organoclay modifier (quartenary alkyl ammonium surfactant) and the clays on the behaviour of the nanocomposites during processing and under accelerated weathering conditions were investigated. X-ray diffraction, transmission electron microscopy (TEM), scanning electron microscopy (SEM), rheometry and attenuated reflectance spectroscopy (ATR-FTIR) showed that the nanocomposite structure obtained is dependent on the type of clay used, the presence or absence of a compatibiliser and the environment the samples are exposed to. The results revealed that during processing PE/clay nanocomposites are formed in the presence of the compatibiliser PEgMA giving a hybrid exfoliated and intercalated structures, while microcomposites were obtained in the absence of PEgMA; the unmodified NaMMT-containing samples showed encapsulated clay structures with limited extent of dispersion in the polymer matrix. The effect of processing on the thermal stability of the OMMT-containing polymer samples was determined by measuring the additional amount of vinyl-type unsaturation formed due to a Hoffman elimination reaction that takes place in the alkyl ammonium surfactant of the modified clay at elevated temperatures. The results indicate that OMMT is responsible for the higher levels of unsaturation found in OMMT-PE samples when compared to both the polymer control and the NaMMT-PE samples and confirms the instability of the alkyl ammonium surfactant during melt processing and its deleterious effects on the durability aspects of nanocomposite products. The photostability of the PE/clay nanocomposites under accelerated weathering conditions was monitored by following changes in their infrared signatures and mechanical properties. The rate of photo-oxidation of the compatibilised PE/PEgMA/OMMT nanocomposites was much higher than that of the PE/OMMT (in absence of PEgMA) counterparts, the polymer controls and the PE–NaMMT sample. Several factors have been observed that can explain the difference in the photo-oxidative stability of the PE/clay nanocomposites including the adverse role played by the thermal decomposition products of the alkyl ammonium surfactant, the photo-instability of PEgMA, unfavourable interactions between PEgMA and products formed in the polymer as a consequence of the degradation of the surfactant on the clay, as well as a contribution from a much higher extent of exfoliated structures, determined by TEM, formed with increasing UV-exposure times.</t>
  </si>
  <si>
    <t>Jayasree, T. K.; Predeep, P.</t>
  </si>
  <si>
    <t>Effect of Fillers on Mechanical Properties of Dynamically Crosslinked Styrene Butadiene Rubber/High Density Polyethylene Blends.</t>
  </si>
  <si>
    <t>The effect of fillers on the mechanical properties such as stress-strain behavior, tensile strength, percentage strain at-break, Young's modulus and tear strength have been investigated. Different filled crosslinked thermoplastic elastomers of styrene butadiene rubber (SBR)/high density polyethylene blends (HDPE) blends were prepared using silica, HAF-carbon black, china clay and TiO2. The extent of polymer-filler interaction has been analyzed by Kraus as well as Cunneen-Russell equation. The reinforcement ability of the filler was increased in the order of silica &gt; HAF-black &gt; clay &gt; TiO2. The nature of the filler and filler loading has a dramatic effect on the mechanical properties of SBR] HDPE blends. Filled blends showed improved mechanical properties such as enhanced of strain at-break, when fillers are incorporated. The initial trend of properties for all filled system is the enhancement of properties. When HAF-black is used as the filler, at higher loading strain at- break is found to decrease due to the stiffness of the matrix. In the case of clay, there is a deterioration of properties occurs on higher loading, which is attributed to dilution effect and all TiO2 filled system have lower elongation at break than the base polymer. Theoretical models namely Guith's and Kerner's model have been compared with the experimental values of Young's modulus of filled system. The experimental values of modulus are found to be higher than the theoretical values indicating strong interaction between the filler and the matrix. SEM studies of the tensile and tear fractured surfaces of the filled blends have been carried out. The variation in properties was correlated with the morphology of the system.</t>
  </si>
  <si>
    <t>blend</t>
  </si>
  <si>
    <t>The compatibilization effects provided by maleic anhydride (MA), itaconic acid (IAc), itaconic anhydride (IA), and 2-[2-(dimethylamine)-ethoxy]ethanol (DMAE) functionalized polyethylenes for forming high density polyethylene (HDPE)-based nanocomposites were studied and compared. IAc and IA were grafted into HDPE by melt mixing to obtain functionalized polyethylenes (HDPEgIAc and HDPEgIA) and amino alcohol functionalized polyethylene was prepared by reaction of commercial HDPEgMA with DMAE in the melt to form polyethylene-grafted dimethyl-amine-ethoxy-ethanol (PEgDMAE). Nanocomposites were prepared by melt processing using a twin screw extruder by blending polyethylene and these compatibilizers with a quaternary ammonium surfactant-modified montmorillonite clay (Nanomer I28E). FTIR characterization confirmed the formation of these compatibilizers and confirmed the reaction between HDPEgMA and the amino alcohol. All the compatibilized nanocomposites had better clay exfoliation compared to the uncompatibilized HDPE nanocomposites. Barrier properties, X-ray diffraction and transmission electron microscopy results showed the following order of their performance as a compatibilizer: PEgDMAE &gt; HDPEgAI &gt; HDPEgAcI &gt; HDPEgMA. This behavior was attributed to the specific interactions between the anionic surface of the clay and the functionality of the compatibilizer. Samples with higher clay content showed poorer clay dispersion or intercalation which was attributed to possible clay saturation when the van der Waals attractive interactions between the clay layers become dominant when the distance between them was small enough at a certain concentration of clay. A noticeable reduction in the degree of crystallinity with the incorporation of nanoclay was observed by thermal analysis whereas the melting temperature did not change noticeably.</t>
  </si>
  <si>
    <t>Vasafi, Hossein Izadi; Babaei, Amir; Abdolrasouli, Mehdi Haji</t>
  </si>
  <si>
    <t>Effect of High-Density Polyethylene Nanocomposite Compatibilizer Type on the Interfacial Adhesion and Mechanical Properties of Polyethylene Nano-Homocomposites</t>
  </si>
  <si>
    <t>In this paper, the effect of nanocomposite compatibilizer type on the interfacial adhesion and mechanical properties of new class of polyethylene (PE) homocomposites, comprising PE/clay nanocomposites as matrix and ultra high molecular weight polyethylene (UHMWPE) fibers as reinforcement, was investigated. These were manufactured by a combination of powder impregnation and film stacking methods, introduced in previous research. Three types of high-density polyethylene (HDPE) Nanocomposites were prepared based on the various compatibilizers used: (i) nanocomposites containing HDPE-grafted maleic anhydride (HDPE-g-MA) as compatibilizer of clay and HDPE matrix, (ii) linear low-density polyethylene-grafted maleic anhydride (LLDPE-g-MA) used as compatibilizer, and (iii) nanocomposites without any compatibilizer. The effects of the presence and compatibilizer type on the quality of clay dispersion, and also the interface features of HDPE-nanocomposite and UHMWPE fibers were investigated and compared with each other. The results demonstrated that the kind of compatibilizer was an important factor determining the dispersion state of clay platelets, and influenced the UHMWPE fiber–PE matrix interface adhesion and the mechanical properties of the PE nano-homocomposites.</t>
  </si>
  <si>
    <t>Sepet, Harun(1); Tarakcioglu, Necmettin(1); Misra, R.D.K.(2)</t>
  </si>
  <si>
    <t>Journal of Composite Materials</t>
  </si>
  <si>
    <t>The main purpose of this work is to study how the morphology of nanofillers and dispersion and distribution level of inorganic nanofiller influence the impact behavior and fracture probability of inorganic filler filled industrial high-density polyethylene nanocomposites. For this study, nanoclay and nano-CaCO3 fillers–high-density polyethylene mixings (0, 1, 3, 5 wt.% high-density polyethylene) was prepared by melt-mixing method using a compounder system. The impact behavior was examined by charpy impact test, scanning electron microscopy, and probability theory and statistics. The level of the dispersion was characterized with scanning electron microscopy energy dispersive X-ray spectroscopy analysis. The results showed rather good dispersion of both of inorganic nanofiller, with a mixture of exfoliated and confined morphology. The results indicated that the impact strength of the industrial nanocomposite decreased with the increase of inorganic particulate content. The impact reliability of the industrial nanocomposites depends on the type of nanofillers and their dispersion and distribution in the matrix. © The Author(s) 2017.</t>
  </si>
  <si>
    <t>comparative</t>
  </si>
  <si>
    <t>Livi, Sébastien(1,2,3); Duchet-Rumeau, Jannick(1,2,3); Gérard, Jean-François(1,2,3)</t>
  </si>
  <si>
    <t>In this work, synthetic layered silicates denoted Somasif ME-100 and Laponite® RD were modified with dialkyl imidazolium and alkyl phosphonium ionic liquids by cationic exchange reaction. In both cases, the phosphonium (P-ME, P-RD) or imidazolium ion (I-ME, I-RD)-treated micas and laponites display an excellent thermal stability compared to commonly used quaternary ammonium salts. To highlight the effect of these ionic liquids, the modified layered silicates were introduced in a high density polyethylene (HDPE). Thus, polyethylene nanocomposites filled with a low amount of nanoparticles (2 wt%) were prepared by twin screw extrusion. Then, transmission electronic microscopy (TEM) analysis has been used to investigate the effect of ILs on the different morphologies of these nanocomposites. In addition, the use or not of compatibilizer such as PEgMA (20% by weight) has been also studied on the mechanical behaviour of these polymer nanocomposites. Even though the thermal stability of polyethylene matrix remains unchanged, a good stiffness-thoughness compromise has been observed. © 2014 WILEY-VCH Verlag GmbH &amp; Co. KGaA, Weinheim.</t>
  </si>
  <si>
    <t>Kelnar, Ivan(1); Kaprálková, Ludmila(1); Kratochvíl, Jaroslav(1); Padovec, Zdenk(2); Rika, Milan(2); J., Hromádková</t>
  </si>
  <si>
    <t>Microfibrillar composites (MFCs) of HDPE matrix with PA6 reinforcing fibrils formed in situ by melt drawing were modified by ethylene/glycidyl methacrylate copolymer (PEGMA) and addition of layered silicates using different mixing protocols. The goal was enhancement of adhesion between fibrils and matrix, their reinforcement by clay, and evaluation of the effect of clay on the MFC morphology, especially the fibril dimensions. Improved mechanical properties, including toughness, were found in the case of pre-blending Cloisite 15A (C15) with both polymeric components. Pre-blending of Cloisite C30B (C30) in PA6 is effective at low draw ratios only, whereas simultaneous addition of both clays leads to significant worsening of properties. In many cases, low stiffness increase indicates existence of clay-induced controversial effects which may eliminate reinforcement induced by fibrils and clay. The results indicate that these effects are significantly affected by the extent and course of clay migration between polymer phases during extrusion-mixing and melt drawing. Possible explanation of affecting the properties due to low-modulus interface supported by finite element analysis (FEA) is presented. © 2015, Springer-Verlag Berlin Heidelberg.</t>
  </si>
  <si>
    <t>The effect that polymer molecular weight has on the dispersion of relatively polar montmorillonite (MMT) in nonpolar, unmodified high density polyethylene (HDPE) was examined. Polymer layered silicate (PLS) nano-composites were prepared via melt compounding in a single screw extruder using three unmodified HDPE matrices of differing molecular weight and organically modified MMT (organoclay) in concentrations ranging from 2 to 8 wt%. The weight average molecular weights (M(-)w) of the HDPE matrices used ranged from 87,000 to 460,000 g/mol. X-ray diffraction (XRD), tensile testing, dynamic mechanical thermal analysis (DMTA), and dynamic rheometry were performed on these nanocomposites. Nanocomposites generated from the high molecular weight (HMW) HDPE matrix exhibited increased intercalation of the MMT as shown by XRD and greater improvements in the Young's modulus when compared with nanocomposites generated from the low (LMW) and middle molecular weight (MMW) matrices. DMTA measurements carried out in torsion showed that the increase in shear modulus of the HMW nanocomposites was not as great as that of the LMW and MMW counterparts as observed from a lower percentage enhancement in the storage modulus (G) and estimated heat distortion temperature (HDT). This was attributed to the higher degree of mechanical anisotropy in the HMW nanocomposites.</t>
  </si>
  <si>
    <t>Zawawi, Engku Zaharah Engku(1,2); Ahmad, Sahrim(1); Rasid, Rozaidi(1)</t>
  </si>
  <si>
    <t>Advanced Materials Research</t>
  </si>
  <si>
    <t>The nanocomposites were prepared using melt intercalation technique in an internal mixer. Particular attention was given to investigate the influence of different processing condition such as rotor speed and mixing time on the tensile properties and also phase morphology of the nanocomposites using SEM. The nanocomposites were prepared from blend of high density polyethylene (HDPE), natural rubber (NR) and organoclay. Significant improvement in tensile strength and modulus of composites were obtained with rotor speed at 80 rpm. While optimum mixing time used was 12 min. The morphology of the composites determined from the fracture surface of tensile specimen showed a large filler particle or agglomeration of organoclay in the blend at low rotor speed. © (2012) Trans Tech Publications, Switzerland.</t>
  </si>
  <si>
    <t>compounding*, blend</t>
  </si>
  <si>
    <t>Rosnan, Rizuan Mohd(1); Arsad, Agus(1)</t>
  </si>
  <si>
    <t>The objective of this research is to investigate the effect of incorporating montmorillonite (MMT) on the mechanical, morphological, rheological, and thermal properties of recycled poly(ethylene terephthalate) (rPET) and high-density polyethylene (HDPE) nanocomposites. The MMT contents in 90:10 rPET/HDPE and 70:30 rPET/ HDPE ranged from 1 to 5 wt.%. rPET/HDPE nanocomposites were prepared by using a single screw extruder, and injection molded to prepare mechanical test specimens. The samples underwent rheological tests by using a capillary rheometer, and the morphology of the nanocomposites was investigated by scanning electron microscopy (SEM). The thermal stability of the nanocomposites was tested using thermogravimetric analysis (TGA). The results showed that MMT acts as compatibilizing agent and improves phase dispersion and interfacial adhesion in the nanocomposites. The maximum tensile strength was found at 3 and 1 wt.% of MMT for the 90:10 and 70:30 rPET/HDPE blends. However, the tensile modulus decreased significantly with the incorporation of MMT. The impact strength for both the 90:10 and 70:30 blends reached a maximum at 3 wt.% and started to decrease beyond 3 wt.%. The incorporation of MMT increased the shear viscosity of the 90:10 and 70:30 blends, which reached a maximum value at 3 and 1 wt.%. SEM micrographs showed a good interaction of MMT that improved the adhesion between the two phases of blends and led to an increase in the mechanical properties of rPET/HDPE nanocomposites.</t>
  </si>
  <si>
    <t>Liany, Yaghob(2); Tabei, Asghar(2); Farsi, Mohammad(1); Madanipour, Mostafa(2)</t>
  </si>
  <si>
    <t>Fibers and Polymers</t>
  </si>
  <si>
    <t>Since natural fiber/polymer composites are increasingly used, the development of safe and environmental friendly flame retarding bio-based composites is of great importance. But this issue must maintain the mechanical performance of these composites. To study these objectives, four levels of magnesium hydroxide Mg(OH)2 of (0, 10, 20, 30 phc) and two levels of nanoclay (0, 3 phc) were considered and incorporated into HDPE/wheat straw composites. Maleic anhydride grafted polyethylene (PE-g-MA) was also used as a compatibilizer at constant content. The samples were prepared by melt compounding and injection molding processes, respectively. The some properties of samples including burning rate and mechanical properties (tensile and impact strengths) were tested based on the ASTM standard. The results showed that the burning rate of samples decreased with increasing the nanoclay and Mg(OH)2 content. The tensile and impact strengths showed a marginal reduction by adding Mg(OH)2 from 10 phc to 30 phc and the tensile modulus and impact strength revealed an increase by increasing the amount of nanoclay up to 3 phc. Generally, these results confirmed that the fire retarding and mechanical properties of HDPE/wheat straw composites could be significantly improved with an appropriate combination of the nanoclay and Mg(OH)2 in the composites. © 2013 The Korean Fiber Society and Springer Science+Business Media Dordrecht.</t>
  </si>
  <si>
    <t>Deka, Biplab K.(1); Maji, Tarun K.(1)</t>
  </si>
  <si>
    <t>Wood polymer composite (WPC) was prepared by using solution blended high density polyethylene, low density polyethylene, polypropylene, and poly(vinyl chloride) with Phragmites karka wood flour and polyethylene-co-glycidyl methacrylate (PE-co-GMA). The effect of addition of nanoclay and ZnO on the properties of the composite was examined. The distribution of silicate layers and ZnO nanopowder was studied by X-ray diffractrometry and transmission electron microscopy. The improvement in miscibility among polymers due to addition of PE-co-GMA as compatibilizer was studied by scanning electron microscopy. WPC treated with 3 phr each of clay and ZnO showed an improvement in thermal stability and UV resistance. Mechanical and flame retarding properties were also enhanced after the incorporation of clay/ZnO nanopowder. Both water and water vapor absorption were found to decrease due to inclusion of nanoclay and ZnO in WPC. © 2011 Wiley Periodicals, Inc.</t>
  </si>
  <si>
    <t>Maderas: Ciencia y Tecnología</t>
  </si>
  <si>
    <t>The effect of nanoclay contents on the physical and mechanical properties of bagasse flour/reprocessed high density polyethylene (rHDPE)/nanoclay composites was investigated. The bagasse flour content was constant at 50%, the maleic anhydride content was constant at 3%, and the nanoclay (Cloisite 30B) content was set at three different levels: 0%, 2%, and 4%. The materials were mixed in a co-rotating twin-screw extruder; afterwards, the specimens were fabricated using an injection molding method. The water absorption and mechanical properties, such as flexural and tensile strength, flexural and tensile modulus, and notched impact strength, were measured. The nanoclay dispersion was examined by X-ray diffraction. The results indicated that tensile and flexural modulus increased with an increase in nanoclay content. Also By increasing the nanoclay content at 2 wt.%, the tensile and flexural strengths of the composite were increased. However, the addition of 4 wt.% nanoclay resulted in reductions of these properties. Water absorption decreased with increasing nanoclay content. The structural examination of the bagasse polymer composite with X-ray diffraction showed that the nanoclay was distributed as an intercalated structure in the polymer matrix, and the d-spacing of layers decreased with increasing nanoclay content. Scanning electron microscopy (SEM) showed that 2% nanoclay samples with lower and more uniform pores compared at 4% nanoclay samples, respectively.</t>
  </si>
  <si>
    <t>Mohan, T.P.(1); Kanny, K.(1)</t>
  </si>
  <si>
    <t>Advanced Composite Materials</t>
  </si>
  <si>
    <t>Natural Na+ montmorillonite (MMT) microclay and organo-treated MMT nanoclay were independently filled in a high-density polyethylene (HDPE) polymer and HDPE-glass fiber (GF) composite and the rheological and mechanical properties were examined. The addition of nanoclay in the HDPE polymer and HDPE-GF composite increased the melt viscosity, rate of crystallization, and crystalline fraction. Addition of Na+ MMT clay on the other hand did not affect the crystalline properties, but increased the melt viscosity marginally. The composite was also examined after the addition of a polyethylene-grafted maleic anhydride-based compatibilizer. It was found that the compatibilizer improved the dispersion of clay particles in the polymer matrix which in turn affected the rheological and mechanical properties of the composite. Improved tensile and wear properties were observed in nanoclay-filled composites when compared to microclay-filled composites. © 2012 Japan Society for Composite Materials, Korean Society for Composite Materials and Taylor &amp; Francis.</t>
  </si>
  <si>
    <t>Mallick, Sumana(1); Dhibar, Anup K.(1); Khatua, B.B.(1)</t>
  </si>
  <si>
    <t>The effect of nanoclay on the morphology and properties of poly(methyl methacrylate) (PMMA)/high-density polyethylene (HDPE) blends was studied. A scanning electron microscopy study of the PMMA/HDPE (70/30 w/w) blends with nanoclay indicated a reduction in the average domain sizes of the dispersed HDPE phase and, hence, a better extent of mixing compared to that of the blends without any nanoclay. An X-ray diffraction study and transmission electron microscopy revealed the localization of intercalated nanoclay in the PMMA matrix of the PMMA/HDPE (70/30 w/w) blend. However, the same effect of clay was not observed in the PMMA/HDPE (30/70 w/w) blend when HDPE became the matrix. in the PMMA/HDPE (30/70 w/w) blend, the addition of nanoclay increased the domain size of the dispersed PMMA domains by preferential location of the clays inside the PMMA domains. The addition of polyethylene-grafted maleic anhydride in both compositions of the PMMA/HDPE blend effectively reduced the domain size of the disperse phases in the blend. However, the presence of clay increased the tensile strength and storage modulus of the PMMA/HDPE blends in both blend compositions. Thus, in the PMMA/HDPE blend, the clay platelets acted as a effective compatibilizer as long as they were dispersed mainly in the matrix phase. © 2009 Wiley Periodicals, Inc.</t>
  </si>
  <si>
    <t>Kelnar, Ivan(1); Kaprálková, Ludmila(1); Kratochvíl, Jaroslav(1); Kotek, Jií(1); Kobera, Libor(1); Rotrekl, Jakub(2); Hromádková, Jiina(1)</t>
  </si>
  <si>
    <t>Microfibrillar composites (MFCs) with reinforcing fibrils formed in situ by melt drawing were modified by the addition of layered silicates using different mixing protocols, viz simultaneous addition of components, application of respective premade nanocomposites and their combinations. The objective was to combine reinforcement with changes in the final structure, especially the fibril dimensions. The presented results indicate good potential of the nanoclay to enhance the MFC based on the melt-drawn HDPE/PA6 system. The best mechanical behavior was achieved with the simultaneous addition of all components. The majority of the nanofiller material was contained inside the PA6 fibrils. Both fibrils dimensions and mechanical behavior were significantly affected by the nanofiller migration to the PA6 phase in the course of mixing and melt drawing. Due to a complex effect of the clay, deterioration of mechanical properties was also found. As a result, numerous, in some cases contradictory, effects of nanofillers must be perfectly harmonized to improve the properties of MFCs. © 2014 Wiley Periodicals, Inc.</t>
  </si>
  <si>
    <t>Effect of nanofillers on the physico-mechanical properties of load bearing bone implants.</t>
  </si>
  <si>
    <t>Materials Science &amp; Engineering: C</t>
  </si>
  <si>
    <t>Bones are nanocomposites consisting of a collagenous fibre network, embedded with calcium phosphates mainly hydroxyapatite (HA) nanocrystallites. As bones are subjected to continuous loading and unloading process every day, they often tend to become prone to fatigue and breakdown. Therefore, this review addresses the use of nanocomposites particularly polymers reinforced with nanoceramics that can be used as load bearing bone implants. Further, nanocomposite preparation and dispersion modification techniques have been highlighted along with thorough discussion on the influence that various nanofillers have on the physico-mechanical properties of nanocomposites in relation to that of natural bone properties. This review updates the nanocomposites that meet the physico-mechanical properties (strength and elasticity) as well as biocompatibility requirement of a load bearing bone implant and also attempts to highlight the gaps in the reported studies to address the fatigue and creep properties of the nanocomposites.</t>
  </si>
  <si>
    <t>Silane-grafted high-density polyethylene (HDPE-g-Si) was prepared by reactive extrusion. The grafted polyethylene (PE) was then melt compounded with organically modified montmorillonite and polyamide-6 (PA6) to form ternary nanocomposite. Fourier Transfer Infrared was used for investigation of grafting efficiency of specimens. Dispersion of clay in the blends and individual polymers were examined by X-ray diffraction (SAXS) and transmission electron microscopy (TEM). Scanning electron microscopy and dynamic rheology were also used for further study of microstructure along with compatibilization effect of silane grafting and adding organoclay in the blends. SAXS and TEM study showed that nanoclay was delaminated by PA6 or HDPE-g-Si chains, whereas the intercalation of neat HDPE in clay layers was negligible especially in higher level of clay. The morphological studies indicated that silane-grafted HDPE had hydrophilic characteristics and, therefore, was more compatible with PA6 than neat PE. Furthermore, in the same way adding nanoclay to this blends resulted in more uniform and finer morphology. And finally, results of oxygen and hydrocarbon permeability measurement demonstrated synergetic effect of silane grafting and presence of clay on barrierity improvement of samples. (C) 2012 Wiley Periodicals, Inc. J. Appl. Polym. Sci., 2013</t>
  </si>
  <si>
    <t>Polymer Engineering &amp; Science</t>
  </si>
  <si>
    <t>Polymer nanocomposites based on the thermoplastic polyurethane (TPU) and organically modified montmorillonite (OMMT) was prepared by melt intercalation technique using a laboratory internal batch mixer followed by compression molding. Varying amount of organically modified nanoclays (1, 3, 5, 7, and 9 wt%) was added to the TPU matrix to examine the influence of organoclay on nanophase morphology and structure-property relationships. The interaction between TPU matrix and nanofiller was studied by infrared spectroscopy. The morphology of nanocomposites was studied by X-ray diffraction, transmission electron microscopy, and atomic force microscopy that shows melt mixing by a batch mixer is an effective method for dispersing OMMT throughout the TPU matrix. Thermogravimetric analysis revealed that incorporation of organoclay enhances the thermal stability of the nanocomposites significantly. Differential scanning calorimetry was employed to measure the melting point and glass transition temperature (Tg) of soft segments. The reinforcing effect of the organoclay was determined by dynamic mechanical analysis and physico-mechanical testing. The effects of nanoclay concentration and processing parameters on the dynamic viscoelastic properties of the nanocomposites were studied by a rubber process analyzer using frequency sweep. A significant increase in the viscosity and storage modulus of the nanocomposites was found with the increasing clay content. POLYM. ENG. SCI., 50:484-498, 2010. © 2009 Society of Plastics Engineers.</t>
  </si>
  <si>
    <t>S. SÃ¡nchez-Valdes; J. MÃ©ndez-Nonell; F. MedellÃ­n-RodrÃ­guez; E. RamÃ­rez-Vargas; J. MartÃ­nez-Colunga; H. Soto-Valdez; G. Neira-VelÃ¡zquez</t>
  </si>
  <si>
    <t>Effect of PEgMA/amine silane compatibilizer on clay dispersion of polyethylene-clay nanocomposites.</t>
  </si>
  <si>
    <t>AbstractÂ Â The compatibilization effects provided by an amine silane modified polyethylene (PEgAS) versus those by a maleated polyethylene (PEgMA), for forming PEâclay based nanocomposites, were studied. PEgAS was prepared by condensation reaction between PEgMA and g-(aminopropyl) triethoxy silane (APTS). It had the triethoxy-silane functionality on one end and was solution mixed with an organomodified clay (Cloisite 20A) to promote the reaction of the silane groups with the hydroxyl groups on the surface of the clay. The obtained masterbatches were then compounded with PE to obtain PEâclay nanocomposites by melt blending in a twin screw extruder, using different compatibilizers and clay contents. FTIR, XRD, STEM, and Instron were used to characterize the structural, morphological, and mechanical properties of the nanocomposites. Results showed that the PEgAS formed more exfoliatedâintercalated morphology and better mechanical properties, especially in modulus and tensile strength as compared with PEgMA composites and neat PE. The Young modulus was 35% higher, and the tensile strength was 18% higher with PEgAS composites.</t>
  </si>
  <si>
    <t>compatibilisation, maybe</t>
  </si>
  <si>
    <t>Effect of polyethylene-grafted maleic anhydride on properties of high-density polyethylene and polystyrene blend/layered silicate nanocomposites.</t>
  </si>
  <si>
    <t>Effects of PE-gr-MA on properties of HDPE and PS blend nanocomposite were studied. The surface morphology, thermal stability, and mechanical properties of the composites were characterized. XRD and TEM results show that PE-gr-MA facilitated the intercalation of polymers into layered silicates. The SEM micrographs reveal that the presence of PE-gr-MA greatly increases matrices adhesion but decreases the flexibility of the nanocomposites. The thermal stability, tensile strength, and modulus are enhanced when PE-gr-MA is used.</t>
  </si>
  <si>
    <t>Ujianto, O; Jollands, M; Kao, N</t>
  </si>
  <si>
    <t>IOP Conference Series: Materials Science and Engineering</t>
  </si>
  <si>
    <t>A comparative study on effect of internal mixer on high density Polyethylene (HDPE)/clay nanocomposites preparation was done. Effect of temperature, rotor rotation (rpm), and mixing time, as well as rotor type (Roller and Banbury) on mechanical properties and morphology of HDPE/clay nanocomposites were studied using Box-Behnken experimental design. The model was developed according to secant modulus and confirmed to morphology analysis using Transmission Electron Microscopy (TEM). The finding suggests that there is different mechanisms occurred in each rotor to improve the mechanical properties. The mechanism in Roller is medium shear and medium diffusion, while Banbury is high shear and low diffusion. The difference in mechanism to disperse the clay particles attribute to the different optimum processing conditions in each rotor. The settings for roller samples are predicted around mid temperature, mid speed, and mid mixing time. There is no optimum setting for Banbury within the processing boundaries. The best settings for Banbury are at low, high, low settings. The morphology results showed a hybrid composite structure, with some exfoliations and some intercalations. There was a correlation between better mechanical properties and morphology with more exfoliation and thinner intercalated particles.</t>
  </si>
  <si>
    <t>Barbosa, R.(1); Araújo, E.M.(1); Mélo, T.J.A.(1)</t>
  </si>
  <si>
    <t>Effect of quaternary ammonium salts in the Brazilian bentonite clay organophilization for the development of hdpe nanocomposites</t>
  </si>
  <si>
    <t>Nanocomposites: Preparation, Properties and Performance</t>
  </si>
  <si>
    <t>Nanotechnology and nanocomposites have revolutionized the science world and there are many expectations in this area. The multiplicity of applications is large and the knowledge based in physical, chemical, biology, science and materials engineering, computation, etc., enlarge the human capacity to manipulate the material up to the limits of atom. In this work, high density polyethylene (HDPE)/bentonite clay nanocomposites were prepared by the melt intercalation technique. The clay was organically modified with different quaternary ammonium salts to obtain the organoclay, such as: Dodigen 1611, Genamin CTAC-50ET, Praepagen WB and Cetremide. Chemical analysis, X-ray fluorescence (XRF), infrared spectroscopy by Fourier Transform (FTIR) and X-ray diffraction (XRD) were used to characterize the clays. The unmodified and modified clays with the quaternary ammonium salts were introduced in a HDPE matrix using a twin screw extruder. The thermal stability and the flammability of the systems were investigated by thermogravimetry and UL-94HB standard, respectively. The dispersion analysis and the interlayer distance (d001) of the clay particles were obtained by transmission electron microscopy (TEM) and XRD, respectively. Mechanical properties of tensile and impact of the nanocomposites were studied too. The results showed that the salts were incorporated in the clay structure, confirming the organophilization. The organoclay presence in the polymer matrix increased the systems degradation temperature in relation to the pure polymer. In general, the mechanical properties of the systems presented superior values compared to the matrix and the modified clay type affected the properties. The systems showed a reduction on the burning rate, indicating that the flammability resistance of nanocomposites was improved. © 2008 by Nova Science Publishers, Inc. All rights reserved.</t>
  </si>
  <si>
    <t>compounding, compatibilisation</t>
  </si>
  <si>
    <t>Gao, Jian; Zhang, Qin; Wang, Ke; Fu, Qiang; Chen, Yong; Chen, Hongyu; Huang, Hua; Rego, Jose M.</t>
  </si>
  <si>
    <t>Composites Part A: Applied Science and Manufacturing</t>
  </si>
  <si>
    <t>Abstract: High density polyethylene (HDPE)/attapulgite (AT) nanocomposites, prepared by conventional injection molding (CIM) and dynamic packing injection molding (DPIM), were investigated with focus on AT-induced crystallization and orientation under shear. Infrared spectroscopy (FTIR) analysis showed there is no special chemical interaction between HDPE and AT, but shear induced significant changes on the material structure and properties. Differential scanning calorimetry (DSC) analysis showed strong nucleation effect by AT especially under shear. And more, shear will induce much better dispersion of AT in the DPIM sample vs. CIM. AT nanorods and lamellae of HDPE are more organized in the DPIM sample while there is only random distribution in the CIM sample. Most AT nanorods embed in the HDPE lamellae and form a brush-like hybrid structure due to shear. The shear-induced orientation will be enhanced with higher AT loading. The mechanical performance of the composites was significantly improved via DPIM.</t>
  </si>
  <si>
    <t>Wood polymer composite (WPC) were developed by using solution blended high density polyethylene, low density polyethylene, polypropylene, poly(vinyl chloride), Phragmites karka wood flour and polyethylene-co-glycidyl methacrylate. The effect of addition of nanoclay and SiO2 on the properties of the composite was examined. X-ray diffractrometry and transmission electron microscopy were used to study the distribution of silicate layers and SiO2 nanopowder in the composite. The improvement in miscibility among the polymers and WPC was studied by scanning electron microscopy. Fourier transform infrared spectroscopy study revealed the interaction between polymer, wood, clay and SiO2. WPC treated with 3 wt% each of clay and SiO 2 showed an excellent improvement in mechanical properties, thermal and flame retarding properties. Water uptake of WPC was found to decrease on incorporation of nanoclay and SiO2 in WPC. © 2012 Springer-Verlag.</t>
  </si>
  <si>
    <t>Akhlaghi, Shahin; Sharif, Alireza; Kalaee, Mohammadreza; Elahi, Alireza; Pirzadeh, Mohammadhadi; Mazinani, Saeedeh; Afshari, Mehdi</t>
  </si>
  <si>
    <t>Materials &amp; Design</t>
  </si>
  <si>
    <t>Abstract: In this work, the effects of a phosphate containing stabilizer on the mechanical, morphological and thermal properties of a compatibilized high density polyethylene (HDPE)/ethylene vinyl acetate (EVA) blend containing an ammonium quaternary salts modified montmorillonite were studied from both statistical and experimental aspects. According to the results obtained from simultaneous implementation of analysis of variance (ANOVA) and mean effect assessment, the formulations designed based on the optimized coupling of stabilizer into organoclay/compatibilizer system exhibited the highest tensile properties among the prepared samples. From experimental point of view, the d-spacing measurements and microscopy observations through X-ray diffraction (XRD) and scanning electron microscopy (SEM), respectively, revealed that the stabilizer not only favored the penetration of the polymeric chains between the silicate layers but also contributed to provide finer dispersion of the minor phase in the matrix. Thermal characterizations using differential scanning calorimetry (DSC) and thermogravimetric analysis (TGA) showed that the stabilizer could play a role in prevention of the organic modifier of the nanoclay to undergo thermo-oxidative degradation by hindering the SN2 nucleophilic substitution reactions between alkyl ammonium chains and oxygen molecules. This, we believe, is responsible for the properties enhancement, since the protective role of stabilizer might inhibit the formation of destructive degradation products which could collapse the organoclay tactoids and also deactivate the anhydride groups of the compatibilizer.</t>
  </si>
  <si>
    <t>EFFECT OF THE ELONGATIONAL FLOW ON THE MORPHOLOGY AND ON THE PROPERTIES OF POLYETHYLENE BASED NANOCOMPOSITES.</t>
  </si>
  <si>
    <t>Polymer/clay nanocomposites show macroscopic properties depending on many factors but in particular on the morphology of the of the clay nanoparticles (intercalated, hybrid or exfoliated). The morphology is, in its turn, depending on the polymer/clay affinity and on the processing conditions. The flow involved in the melt compounding is the shear flow that can disaggregate the particles, but is not particularly efficient to induce the exfoliation if there is not a very good adhesion between polymer and clay. In this work we demonstrate that the elongational flow can induce the exfoliation in polymer/clay nanocomposite, even in presence of a very poor affinity between the two components. The mechanical properties are strongly increased both because of the orientation of the macromolecules, but also because of the exfoliation induced by the elongational flow.</t>
  </si>
  <si>
    <t>High density polyethylene (HDPE), low density polyethylene (LDPE), polypropylene (PP) and poly(vinyl chloride) (PVC) with Phragmites karka wood flour (WF) and polyethylene-co-glycidyl methacrylate (PE-co-GMA) was used to develop wood polymer composite (WPC) by solution blending method. The effect of addition of nanoclay and TiO2 on the properties of the composite was examined. The exfoliation of silicate layers and dispersion of TiO2 nanopowder was studied by X-ray diffractometry and transmission electron microscopy. The improvement in miscibility among polymers due to addition of compatibilizer was studied by scanning electron microscopy (SEM). WPC treated with 3 phr each of clay and TiO2 showed an improvement in thermal stability. Mechanical, UV resistance and flame retarding properties were also enhanced after the incorporation of clay/TiO2 nanopowder to the composites. Both water and water vapor absorption were found to decrease due to inclusion of nanoclay and TiO2 in WPC. © 2011 Elsevier Ltd. All rights reserved.</t>
  </si>
  <si>
    <t>secondary filler, blend</t>
  </si>
  <si>
    <t>Swain, Sarat K.; Isayev, Avraam I.</t>
  </si>
  <si>
    <t>Polymer</t>
  </si>
  <si>
    <t>High density polyethylene (HDPE)/organoclay nanocomposites of varying concentrations of clay were prepared by a single screw compounding extruder with the attached ultrasound die operating at various amplitudes. The die pressure and power consumption due to ultrasound were measured at different feed rates of nanocomposites of various clay concentrations. The structure and morphology of nanocomposites were studied by X-ray diffraction (XRD), transmission electron microscopy (TEM) and infrared spectroscopy. It was found that ultrasonic treatment enhanced the intercalation of HDPE into lattice layers of clay by increasing d-spacing up to 50%. Mechanical and rheological properties of these nanocomposites were investigated as a function of clay concentration and ultrasonic amplitude. Complex viscosity, storage and loss moduli of nanocomposites were increased after ultrasonic treatment. Mechanical properties such as the elongation at break, yield stress, toughness and impact strength of ultrasonically treated nanocomposites increased in comparison with the untreated nanocomposites. A reduction in oxygen permeability of nanocomposites was observed after ultrasonic treatment at an amplitude of 10μm with the highest reduction by 20% at 2.5% clay concentration and a residence time of 21s. This reduction in permeability was achieved even though results indicate that the crystallinity of ultrasonically treated nanocomposites was reduced.</t>
  </si>
  <si>
    <t>ultrasound, compounding</t>
  </si>
  <si>
    <t>A vibration technique was applied in extrusion molding of HDPE 6100M/OMMT nanocomposites. The results from the study suggest that samples obtained by vibration extrusion were strengthened effectively. The maximum increase percentage of tensile strength at 180 degrees C and 200 degrees C reached 25.14% and 21.43% respectively. It was found from microscopic structures measured by DSC, WAXD and SEM that the crystalline grains of polyethylene matrix became fine, that the orientation degree of crystalline increased and that crystallinity became perfect under the vibration field. Moreover, vibration can make nano-OMMT disperse more homogeneously in the HDPE matrix.</t>
  </si>
  <si>
    <t>EFFECT OF WEATHERING ON PHYSICAL AND MECHANICAL PROPERTIES OF HYBRID NANOCOMPOSITE BASED ON POLYETHYLENE, WOODFLOUR AND NANOCLAY.</t>
  </si>
  <si>
    <t>Wood plastic composites have received increasing attention during the last decades, because of many advantages related to their use. However the durability of Wood plastic composites after ultraviolet exposure has become a concern. In this research, hybrid nanocomposites of polyethylene and woodflour with different concentrations of nanoclay were fabricated using melt compounding followed by injection molding. Specimens were exposed for 2000 h to ultraviolet radiation and moisture cycling in a laboratory weathering device to simulate the effects of exposure to sunlight and rain. Physical and mechanical properties of the nanocomposites were evaluated, before and after weathering. The results indicated that the water absorption of wood plastic composites increased after weathering but nanoclay reduced the intensity of weathering to some extent, through decreasing of water absorption. Also results showed that weathering decreased modulus of elasticity values, however good dispersion of clay layers resulted in fewer drop of modulus of elasticity values. Fourier transform infrared spectroscopy showed that lowest carbonyl index is related to the nano wood plastic composites with 2wt% nanoclay. Also X-Ray diffraction patterns revealed that intercalation morphology has been formed for nano particles.</t>
  </si>
  <si>
    <t>secondary filler, UV degradation</t>
  </si>
  <si>
    <t>Journal of Polymer Research</t>
  </si>
  <si>
    <t>Peroxide-cured metallocene polyethylene (mPE)/clay nanocomposites were prepared via melt mixing followed by hot press curing. The maleated compatibilizer, mPE grafted maleic anhydride (mPE-g-MA), was incorporated to improve the dispersion of various amounts of commercial organoclay (denoted as 20A). Experimental samples were analyzed using X-ray diffraction (XRD) and transmission electron microscopy (TEM). Results indicated that there was an increase in dispersion with the addition of the compatibilizer. A measurable difference in the crystallization temperature, up to 9.5 A degrees C, can be found for cured mPE reinforced with 5 phr clay in comparison cured mPE, indicating the promotion of crystallization kinetics through the addition of clay moiety. Taking 5 wt% loss as an index of thermal stability, the degradation temperature increased from 375.2 A degrees C in cured mPE to 431.2 A degrees C in the maleated 5 phr-loaded system, the highest improvement in all investigated cases. The Young's Modulus and tear strength of maleated nanocomposites containing the compatibilizer at 9 phr clay content showed the highest values of up to 2 times increment compared those without clay, reflecting the increased interfacial interaction with the exploit of the compatibilizer.</t>
  </si>
  <si>
    <t>cross linking, compatibilisation</t>
  </si>
  <si>
    <t>Causa, Andrea(1); Mistretta, Maria Chiara(2); Acierno, Domenico(1); Filippone, Giovanni(1)</t>
  </si>
  <si>
    <t>We prepare and characterize multiphase systems in which small amounts of recycled polymer, namely polyethylene terephtalate (PET) ground from waste bottles, are dispersed in a co-continuous blend of high-density polyethylene (HDPE) and polypropylene (PP). Some of such ternary systems are also filled with plate-like clay nanoparticles with different polarities, in order to assess their influence on the morphology and mechanical behaviour of the blends. On the basis of preliminary wettability considerations and inspections by means of scanning electron microscopy (SEM), the PET is found to preferentially locate within the PP phase. Such a positioning is desirable in order to minimize the presence of multiple interfaces, which is one of the major issues in the recycling process of co-mingles plastics. By means of SEM, dynamic-mechanical analysis and tensile tests we show that the addition of a filler with low polarity, which locates at the PET-matrix interface, has relevant implications on the structure and properties of the ternary systems, refining their morphology at the micro-scale and enhancing their high-temperature mechanical behaviour. © 2014 AIP Publishing LLC.</t>
  </si>
  <si>
    <t>Lee, Y.H.(1); Park, Chul B.(2); Sain, M.(1); Kontopoulou, M.(3); Zheng, Wenge(2)</t>
  </si>
  <si>
    <t>Full exfoliation of clay/high density polyethylene (HDPE) nanocomposites was successfully achieved with the aid of maleated HDPE (PE-g-MAn), by melt blending in a twin-screw extruder employing a long residence time configuration. The morphology of the composites was determined using wide-angle X-ray diffraction and transmission electron microscopy. The effects of clay content and state of clay dispersion on the rheological, tensile properties, and flame retardancy of nanocomposites containing very small amounts of clay, in the range of 0.05-1.0 wt %, were investigated in this study. It was demonstrated that achieving a higher degree of exfoliation for nanosized clay particles is key to enhancing the rheological, mechanical, and flame retarding properties even when small amounts of clav (less than 1%) are used. © 2007 Wiley Periodicals, Inc.</t>
  </si>
  <si>
    <t>Intercalated and exfoliated high density polyethylene (HDPE)/clay nanocomposites were prepared by melt blending with and without the aid of maleated polyethylene (PE-g-MAn) as a compatiblizer. Their morphology was determined by using X-ray diffraction (XRD) and transmission electron microscopy (TEM). The effects of clay dispersion on the tensile properties and flammability of nanocomposites, especially those containing only a small amount of clay in the range of 0.05 - 1.0%, were investigated in this study.</t>
  </si>
  <si>
    <t>Chen, Ruey Shan(1); Ahmad, Sahrim(1); Gan, Sinyee(1); Ab Ghani, Mohd Hafizuddin(1); Salleh, Mohd Nazry(1)</t>
  </si>
  <si>
    <t>Nanocomposites based on recycled high density polyethylene (rHDPE), recycled polyethylene terephthalate (rPET), and organoclay (C10A) were made using twin screw extruder followed by hot pressing. The independent effects of polymer/clay compatibility, preparation method, extrusion parameters, and clay loadings were investigated. Ethylene-glycidyl methacrylate could effectively improve the compatibilization of immiscible rHDPE/rPET blend with clay, which confirmed by the good polymers-clay adherence and domain size reduction obtained in scanning electron microscopy images. Although intercalated structures were observed in the composites made by one-step compounding, in the composites prepared by two-step extrusion method, enhanced dispersion of clay in polymer blend was found from X-ray diffraction results. Higher extrusion temperature and intermediate speed of rotation (90 rpm) appeared to increase the mechanical properties due to improvement of nanofiller dispersion in matrix. Results showed that the stiffness increased whereas tensile and impact strength decreased with clay content. © 2015 Wiley Periodicals, Inc.</t>
  </si>
  <si>
    <t>blend, compounding*</t>
  </si>
  <si>
    <t>Eteläaho, Pirkko(1); Nevalainen, Katja(1); Suihkonen, Reija(1); Vuorinen, Jyrki(1); Hanhi, Kalle(1); Järvelä, Pentti(1)</t>
  </si>
  <si>
    <t>The differences that direct melt compounding and masterbatch dilution cause in the properties of melt compounded polypropylene (PP) and high density polyethylene-based (PE-HD) nanocomposites are presented. The results include comparison of properties and morphology of directly melt processed organoclay nanocomposites with similar compounds diluted from commercial and in-house-made masterbatches to clay concentrations of 1, 3, 6, and 8 wt%. The compounds were prepared with a co-rotating Brabender twin-screw extruder. The degree of exfoliation and the dispersion of the nanoclay were verified with transmission electron microscopy and X-ray diffraction. Thermal stability of the materials was examined with thermogravimetric analysis and the mechanical properties of the compounded materials were also determined. The most promising results regarding mechanical behavior were achieved with the in-house-made masterbatch in the form of a notable increase in Young's modulus in both matrices. There was also a distinct increase in impact strength when masterbatch was used. Changes were more pronounced in case of PP. © 2009 Society of Plastics Engineers.</t>
  </si>
  <si>
    <t>Durmus, Ali(1); Ercan, Nevra(1); Alanalp, Mine Begum(1); Gökkurt, Tolga(2); Aydin, Ismail(1)</t>
  </si>
  <si>
    <t>In this study, physical properties of high-density polyethylene (HDPE) films, blended and reinforced with small amounts of liquid crystal polymer (LCP) and organoclay (org-clay), were investigated by employing different characterization tools such as X-ray diffractometer, scanning electron microscope, differential scanning calorimetry, rotational rheometer, dynamic mechanical analysis, and gas permeability measurements. Viscoelastic properties of samples were quantified by applying several test procedures in melt and solid-state dynamic measurements. It was found that rigid LCP droplets were dispersed well into HDPE matrix and improved the melt elasticity and creep resistance of HDPE. Compatibilizer and org-clay loading into HDPE/LCP blends yielded formation of smaller LCP droplets and reduced mean relaxation time and shear modulus values, compared to unloaded counterparts. It was observed that org-clay stacks were dispersed into HDPE phase due to using of maleic anhydride grafted polyethylene as compatibilizer and HDPE/LCP/org-clay ternary nanocomposites exhibited intercalated microstructure. Solid-state uniaxial tensile creep behaviors of films were modeled with the Findley power-law and four-element Burger models. HDPE/LCP/org-clay (90/10/5) ternary nanocomposite film exhibited better gas barrier performance than HDPE by decreasing its permeability by 50%. POLYM. ENG. SCI., 59:1344–1353 2019. © 2019 Society of Plastics Engineers. © 2019 Society of Plastics Engineers</t>
  </si>
  <si>
    <t>Composites Part B: Engineering</t>
  </si>
  <si>
    <t>HDPE nanocomposites containing 2.5, 5 and 10 wt.% of non-modified and modified clays (NMC and MC) were prepared by melt extrusion in a twin screw extruder. Compression molded samples were prepared. Transmission electron microscopy (TEM) indicated a partial intercalation of the modified clay nanofiller within the HDPE matrix comparing to that of non-modified clay. The moduli of nanocomposites increased with increase in nanofiller concentration  but this increase was greater in the low frequency region. The non-modified clay had a greater increase in the elastic behavior, while the modified clay increased viscose behavior because of more interactions with the matrix and partial intercalation. The rheological behaviors of both HDPE/NMC and HDPE/MC nanocomposites are more sensitive to nanoparticles' concentration at low frequencies. The HDPE/MC nanocomposites showed semi-circle shapes comparing to HDPE/NMC nanocomposites. While the Cole Cole plot of HDPE/NMC nanocomposite had more departure of semi-circle shape. The agglomerated particles could concentrate the imposed stress so the yield stress reached at lower shear rates comparing to pure HDPE and HDPE filled 2.5 wt.% NMC nanocomposite. Study of suspension models showed that the Eilers-Van Diick and Einsten models fitted to almost experimental data satisfactorily. (C) 2013 Elsevier Ltd. All rights reserved.</t>
  </si>
  <si>
    <t>compounding, clay modification</t>
  </si>
  <si>
    <t>Effects of organoclays on the thermal processing of pe/clay nanocomposites.</t>
  </si>
  <si>
    <t>Journal of Thermal Analysis &amp; Calorimetry</t>
  </si>
  <si>
    <t>Nanocomposites containing both polyethylene and montmorillonite clay organically modified with four different types of quaternary ammonium salts were obtained via direct melt intercalation. Thus, the main purpose of this work was to evaluate the effect of the organoclay on the thermal stability of polyethylene. The organoclays were characterized by XRD, FTIR, DSC and TG. The polyethylene/organoclay nanocomposites were studied by XRD, TEM, TG, besides an evaluation of their mechanical properties. The results showed that the salts were incorporated by intercalation between the layers of the organoclay and, apparently that the nanocomposites were more thermally stable than pure polyethylene.</t>
  </si>
  <si>
    <t>Effects of processing sequence on the clay dispersion, phase morphology, and thermal and rheological properties of PA6-HDPE-clay nanocomposites are investigated in this study. It has been found that the processing sequence plays a key role in the clay dispersion and phase morphology of the PA6-HDPE-clay nanocomposites. When PA6 is extruded with clay first, either in the absence or presence of HDPE, a continuous PA6 phase domain forms with exfoliated clay platelets that seem to have strong interaction with the dispersed HDPE droplets, leading to a favorable phase morphology. When HDPE is extruded with clay in the first extrusion, nonpolar HDPE molecules are sheared into the clay interlayers and form HDPE intercalated clay, and the HDPE-clay aggregates do not have strong interactions with PA6 in the second extrusion, resulting in a phase morphology of large HDPE particles of hundreds of microns in size dispersed in PA6 phase. The DSC results indicate strong interaction between the polymers and clay  in particular, it is shown there is stabilization of ?-form crystals by the compatibilizer (PEMA). Rheological characterization indicates that the PA6-HDPE-clay nanocomposites exhibit significantly high storage and complex viscosity in the entire frequency range, and the loss modulus of the nanocomposites that have an exfoliated clay dispersion is lower than that of PA6 at high frequency. The results of this study suggest two types of microstructures of the PA6-HDPE-clay nanocomposites are possible using different processing sequences. (C) 2012 Wiley Periodicals, Inc. J Appl Polym Sci, 2012</t>
  </si>
  <si>
    <t>Li, J.(1); Jiang, G.J.(1); Guo, S.Y.(1); Zhao, L.J.(1)</t>
  </si>
  <si>
    <t>In this paper, high density polyethylene (HDPE)/montmorillonite nanocomposites (HDPECNs) were prepared via conventional and ultrasonic extrusion technology developed in the authors' laboratory. X-ray diffraction analysis, scanning and transmission electron microscopy results show that ultrasonic oscillations can effectively improve the dispersion of organic montmorillonite (OMMT) particles in HDPE matrix with some exfoliation of OMMT. The yield strength, elongation at break and Young's modulus of ultrasonicated HDPECNs with the ultrasonic intensity of 200 W are thus respectively improved by 11-1, 30-2 and 12-3% compared to those of conventional HDPECNs. The crystalline behaviour and spherulite morphology of HDPE in HDPECNs were also investigated by differential scanning calorimetry and polarising light microscopy. The results show that the OMMT particles and ultrasonic oscillations play important roles in the nucleation rate, crystallisation temperature and spherulite size of HDPE. Ultrasonic oscillations can improve the crystallinity and reduce the spherulite size of HDPE matrix in nanocomposites. © 2007 Institute of Materials, Minerals and Mining.</t>
  </si>
  <si>
    <t>Mahmoudi, Javad(1); Eesaee, Mostafa(2); Vakilian, Mehdi(3)</t>
  </si>
  <si>
    <t>IEEE Transactions on Dielectrics &amp; Electrical Insulation</t>
  </si>
  <si>
    <t>A ternary dielectric is made of high density polyethylene (HDPE) and organoclay (OC) nanocomposites, through mixing granuls of ethylene vinyl acetate (EVA). The morphological properties of nanocomposites are examined using X-ray diffraction (XRD) spectra and transmission electron microscopy (TEM) which intercalate/exfoliate morphology of clay particles. It is shown that the electrical and mechanical properties of HDPE/EVA binary blend will be enhanced significantly when OC was treated with EVA compound. The insulation material which is developed in this work can be employed to insulate the adjacent core steel sheets of a high voltage transformer. © 1994-2012 IEEE.</t>
  </si>
  <si>
    <t>In this study, we have attempted to explain the influence of secondary filler on the dispersion of carbon nanotube (CNT) reinforced high density polyethylene (HDPE) nanocomposites (CNT/HDPE). In order to understand the mixed-fillers system, Montmorillonite (MMT) in addition with Maleic anhydride grafted high density polyethylene (PE-g-MA) was added to CNT/HDPE nanocomposites. It was followed by investigating their effect on the thermo-mechanical, rheological and morphological properties of the aforesaid nanocomposite. Incorporation of 3 wt% each of MMT and PE-g-MA into CNT/HDPE nanocomposites resulted to the increased values for the tensile and flexural strength (32 % increase in both), as compared to the pure HDPE matrix. The thermal analysis result showed improved thermal stability of the formulated nanocomposites. The initial decomposition temperature (Ti) for such nanocomposite with 9 wt% of MMT and 3 wt% of PE-g-MA reached to 296 °C from 265 °C (Ti for neat HDPE matrix). Addition of MMT to CNT/HDPE nanocomposites also increased the rheological properties indicating a dominating elastic response. A significant increase in loss, storage modulus and complex viscosity was observed upon addition of PE-g-MA, whereas Tan δ was found to be reduced. This might be due to better interfacial adhesion between MMT and HDPE phases that attributes to the elastic dominance. Improvement in dispersion of CNT upon addition of MMT and PE-g-MA was further supported by the morphological analysis. Transmission electron microscopy (TEM) images revealed that larger aggregates of CNTs were disappeared upon addition of these two components leading to the enhancement of thermo-mechanical properties for such composites. © 2015, The Korean Fiber Society and Springer Science+Business Media Dordrecht.</t>
  </si>
  <si>
    <t>This study explains the influence of secondary filler on the dispersion of carbon nanotube (CNT) reinforced high density polyethylene (HDPE) nanocomposites (CNT/HDPE). In order to understand the mixed-fillers system, Montmorillonite (MMT) was added to CNT/HDPE nanocomposites. It was followed by investigating their effect on the thermal, mechanical and XRD properties of the aforesaid nanocomposite. Incorporation of 3 wt% each of MMT into CNT/HDPE nanocomposite resulted to the increased values for the tensile and flexural strength, as compared to the pure HDPE matrix. The thermal analysis result showed improved thermal stability of the formulated nanocomposites. © 2014 AIP Publishing LLC.</t>
  </si>
  <si>
    <t>Gong, G; Nyström, B; Joffe, R</t>
  </si>
  <si>
    <t>Enhanced thermal stability and flame retarding properties of recycled polyethylene based wood composites via addition of polyethylene/nanoclay masterbatch.</t>
  </si>
  <si>
    <t>Barrier and mechanical properties of wood powder composites based on recycled polyethylene (RPE) were modified using a commercial nanoclay masterbatch. X-ray diffraction, dynamic rheology and thermogravimetric analysis measurements showed that nanoclay from the selected masterbatch was well dispersed and formed a percolation network in both virgin and RPEs. The resulting nanocomposites promoted the thermal stability of matrix significantly. Modification efficiency of nanoclay, however, was evidently influenced by the type of matrix, where the strongest effect was achieved in a low viscosity virgin high density PE. The masterbatch was incorporated into an industrial formula designed extrusion quality RPE/wood flour composite. Processing procedures, mainly compounding cycles, and material composition, mainly clay content and type of coupling agent, were optimised. Two extrusion cycles led to higher uniformity of resulting composites than one cycle. Addition of a coupling agent, which has medium viscosity and plenty functional groups, led to enhanced tensile strength. The twice compounded composites were well stiffened and strengthened via combination of 6 wt-% clay and medium viscosity coupling agent. All composites without the addition of nanoclay burned faster after ignition and dripped much earlier and more compared to the composites containing nanoclay even with as small amount as 3 wt-% and being compounded once. The material with 6 wt-% clay showed the best sample integrity and burned slowest of all the tested composites. Furthermore, no dripping during combustion was seen for this material. This study shows that the incorporation of nanoclay using the selected masterbatch can effectively improve the flame retarding properties of RPE based wood composites.</t>
  </si>
  <si>
    <t>Hu, Lei; Leclair, Éric; Diez, Carl; Vuillaume, Pascal</t>
  </si>
  <si>
    <t>International Journal of Plastics Technology</t>
  </si>
  <si>
    <t>The properties required for rainwater containers and pipes were discussed. This work aimed at improving the overall properties of high density polyethylene (HDPE) with commercially available clays for rainwater harvesting system. Ten types of clay were respectively incorporated into HDPE matrix via melt extrusion. Morphological, structural, mechanical and thermal characterizations were performed. The findings show that the clay dispersion state was determined by the thermal stability of their organomodifier. Thermally stable organomodifier dimethyl di(hydrogenated tallow) (2M2HT) prevents clay aggregation and contributes to clay intercalation. The incorporation of high-aspect-ratio clays containing a thermal stable organomodifier improved the mechanical properties of HDPE. Increased Young’s modulus and tensile strength were obtained by addition of appropriate clays. The oxidative induction time (OIT) of clay-HDPE blends were dramatically decreased by the presence of organomodifiers and contaminants. Only unmodified clay with a low impurity content showed less reduction in OIT values. Lastly, it was found that the thermal degradation behavior of blends was related to the dispersion state and the impurity content of clays.</t>
  </si>
  <si>
    <t>Yang, Zhong(1,2); Poloso, Tony(3); Hetzer, Max(1,2); Daniel, Kee(1,2)</t>
  </si>
  <si>
    <t>Despite many advantages of wood-polyethylene composites, the shortcomings of this kind of composite include relatively low modulus, low notched impact resistance, relatively large thermal expansion, as well as substantial creep. In this article, in addition to using maleic anhydride grafted polyethylene as compatibilizer, organoclay was introduced into the polyethylene matrix so as to further enhance the thermal and mechanical performance. First, the influence of maleic anhydride grafted polyethylene type and loading on the morphology and properties of wood/HDPE composites was studied. Then, the effects of organoclay loading and of the compounding procedure on the wood/HDPE composites were investigated. The compatibilization was found to result in better polymer impregnation on the wood, reduced linear thermal expansion coefficients, and significantly improved mechanical properties. Incorporation of organoclay further reduced the thermal expansion and elevated the heat deflection temperature. More compatibilizer is needed to maintain the mechanical properties with the presence of clay. © 2007 Society of Plastics Engineers.</t>
  </si>
  <si>
    <t>Avazverdi, Ehsan; Vandalvand, Mojtaba; Javadinia, Seyed Amirhossein; Shakeri, Alireza</t>
  </si>
  <si>
    <t>Evaluation of the Effect of Clay Nanoparticles on Mechanical Properties of Recycled Polyethylene.</t>
  </si>
  <si>
    <t>Progress in Rubber, Plastics &amp; Recycling Technology</t>
  </si>
  <si>
    <t>Over recent years, industrial applications of polymer/nanoclay nanocomposites have increased, because of their improved properties such as HDT, gas barrier ability, dimensional stability, mechanical properties, optical transparency, and lame retardation. In this work, we studied the mechanical properties of organically modified nanoclay (montmorillonite) dispersions in recycled film blowing extrusion grade polyethylene (rPE) matrix at different nanoclay contents. Results showed that the mechanical properties of the composites depend strongly on the nature and concentrations of nanoclay. The experimental values of the composites were compared to those obtained by using mixing laws. We showed that the mechanical properties correctly accounted for the experimental results at low concentrations of nanoclay particle. At concentrations higher than a few percentages, these laws fail to interpret the experimental results and all experimental results must take into account some parameters such as the particle size, their distribution, and the formation of agglomerates. The Experimental results of recycled polyethylene showed chain entanglement and decreased chain mobility, leading to an increase of brittleness and decreasing plastic behavior .</t>
  </si>
  <si>
    <t>Materials Research Express</t>
  </si>
  <si>
    <t>In this work, synthesized Fe2O3, TiO2 and NiFe2O4 nanoparticles dispersed high density polyethylene (HDPE) polymer matrix based Fe2O3/HDPE, TiO2/HDPE, NiFe2O4/HDPE and (Fe2O3/TiO2/NiFe2O4/HDPE) nanocomposites were fabricated. A comparative study on their thermal properties, mechanical properties, optical properties, and DC electrical properties were performed. The highest Young's modulus was found in the Fe2O3/HDPE composite which is 30.47% higher than the pure HDPE polymer alone. Hardness was improved in all composites, except for NiFe2O4/HDPE nanocomposite. Decreased resistivity was observed in NiFe2O4/HDPE composite only. The highest light absorption in UV-vis range was found in (Fe2O3/TiO2/NiFe2O4)/HDPE composite, also, the lowest optical band gap energy was found in TiO2/HDPE nanocomposite which is 48.88% lower than the pure HDPE polymer alone. All HDPE based nanocomposites showed improved thermal, mechanical, electrical and optical properties and they can be used in biomedical and electronic devices.</t>
  </si>
  <si>
    <t>Sanchez-Olivares, G.; Sanchez-Solis, A.; Calderas, F.; Medina-Torres, L.; Herrera-Valencia, E.E.; Castro-Aranda, J.I.; Manero, O.; Di Blasio, A.; Alongi, J.</t>
  </si>
  <si>
    <t>The effect of on-line ultrasound application by a special static mixer die which promotes extensional flow simultaneously during the single screw extrusion process was thoroughly studied. The proportion of aluminum trihydroxide (ATH) used as flame retardant on high density polyethylene (HDPE) was optimized. The morphological, thermal, flammability, combustion, mechanical and rheological properties of the materials were investigated. The morphological study pointed out that this process is able to strongly reduce the size of ATH particles and improve their dispersion and distribution within the polymer matrix. The addition of zinc borate (ZB) at low concentration (namely 3 phr) showed its well-known synergistic effect in the thermal, oxygen index and fire combustion behavior. According to the UL94 standard, the rating for all materials tested changed from HB to V2, with respect to materials prepared without ultrasound; furthermore a rating V0 was achieved only with the addition of 2 phr organo-clay. Rheological results under simple and small amplitude oscillatory shear flow confirmed the enhanced particle dispersion and finer particle morphology evidenced by larger values of the moduli and by deviations from the semicircular shape observed in the Cole–Cole diagram. Mechanical properties such as Izod impact resistance, tensile strength, strain at break and tenacity were also improved by the on-line ultrasound process. In this work, the appropriate on-line ultrasound extrusion conditions to use the lowest ATH content (30 phr or 21.5 in wt%) were found, rendering HDPE optimized flame retardant materials with improved processability and mechanical properties.</t>
  </si>
  <si>
    <t>ultrasound, secondary filler</t>
  </si>
  <si>
    <t>Bao, S.P.(1); Tjong, S.C.(1)</t>
  </si>
  <si>
    <t>High density polyethylene (HDPE)/organoclay nanocomposites toughened with maleated styrene-ethylene-butylene-styrene elastomer (SEBS-g-MA) were prepared by melt compounding. The structure and mechanical properties of such nanocomposites were investigated by X-ray diffraction (XRD), Fourier transform infrared spectrometry (FTIR), tensile and impact techiniques. XRD measurements showed that meleic anhydride group of SEBS elastomer was beneficial in forming an intercalated or partially exfoliated structure. The essential work of fracture (EWF) approach under tensile condition was used to characterize the fracture toughness of nanocomposites. The results indicated that the addition of SEBS-g-MA to the HDPE/organoclay nanocomposites greatly enhanced their fracture toughness.</t>
  </si>
  <si>
    <t>Defunct DOI</t>
  </si>
  <si>
    <t>Tjong, S.C.(1); Bao, S.P.(1)</t>
  </si>
  <si>
    <t>High density polyethylene (HDPE)-organoclay nanocomposites toughened with maleated styrene-ethylene-butylene-styrene (SEBS-g-MA) elastomer were prepared by melt compounding. The essential work of fracture (EWF) approach under tensile and impact loadings were used to evaluate the fracture toughness of HDPE/Org-MMT nanocomposites with and without elastomers. Tensile EWF results showed that this model cannot be used to describe the fracture behavior of pure HDPE and its nanocomposites at room temperature due to the absence of gross yielding and necking. Consequently, tensile EWF test was conducted at 70 °C in which gross yielding and necking took place. Furthermore, SEBS-g-MA additions were found to exhibit beneficial effect to enhance the specific essential work of fracture of HDPE/2%Org-MMT and HDPE/4%Org-MMT nanocomposites. Such enhanced tensile fracture toughness was attributed to shear yielding of the matrix. Impact EWF measurement revealed that the HDPE/4%Org-MMT nanocomposite exhibited the lowest fracture toughness. A nearly twofold increase in impact fracture toughness of the HDPE/2%Org-MMT and HDPE/4%Org-MMT nanocomposites was achieved by adding 10%SEBS-g-MA. © 2006 Elsevier Ltd. All rights reserved.</t>
  </si>
  <si>
    <t>Polymers for Advanced Technologies</t>
  </si>
  <si>
    <t>A further study on mechanical properties and morphology evolution of high density poly (ethylene)/ethylene-vinyl acetate/and organically-modified montmorillonite (HDPE/EVA/OMT) nanocomposites exposed to gamma-rays (0-200kGy) has been achieved. The results showed that nanocomposites have superior irradiation-resistant properties to HDPE/EVA blend in mechanical properties. A transmission electron microscope study verified that a face-face ordered nanostructure had been induced by gamma-rays. The aim of this paper is to provide a possible mechanism on how the OMT influences the general properties of irradiated nanocomposites, based on the results of thermal, flammability and mechanical behavior. Three facts are postulated to be responsible for the mechanism. The first is the segregation of nano-dispersed clay layers not only reduces polymer oxidation but prevents crosslinking reactions. The second is the nanostructure evolution induced by gamma-rays, which may impart nanocomposites improved elasticity. The last is due to the Hofmann degradation, whose degraded products have opposite roles, accelerating polymer oxidation or promoting crosslinking reactions. These facts interact as well as compete with others. The properties of the nanocomposites strongly depended on the prevalent effects developing with increasing irradiation doses. Copyright (c) 2005 John Wiley &amp; Sons, Ltd.</t>
  </si>
  <si>
    <t>blend; radiation</t>
  </si>
  <si>
    <t>Rao, Burjupati Nageshwar(1); Praveen, T.A.(1); Sailaja, R.R.N.(2); Khan, M. Ameen(2)</t>
  </si>
  <si>
    <t>HDPE nanocomposites using nanoclay, MWCNT and intumescent flame retardant characteristics</t>
  </si>
  <si>
    <t>Proceedings of the IEEE International Conference on Properties and Applications of Dielectric Materials</t>
  </si>
  <si>
    <t>Nanocomposites of high density polyethylene (HDPE) along with nanoclay (NC), acid functionalized multiwalled carbon nanotubes (MWCNT) and pentaerythritol phosphate (PEPA) have been developed. In order to enhance the interfacial adhesion, HDPE grafted glycidyl methacrylate has been added to the composites. An improvement in mechanical properties and flammable characteristic for the nanocomposites has been observed using both nanoclay and MWCNT and was further analysed using micromechanical models. © 2015 IEEE.</t>
  </si>
  <si>
    <t>de Araújo, Maria José G.(1); Barbosa, Rossemberg C.(2); Fook, Marcus Vinícius L.(2); Canedo, Eduardo L.(2); Silva, Suédina M.L.(2); Medeiros, Eliton S.(3); Leite, Itamara F.(3)</t>
  </si>
  <si>
    <t>Materials</t>
  </si>
  <si>
    <t>In this study, blends based on a high density polyethylene (HDPE) and chitosan (CS) were successfully prepared by melt processing, in a laboratory internal mixer. The CS biopolymer content effect (up to maximum of 40%), and, the addition of bentonite clay modified with quaternary ammonium salt (CTAB) impregnated chitosan as a compatibilizing agent, on the properties of the blends was analyzed by Fourier transform-infrared spectroscopy (FT-IR), wide angle X-ray diffraction (WAXD), differential scanning calorimetry (DSC), thermogravimetric analyses (TG), tensile strength, and scanning electron microscopy (SEM). The use of clay modified with CTAB impregnated chitosan, employing a method developed here, improved the compatibility of HDPE with chitosan, and therefore the thermal and some of the mechanical properties were enhanced, making HDPE/chitosan blends suitable candidates for food packaging. It was possible to obtain products of synthetic polymer, HDPE, with natural polymer, chitosan, using a method very used industrially, with acceptable and more friendly properties to the environment, when compared to conventional synthetic polymers. In addition, due to the possibility of impregnated chitosan with quaternary ammonium salt exhibit higher antibacterial activity than neat chitosan, the HDPE/chitosan/organobentonite blends may be potentially applied in food containers to favor the preservation of food for a longer time in comparison to conventional materials. © 2018 by the authors.</t>
  </si>
  <si>
    <t>HDPE/LLDPE Blend-based Nanocomposites - Part I: Evaluation of Thermo-mechanical Properties and Weathering Resistance</t>
  </si>
  <si>
    <t>Polimeros-ciencia e Tecnologia</t>
  </si>
  <si>
    <t>Nanocomposites from high density polyethylene/ linear low density polyethylene (HDPE/LLDPE) blends were prepared at the melt state in an extruder, using HDPE-g-MA as compatibilizer agent. The structural characterization was performed through wide angle X-ray diffraction (WAXD) and transmission electron microscopy (TEM). The results showed that adding the compatibilizer induced formation of a predominant intercalated microstructure. Dynamic-mechanical studies showed that the addition of the compatibilizer increases the interactions between the nanoclay surface and the polyolefin matrix. The weathering conditions affected the mechanical behavior of HDPE/LLDPE blend-based nanocomposites. Both treatments performed in hot water and in a forced convection air oven provided the relief of residual stresses in the polymer matrix, while the treatment in an accelerated aging chamber provided the formation of carbonyl groups that lead to a decreased degree of crystallinity and elastic modulus of the nanocomposites.</t>
  </si>
  <si>
    <t>Shah, K.S.(1); Jain, R.C.(1); Shrinet, V.(1); Singh, A.K.(1); Bharambe, D.P.(2)</t>
  </si>
  <si>
    <t>Indigenous Montmorillonite clay available from Kutchh region in western part of India was modified by Hexadecyl trimethyl ammonium bromide, a quaternary ammonium compound to make it organophilic. It was blended with high density polyethylene (HDPE) in a Brabender Plasticoder. The condition for blending was optimized and sheets were prepared for evaluating mechanical, electrical and thermal properties. Mechanical property such as tensile was improved. The electrical properties such as dielectric strength, volume resistivity and surface resistivity were measured as per ASTM D149 and ASTM D257 standards. It was observed that electrical properties of nanoclay composite improved significantly when organoclay was treated with silane and titanate compounds. Thermal characterization of the HDPE and HDPE clay nanocomposite had been carried out by thermogravimetric analysis (TGA). It has been observed that the thermal stability of the nanocomposite increases significantly when the silane and titanate coupling agents are used. © 2006 IEEE.</t>
  </si>
  <si>
    <t>In this study, attempt has been made to improve the overall performance of high-density polyethylene (HDPE) composites by blending with silane treated silicon nitride (SN) using HDPE grafted dibutyl maleate as compatibilizer. A small quantity of surface modified nanoclay has also been added in order to improve the mechanical properties. The mechanical properties show that both silane modification of silicon nitride accompanied by nanoclay addition has led to the substantial enhancement in mechanical properties. In addition, compatibilization has further improved the mechanical properties showing 10% (w/w of silicon nitride) as optimal compatibilizer content. The wear results showed that, as SN content increased, the slide wear loss decreased. Addition of SN along with compatibilizer also improved the thermal stability of the nanocomposites. (C) 2013 Elsevier Ltd. All rights reserved.</t>
  </si>
  <si>
    <t>Pratap Singh, Vishwa; Kapur, G. S.; Shashikant; Choudhary, Veena</t>
  </si>
  <si>
    <t>High-density polyethylene/needle-like sepiolite clay nanocomposites: effect of functionalized polymers on the dispersion of nanofiller, melt extensional and mechanical properties</t>
  </si>
  <si>
    <t>RSC Advances</t>
  </si>
  <si>
    <t>The present article reports the preparation of high density polyethylene (HDPE)/sepiolite-clay nanocomposites with improved mechanical performance and melt extensional properties by melt compounding using a co-rotating twin screw extruder. Maleic anhydride grafted high density polyethylene (HDPE-g-MA) (having different MFI and maleic anhydride content) was used as compatibiliser to investigate systematically the effect of polarity and molecular weight on the properties of HDPE/sepiolite nanocomposites. The influence of sepiolite loading (1–10 wt%) and type of compatibilizer on morphological, mechanical and melt extensional properties (melt strength, drawability and extensional viscosity) were investigated and analyzed. Sepiolite-clay significantly enhanced the mechanical properties, melt strength and extensional viscosity with slight reduction in drawability at 10% w/w loading. For example, ∼40% increase in tensile modulus and ∼50% improvement in flexural modulus was obtained at 10% w/w sepiolite loading. The compatibiliser having lower MFI showed significant improvement in melt extensional properties as compared to compatibiliser having higher MFI. Scanning electron microscopy and transmission electron microscopy revealed the better dispersion of sepiolite in the presence of compatibiliser, however it was much better when HDPE-g-MA having higher MFI was used as compared to compatibiliser having lower MFI. Thermal stability increased in the presence of sepiolite which was further improved in the presence of compatibiliser.</t>
  </si>
  <si>
    <t>Rahman, Md. Rezaur; Rahman, Md. Mizanur; Hamdan, Sinin; Josephine Chang Hui Lai</t>
  </si>
  <si>
    <t>Impact of Maleic Anhydride, Nanoclay, and Silica on Jute Fiber-reinforced Polyethylene Biocomposites.</t>
  </si>
  <si>
    <t>BioResources</t>
  </si>
  <si>
    <t>Jute fiber/polyethylene biocomposites were prepared using a hot press molding technique. The effects of maleic anhydride, clay, and silica on the physical, mechanical, and thermal properties of jute fiber-reinforced polyethylene (PE) biocomposites with different fiber loadings (5, 10, 15, and 20 wt.%) were investigated. The biocomposites were characterized by Fourier transform infrared spectroscopy (FTIR), scanning electron microscopy (SEM), and thermogravimetric analysis (TGA). The mechanical properties were determined using a universal testing machine. The biocomposite specific surface area, pore volume, and pore size were investigated using the Brunauer-Emmett-Teller (BET) equation. Because of the Si-O-Si stretching vibration, the peak representing the O-H group significantly decreased in the range of 3200 to 3600 cm-1. Jute fiber/PE Maleic anhydride silica composite (JFPEMASC) showed smoother surfaces, which indicated good distribution and better interfacial bonding between the fibers and matrix. The jute fiber/polyethylene/silica composites had a higher surface area and pore volume, with a lower pore size. JFPEMASC was more thermally stable than the other composites, with higher activation energy. JFPEMASC had the highest Young's modulus among all the biocomposites.</t>
  </si>
  <si>
    <t>Adesina, Ayuba A.; Hussein, Ibnelwaleed A.</t>
  </si>
  <si>
    <t>The impact of organoclay on the rheology and extrusion of high density polyethylene (HDPE) was studied. Organoclay effect was studied at very low clay loading (≤0.1 wt %) while serving as a processing aid. A special design slit die with three transducers was used in the study of the extrusion melt instabilities. The rheological results showed that normal stress difference of HDPE was reduced during steady shear rate and stress growth tests when organoclay (≤0.1 wt %) was added. The extensional strain and stress growth of HDPE reduced with the addition of organoclay. So, organoclay (≤0.1 wt %) has an effect on the shear and extensional rheology of HDPE. The intensity of the melt instability was characterized with both a moment analysis and distortion factor (DF) from an advanced Fourier transform analysis. Both showed the same trends in the characterization of the pressure fluctuations in the die. Generally, addition of organoclay (≤0.1 wt %) to HDPE led to the reduction in DF. The ratio of first and second moment analyses became reduced as well. The results quantified the extent of elimination of gross melt fracture in HDPE by organoclay. Also, the extrusion pressure was reduced with organoclay (≤0.1 wt %) inclusion hence more throughput. There was a good correlation between rheology and extrusion. Both showed that the platy‐like organoclay streamlined the melt flow. However, the maleated polyethylene added as a compatibilizer did not give substantial synergistic effect. © 2011 Wiley Periodicals, Inc. J Appl Polym Sci, 2011</t>
  </si>
  <si>
    <t>Technical Papers, Regional Technical Conference - Society of Plastics Engineers</t>
  </si>
  <si>
    <t>In this work the effects of incorporating biodegradable composites such as DDGS and Zein on the tensile strength, strain to failure and Young's modulus of LDPE and HDPE were examined. Samples were prepared by mixing and extruding LDPE and HDPE in various amounts with DDGS and compositions of DDGS/zein and injection molding these composites into tensile test bars. Further investigations were completed whereby the potential benefit of the incorporation of nanoclays in the material composition of LDPE with DDGS/zein and DDGS were examined.</t>
  </si>
  <si>
    <t>Jiang, Jun(1); Mei, Changtong(1); Pan, Mingzhu(1); Cao, Jinzhen(2)</t>
  </si>
  <si>
    <t>Silica/montmorillonite hybrid nanoparticles were prepared to modify high-density polyethylene which was used to fabricate wood/polymer composites (WPC). Surface modification of hybrids with γ-methacryloxypropyltrimethoxysilane (MPTS) increased water contact angles from 10.7°to 88.1°and decreased the content of hydroxyl groups (42% relative OH content), indicating the successful grafting of MPTS. Compared with silica, the layered structure of montmorillonite (MMT) provided a better barrier (tortuous paths) for water penetration, and the incorporation of silica in hybrids provided more sites for MPTS grafting. Both of them resulted in the improvement on hydrophobicity for hybrids and WPCs. In the WPC system, some silicas in modified hybrids were not only dispersed in the polymer matrix but also penetrated into the cell wall of wood flours (WF) owing to the extruded process. The MMT in hybrids could mainly cover the WF surface. This distribution of hybrids could improve the WF mechanical strength and interfacial compatibility between the WF and polymer with the help of MPTS, resulting in enhanced mechanical properties of the composites. Compared with control (without nanoparticles), the tensile strength, impact strength, modulus of rupture and modulus of elasticity of the WPC with modified hybrids incorporation increased by 31%, 47%, 18%, and 28%, respectively. © 2019 Society of Plastics Engineers</t>
  </si>
  <si>
    <t>Polyethylene (PE) is widely used to make bulk containers in rotational molding process. The challenge in this study is to improve permeation resistance of PE to hydrocarbon solvents and gases. Adding organomodified clay improves the thermal, barrier and mechanical properties of PE. In fact, clay layers create a tortuous path against the permeant, yielding better barrier properties. Due to the non-polar hydrophobic nature of PE and polar hydrophilic structure of clay minerals, the compatibilizer plays a crucial role to enhance the dispersion level of clay in the matrix. In this study High Density Polyethylene (HDPE) and Linear Low Density Polyethylene (LLDPE) layered silicate nanocomposite were melt-compounded with two concentrations of organomodified clay (2 and 4 wt. %). The interaction between nanoclay, compatibilizer and rotomolding grade of PE were examined by using X-ray diffraction, transmission electron microscopy (TEM) and rheology test. Rheology was used to determine the performance of our material at low shear processing condition. © 2015 AIP Publishing LLC.</t>
  </si>
  <si>
    <t>compounding, processing</t>
  </si>
  <si>
    <t>Hafshejani, Kowsar Tavakoli(1); Khorasani, Saied Nouri(1); Jahadi, Mahroo(1,2); Hafshejani, Mehdi Sharifi(1); Neisiany, Rasoul Esmaeely(1)</t>
  </si>
  <si>
    <t>In the present research, mechanical and thermal properties of high-density polyethylene/wood flour were improved by incorporating nanoclay (Cloisite 30B) and antioxidant (Irganox B225) in the compound. Design of experiments was carried out to optimize composition among nine compounds and to investigate the effect of nanoclay and antioxidant (0–5 phr) and (0–0.4 phr), respectively. The results of mechanical tests showed approximately 24% increase in the tensile strength of compounds containing 2.5 and 5.0 part per hundred (phr) of the nanoclay in the composite compared with the same samples without nanoclay. The tensile modulus of composites increased 7.3% by increasing the level of nanoclay from 0 to 2.5 phr. However, a further increase in the nanoclay content led to a 4.3% decrease in tensile modulus. Evaluation of the thermal oxidation stability of samples confirmed that the thermal oxidation of composites decreased with increasing nanoclay from 0 to 5.0 phr and increased significantly with the addition of the antioxidant. © 2018, Akadémiai Kiadó, Budapest, Hungary.</t>
  </si>
  <si>
    <t>Gouda, Ossama E.(1); Mahmoud, Sohair F.(2); El-Gendy, Ahmed A.(3); Haiba, Ahmed S.(2)</t>
  </si>
  <si>
    <t>Telkomnika</t>
  </si>
  <si>
    <t>Polymer nanocomposites have been used for various important industrial applications. The preparation of high density polyethylene composed with Na-montmorillonite nanofiller using melt compounding method for different concentrations of clay-nanofiller of 0%, 2%, 6%, 10%, and 15% has been successfully done. The morphology of the obtained samples was optimized and characterized by scanning electron microscope showing the formation of the polymer nanocomposites. The thermal stability and dielectric properties were measured for the prepared samples. Thermal gravimetric analysis results show that thermal stability in polymer nanocomposites is more than that in the base polymer. It has been shown that the polymer nanocomposites exhibit some very different dielectric characteristics when compared to the base polymer. The dielectric breakdown strength is enhanced by the addition of claynanofiller. The dielectric constant (Εr) and dissipation factor (Tan δ) have been studied in the frequency range 200 Hz to 2 MHz at room temperature indicating that enhancements have been occurred in er and Tan d by the addition of clay-nanofiller in the polymer material when compared with the pure material.</t>
  </si>
  <si>
    <t>Nuclear Instruments &amp; Methods in Physics Research Section B</t>
  </si>
  <si>
    <t>Abstract: Effect of electron beam irradiation on the thermal and mechanical properties of poly(ethylene-co-vinyl acetate) (EVA)/clay composites prepared by blending using solvent method has been investigated. The results show that the tensile strength increased continuously with increasing electron beam (EB) irradiation dose up to 200kGy, thereafter decreased with further increase in dose, similarly increased with increasing the clay percentage until 50%, then decreases with further increase in clay percentage. Alternatively, elongation at break decreased continuously with increasing irradiation dose and clay percentage in the prepared composite. Conversely hardness increased continuously with increasing both clay percentage and irradiation doses. The thermogravimetric analysis revealed that thermal stability of the EVA/clay composites improved with increasing dose. The improvement in the mechanical and thermal properties is attributed to the formation of radiation-induced crosslinking as evidenced by the gel-content results. The adsorption capacity of EVA/clay composite for acid red 37 dye was 63.6 (mg/g) at adsorption conditions of: EVA/clay 50:50 (wt.%); dye concentration: 300mg/l; sample dose: 0.05g/25.00ml; initial pH 7.0; temperature: 30°C and equilibrium time: 8h.</t>
  </si>
  <si>
    <t>HOLOS</t>
  </si>
  <si>
    <t>Nanocomposites were prepared using organophilic montmorillonite clay as reinforcement, the thermoplastic matrix of High Density Polyethylene (HDPE). The nanocomposites were prepared by the conventional melt blending method, with different reinforcement fractions (1 and 2.5%) by mass, then injection molded. The compositions and structural characterizations of organophilic clay were made by X-ray fluorescence (FRX), X-ray diffraction (XRD), thermogravimetry (TG) and infrared spectroscopy (FTIR). The morphological characterization of the nanocomposites was performed by transmission electron microscopy (TEM) and mechanical tensile properties. By means of the mechanical tensile results, the concentration of the clay, the dispersion and its interaction with the matrix, directly influence the tensile strength of the specimens. The TEM images revealed the morphologies of the nanocomposites, presenting partially exfoliated structures with predominance of some agglomerates.</t>
  </si>
  <si>
    <t>Passador, F.R.(1); Ruvolo-Filho, A.C.(1); Pessan, L.A.(1)</t>
  </si>
  <si>
    <t>The purpose of this work was to investigate the effect of organoclay and compatibilizer agent (LLDPE-g-MA) content on the thermal and mechanical properties for nanocomposites based on a high density polyethylene/linear low density polyethylene blend. The nanocomposites with 2.5, 5.0 and 7.5 wt% of organoclay were produced by melt compounding in a twin-screw extruder. The effect of two blending protocols was also investigated. In the first blending protocol LLDPE and LLDPE-g-MA were first reinforced with organoclay and then this nanocomposite was later blended with HDPE, and the in the second blending protocol LLDPE-g-MA was mixed with organoclay first and then this masterbatch was diluted with HDPE and LLDPE. The nanocomposites were analyzed by WAXD and TEM. The thermal characterization was performed by DSC and DMA, and the mechanical properties were evaluated by tensile properties and three point bending tests. It was shown that the introduction of a maleated compatibilizer was required to improve the organoclay dispersion in the nanocomposite. The addition of organoclay increased the thermal stability and mechanical for all the nanocomposites with respect to the blend. The addition of compatibilizer agent improved the interactions between the organoclay and polymeric matrix and inhibited the mobility of the segments of polymer chains that led to an increase in Tg of the nanocomposites. The organoclay acted as a nucleating agent, increasing the crystallinity with the increase of the level of organoclay. Moreover, the addition of LLDPE-g-MA inhibited the nucleation and/or crystal growth and decreased the crystallinity. © 2014 American Institute of Physics.</t>
  </si>
  <si>
    <t>Passador, Fabio R.(1); Ruvolo-Filho, A.C.(2); Pessan, L.A.(2)</t>
  </si>
  <si>
    <t>International Polymer Processing</t>
  </si>
  <si>
    <t>Nanocomposites based on high density polyethylene (HDPE)/ linear low density polyethylene (LLDPE) blend were prepared by melt compounding in a twin-screw extruder using an organoclay (montmorillonite) as nano-filler and maleic anhydridegrafted linear low density polyethylene (LLDPE-g-MA) as compatibilizer. The effects of two blending protocols were also investigated. In the first blending protocol LLDPE and LLDPE-g-MA were first reinforced with organoclay and then this nanocomposite was later blended with HDPE, and the second blending protocol LLDPE-g-MA was mixed with organoclay first and then this masterbatch was diluted with HDPE and LLDPE. The preparation of the masterbatch resulted in the degradation of polyethylene, with crosslinking formation which increase the viscosity of the polymer and facilitated the dispersion of the organoclay in the polymeric matrix. WAXD and TEM were used to determine the effect of blending protocol and organoclay content on the intercalation and mechanical properties. The introduction of a maleated polyethylene was required to improve the organoclay dispersion in the nanocomposites. Thermal and mechanical properties of the nanocomposites were affected by blending protocols and the content of organoclay. The degree of crystallinity of the materials prepared using the first blending protocol decreased upon the intercalation of clay platelets whereas for the materials obtained using the second blending protocol the degree of crystallinity decreased due the crosslinking which further restricted mobility and diffusion of polymer chains. The nanocomposites show higher values of tensile modulus, flexural modulus and HDT compared to the blend without the addition of organoclay. The OMMT content added to the polymer blend results in significant and well correlated improvements in tensile and flexural moduli. © Carl Hanser Verlag GmbH &amp; Co. KG.</t>
  </si>
  <si>
    <t>Barbosa, R.(1); Araujó, E.M.(1); Melo, T.J.A.(1); Ito, E.N.(2); Hage Jr., E.(1)</t>
  </si>
  <si>
    <t>Journal of Nanoscience and Nanotechnology</t>
  </si>
  <si>
    <t>High density polyethylene/Brazilian clay nanocomposites were prepared by the melt intercalation technique. A montmorillonite sample from Boa Vista/PB, Northeast of Brazil, was organically modified with esthearildimethylammonium chloride (Praepagen WB) quaternary ammonium salt. The unmodified and modified clays with the quaternary ammonium salt were introduced in 1, 2, 3 and 5 wt% in a PE polymer matrix. The dispersion analysis and the interlayer distance of the clay particles were obtained by X-ray diffraction (XRD) and transmission electron microscopy (TEM). The mechanical properties of tensile and the flammability of the nanocomposites were studied. In general, the mechanical properties of the systems presented superior values compared to the matrix. The systems showed a reduction on the burning rate, indicating that the flammability resistance of nanocomposites was improved. Copyright © 2008 American Scientific Publishers All rights reserved.</t>
  </si>
  <si>
    <t>Materials Science and Technology</t>
  </si>
  <si>
    <t>The effects of compatibiliser molecular weight, temperature of the first mixing zone of the extruder and nanoclay loading on the mechanical and thermal properties of polymer-clay nanocomposites (PCNs) were investigated. It was found that the molecular weight of the compatibiliser, the temperature of the first mixing zone of the extruder and the nanoclay content have significant effects on the mechanical and thermal properties of the polyethylene-clay nanocomposites. The blending of the high and low molecular weight compatibilisers allowed a more efficient interface between the nanoclay and the polymer matrix. Coupling a more efficient bonding with the high shear in the first mixing zone of the extruder at a low temperature produced an intercalated/exfoliated nanoclay filler resulting in enhanced mechanical properties of the PCNs.</t>
  </si>
  <si>
    <t>Babaei, Amir; Ghaffarian, S.Reza; Khorasani, M.Mehdi; Baseghi, Siamak</t>
  </si>
  <si>
    <t>High-density polyethylene/organoclay nanocomposites were prepared via melt intercalation in an internal mixer using both a direct mixing and master batching method. Two types of maleic anhydride grafted polyethylene, high-density polyethylene grafted maleic anhydride, and linear low-density polyethylene grafted maleic anhydride, (HDPE-g-MA, LLDPE-g-MA) were used as compatibilizers to enhance the dispersibility of nanoclay in HDPE. Dispersion of organoclay in the nanocomposites was characterized by using X-ray diffraction (XRD), transmission electron microscopy (TEM), and rheological mechanical spectroscopy (RMS). Effects of clay content and degree of clay dispersion on the rheological and tensile properties were also investigated. Furthermore, the effect of order of mixing on the dispersion and distribution of the clay layers was studied. The obtained results showed that organoclay in the nanocomposites were dispersed homogeneously and exfoliated better when HDPE-g-MA and the direct mixing route were used. Although in the master batching method clay intercalated better, clay layers chiefly remain in compatibilizer rich areas. On the other hand, direct mixing was observed to lead to clay particles being dispersed in the HDPE matrix or at the interface of the matrix and compatibilizer and, consequently, better improvement in the tensile modulus was achieved. It was determined that the compatibilizer with the higher miscibility with the matrix was the key factor for achieving better exfoliation of clay sheets.</t>
  </si>
  <si>
    <t>compatibilisation, compounding*</t>
  </si>
  <si>
    <t>Abd El-Fattah, Ahmed; Abd ElKader, Eman</t>
  </si>
  <si>
    <t>Wood plastic composites based on recycled high-density polyethylene (r-HDPE)/wood flour with the addition of organically modified clays were prepared by melt mixing and compression molding. The effect of two different types and contents of clays, bentonite and layered double hydroxide – on the mechanical, thermal, and water absorption properties of the wood plastic composites – was examined to identify the most effective clay type for wood plastic composites. It was found that incorporation of 2 wt% modified bentonite (mBNT) clay was the most effective in the composite formulation; it has significantly enhanced the properties of the wood plastic composites. The scanning electron micrographs of the fractured surfaces showed improved interfacial adhesion of the composite components. The tensile strength of wood plastic composites was increased by 9.7% when 2 wt% mBNT clay was incorporated in the composite formulation; however, the tensile strength slightly decreased as the clay content was further increased. The izod impact strength was lowered about 10.5% by 2 wt% mBNT clay. Moreover, the addition of 2 wt% mBNT clay enhanced the water resistance of the wood plastic composites by 27.5% after immersion in water for five days. On the other hand, the modified layered double hydroxide (mLDH) clay did not cause any remarkable improvement in the properties of the wood plastic composites. The tensile strength showed a decreasing trend with an increase in mLDH content. However, both clays did not improve the thermal stability of wood plastic composites. In addition, there are no noticeable changes in the values of melting temperature by increasing the content of clays. The experimental results indicated that the properties of the wood plastic composites were significantly improved when combined with the appropriate clay type and content. However, the interaction between wood flour and the intercalated clay particles as well as the processing conditions will need further study.</t>
  </si>
  <si>
    <t>Ardanuy, M.(1); Velasco, J.I.(1); Maspoch, M.L.(1); Haurie, L.(2); Fernández, A.I.(3)</t>
  </si>
  <si>
    <t>High-density polyethylene (HDPE)/hydrotalcite nanocomposites were prepared and characterized with a partially neutralized sodium ionomer of poly(ethylene-co-methacrylic acid) (EMAA) as a compatibilizer. Moreover, nanocomposites based on this ionomer were characterized as patterns to analyze the interactions between the hydrotalcite sheets and the methacrylic groups on the ionomer. Hydrotalcite particles were organically modified with sodium dodecyl sulfate ions. Their presence in the interlayer space was confirmed by means of Fourier transform infrared spectroscopy (FTIR) and X- ray diffraction (XRD). Morphological analysis carried out with XRD and transmission electron microscopy (TEM) revealed the partially exfoliated/intercalated structure achieved in the nanocomposites. The mechanical properties of the HDPE nanocomposites mainly depended on the nature of the polymer matrix. Higher values of the tensile strength and Young's modulus were found in the EMAA nanocomposites. Thermogravimetric analysis (TGA) showed that hydrotalcite particles improved the thermal stability and delayed the onset decomposition temperature of both HDPE and EMAA nanocomposites. © 2009 Wiley Periodicals, Inc.</t>
  </si>
  <si>
    <t>Silva, Bruna Louise(1); Nack, Fernanda Czerkies(1); Lepienski, Carlos Mauricio(2); Coelho, Luiz Antonio Ferreira(1); Becker, Daniela(1)</t>
  </si>
  <si>
    <t>Materials Research</t>
  </si>
  <si>
    <t>In this work, nanocomposites with simultaneous dispersion of carbon nanotubes and clays in a high density polyethylene (HDPE) matrix were prepared. Two different processes of preparation were employed: solution or melt intercalation. Two different montmorillonite clays were used separately: a natural (MMT-Na) or an organoclay (MMT-30B) and it was used multiwalled carbon nanotubes (MWCNT). Thermal properties were evaluated by DSC and TGA, mechanical properties were evaluated by nanoindentetion and morphology was investigated by transmission electronic microscopy (TEM). Alterations of 20% in crystallinity were detected, increases in Youngs modulus up to 12% were observed and up to 20% of increase was observed in Oliver-Pharr hardness. It is possible to explain part of those results based on the state of dispersion observed in our TEM results.</t>
  </si>
  <si>
    <t>High density polyethylene/organo-modified montmorillonite composites whit various concentrations of maleic anhydride grafted high density polyethylene (MA-g-HDPE) as compatibilizer (5-20 wt %) have been prepared by melt process. The extruded composite powders are applied on the treated steel surfaces using spray electrostatic powder technique, followed by oven curing at various temperatures (180°C-220°C) and times (15-45 min). The surface uniformity of produced coating films is studied by scanning electron microscopy. Comparison of micrographs of the coatings shows the composite coating films are measured using standard methods. The uniformity, adhesion, and bending strength of the coating films are compared to select high performance coatings. The results indicate that the presence of 15 wt % MA-g-HDPE in the coatings shows the highest properties (adhesion and bending strength) and more surface uniformity. © 2014 Wiley Periodicals, Inc.</t>
  </si>
  <si>
    <t>coating films</t>
  </si>
  <si>
    <t>Sanchez-Valdes, Saul(1)</t>
  </si>
  <si>
    <t>Journal of Adhesion Science &amp; Technology</t>
  </si>
  <si>
    <t>This work analyses the effect of using ethylene-propylene-diene-monomer-grafted maleic anhydride (EPDM-g-MA) as compatibilizer to improve the interfacial properties and toughness of high-density polyethylene-organoclay-silver (HDPE/clay/silver) nanocomposites. EPDM-g-MA was reacted using ultrasound with a solution of AgNO3 0.04 M and ethylene glycol using ammonium hydroxide to obtain the silver ammonium complex. This silver-coated maleated EPDM was then melt mixed with HDPE and organoclay (Nanomer I28E) using a twin-screw extruder. Transmission electron microscopy (STEM) and X-ray diffraction (XRD) results confirmed the filler dispersion of both organoclay and silver nanoparticles into HDPE matrix when maleated EPDM was used. Both fillers were better dispersed and exfoliated by using this compatibilizer. The thermal stability enhancement of nanocomposites was confirmed using thermogravimetric analysis. Mechanical and antimicrobial properties demonstrated that better dispersed filler obtained with maleated EPDM enhanced the toughness and antimicrobial behaviour of HDPE/clay/silver hybrid nanocomposites. This confirmed that maleated EPDM was an efficient compatibilizer to obtain hybrid nanocomposites with enhanced properties to be used for several HDPE applications. © 2016 Taylor &amp; Francis.</t>
  </si>
  <si>
    <t>Rice husk and nanoclay (montmorillonite)-filled low-density polyethylene composite films were prepared by extrusion blown film. Maleic anhydride-modified polyethylene was used as compatibiliser in various concentrations ranging from 0 to 8 parts per hundred. X-ray difractograms showed an increase in interlayer spacing of montmorillonite from the use of compatibiliser when compared to the uncompatibilised composites  an increase of 20, 33, 36 and 38% for 2, 4, 6 and 8 parts per hundred, respectively, of maleic anhydride-modified polyethylene. With the incorporation of maleic anhydride-modified polyethylene, a better dispersion of the fillers was also achieved, as confirmed by scanning electron microscopy. The compatibilised composite films showed improved tensile and barrier properties. The addition of 4 parts per hundred of the compatibiliser resulted in an improvement by 22% in tensile strength. Furthermore, oxygen barrier property of the composite films improved more than twofold by adding 4 parts per hundred of maleic anhydride-modified polyethylene. This improvement in tensile and barrier properties is due to an increase in the interfacial adhesion between the fibre and matrix and better dispersion of impermeable nanoparticles.</t>
  </si>
  <si>
    <t>Brandenburg, R.F.(1); Lofi, A.R.H.C.(1); Lepienski, C.M.(2); Coelho, L.A.F.(1); Becker, D.(1)</t>
  </si>
  <si>
    <t>In this work, nanocomposites with simultaneous dispersion of multiwalled carbon nanotubes (MWCNT) and montmorillonite clays in a high density polyethylene matrix were prepared by two different processes of preparation: solution and melt intercalation. The simultaneous dispersion of clays with carbon nanotubes (CNT) in different polymeric matrices has been showing a synergic potential for increasing mechanical properties, electrical conductivity and reducing the percolation threshold of the conductive phase. Two different montmorillonite clays were used separately: a natural (MMT-Na) and an organoclay (MMT-30B). The crystallinity degree and melting temperatures were evaluated by D.S.C., mechanical properties were evaluated by nanoindentetion. It can be seen that the process of preparation modify the degree of crystallinity of the HDPE matrix. Data from nanoidentention showed that the simultaneous addition of nanoclays and carbon nanotubes increased the Young's Modulus in both processes of preparation. © 2014 American Institute of Physics.</t>
  </si>
  <si>
    <t>secondary filler, clay modification</t>
  </si>
  <si>
    <t>Lei, Yong; Wu, Qinglin; Clemons, Craig M.; Yao, Fei; Xu, Yanjun</t>
  </si>
  <si>
    <t>Composites based on high density polyethylene HDPE, pine flour, and organic clay were made by melt compounding and then injection molding. The influence of clay on crystallization behavior, mechanical properties, water absorption, and thermal stability of HDPEpine composites was investigated. The HDPEpine composites containing exfoliated clay were made by a twostep melt compounding procedure with the aid of a maleated polyethylene MAPE. The use of 2 clay decreased the crystallization temperature Tc, crystallization rate, and the crystallinity level of the HDPEpine composites, but did not change the crystalline thickness. When 2 MAPE was added, the crystallization rate increased, but the crystallinity level was further lowered. The flexural and tensile strength of HDPEpine composites increased about 20 and 24, respectively, with addition of 1 clay, but then decreased slightly as the clay content increased to 3. The tensile modulus and tensile elongation were also increased with the addition of 1 clay. The impact strength was lowered about 7 by 1 clay, but did not decrease further as more clay was added. The MAPE improved the state of dispersion in the composites. Moisture content and thickness swelling of the HDPEpine composites was reduced by the clay, but the clay did not improve the composite thermal stability. © 2007 Wiley Periodicals, Inc. J Appl Polym Sci 2007</t>
  </si>
  <si>
    <t>Kord, Behzad(1); Ravanfar, Pouria(2); Ayrilmis, Nadir(3)</t>
  </si>
  <si>
    <t>The nanocomposites of high density polyethylene (HDPE)/bagasse flour (BF) with different contents of the organomodified montmorillonite (OMMT) were produced by melt blending process. The thermal stability and combustion behavior of nanocomposites were characterized by thermogravimetric analysis (TGA), differential scanning calorimetry, and cone calorimeter tests. The results of TGA data of the nanocomposites indicated that the OMMT greatly enhanced the thermal stability, and char residues of the HDPE/BF blends gradually increased with increasing the OMMT content. The activation energy was determined to describe the energy consumption of the initiation of the thermal degradation process. The composites produced with the 6 phc OMMT had the highest activation energy values among the evaluated composites (106 kJ/mol), whereas composites without nanoclay exhibited the lowest one. Furthermore, as the OMMT was incorporated into the nanocomposites, the melting temperature (Tm), crystallization temperature (Tc) melting enthalpy (Hm) and crystallinity (Xc) of HDPE/BF blends increased. The findings showed that the OMMT effectively boosted the flame retardancy of nanocomposites due to the formation of the carbonaceous silicate char shields delayed time to ignition and the combustion process was remarkably hindered. © 2016, The Author(s).</t>
  </si>
  <si>
    <t>Melt processing is a critical step in the manufacture of polymer articles and is even more critical when dealing with inhomogeneous polymer clay nanocomposites systems. The chemical composition, and in particular the clay type and its organic modification, also plays a major contribution in determining the final properties and in particular the thermal and long-term oxidative stability of the resulting polymer nanocomposites. Proper selection and tuning of the process variable should, in principle, lead to improved characteristics of the fabricated product. With multiphase systems containing inorganic nanoclays, however, this is not straightforward and it is often the case that the process conditions are chosen initially to improve one or more desired properties at the expense of others.This study assesses the influence of organo-modified clays and the processing parameters (extrusion temperature and screw speed) on the rheological and morphological characteristics of polymer nanocomposites as well as on their melt and thermo-oxidative stability. Nanocomposites (PPNCs) based on PP, maleated PP and organically modified clays were prepared in different co-rotating twin-screw extruders ranging from laboratory scale to semi-industrial scale. Results show that the amount of surfactant present in similar organo-modified clays affects differently the thermo-oxidative stability of the extruded PPNCs and that changes in processing conditions affect the clay morphology too. By choosing an appropriate set of tuned prOcess variables for the extrusion process it would be feasible to selectively fabricate polymer clay nanocomposites, with the desired mechanical and thermo-oxidative characteristics. (C) 2013 Elsevier Ltd. All rights reserved.</t>
  </si>
  <si>
    <t>polypropylene</t>
  </si>
  <si>
    <t>Barbosa, Renata(1); Morais, Dayanne Diniz Souza(2); Nóbrega, Karine Castro(2); Araújo, Edcleide Maria(2); Mélo, Tomás Jeférson Alves(2)</t>
  </si>
  <si>
    <t>Nanocomposites were processed using the technique of melt intercalation, starting from a concentrated polar compatibilizer/organoclay (PE-g-MA/organoclay) prepared in an internal mixer. The concentrate was incorporated into the matrix of HDPE by two methods: I) counter-rotating twin-screw extruder and II) co-rotating twin-screw extruder, using two screw profiles (ROS and 2KB90). After extrusion, the specimens of the extruded composites were injection molded. The X-ray diffraction (XRD) technique was used to analyze the degree of expansion of the prepared clays. To analyze the degree of exfoliation of obtained nanocomposites, XRD and TEM (transmission electron microscopy) were used. The influence of processing variables on mechanical properties was studied through the behavior of the modulus and tensile strength of nanocomposite systems. By XRD and TEM, it was seen that the clay was well dispersed in the matrix and the presence of intercalated and partially exfoliated hybrid structure for nanocomposites was observed when the systems were prepared in counter-rotating twin-screw extruder. A similar behavior was observed in the use of screws (2KB90 or ROS) of the nanocomposites, with a reduction in modulus and tensile strength. Although the mixing process by extruding be the most common industrial practice, and also it is the preferred strategy for the preparation of polymer nanocomposites, much of the literature was directed to the study of chemical modification of clay, type and level of compatibilizer, in order to maximize the compatibility between clay and the polymeric matrix. On the other hand, studies about the role of the processing and configurations of screws are relatively scarce. The main motivation of this work was to expand and to contribute to spread a better understanding of the effects of processing to obtain polymer nanocomposites.</t>
  </si>
  <si>
    <t>Babaei, Amir(1,2); Ghaffarian, S. Reza(1); Khorasani, M. Mehdi(1); Baseghi, Siamak(1,2)</t>
  </si>
  <si>
    <t>Influence of xompatibilizer-type and processing approach on the dispersion of OMMT in high-density polyethylene matrix</t>
  </si>
  <si>
    <t>High-density polyethylene/organoclay nanocomposites were prepared via melt intercalation in an internal mixer using both a direct mixing and master batching method. Two types of maleic anhydride grafted polyethylene, high-density polyethylene grafted maleic anhydride, and linear low-density polyethylene grafted maleic anhydride, (HDPE-g-MA, LLDPE-g-MA) were used as compatibilizers to enhance the dispersibility of nanoclay in HDPE. Dispersion of organoclay in the nanocomposites was characterized by using X-ray diffraction (XRD), transmission electron microscopy (TEM), and rheological mechanical spectroscopy (RMS). Effects of clay content and degree of clay dispersion on the rheological and tensile properties were also investigated. Furthermore, the effect of order of mixing on the dispersion and distribution of the clay layers was studied. The obtained results showed that organoclay in the nanocomposites were dispersed homogeneously and exfoliated better when HDPE-g-MA and the direct mixing route were used. Although in the master batching method clay intercalated better, clay layers chiefly remain in compatibilizer rich areas. On the other hand, direct mixing was observed to lead to clay particles being dispersed in the HDPE matrix or at the interface of the matrix and compatibilizer and, consequently, better improvement in the tensile modulus was achieved. It was determined that the compatibilizer with the higher miscibility with the matrix was the key factor for achieving better exfoliation of clay sheets. Copyright © Taylor &amp; Francis Group, LLC.</t>
  </si>
  <si>
    <t>The use of biodegradable/bio-based polymers is of great importance in addressing several issues related to environmental protection, public health, and new, stricter legislation. Yet some applications require improved properties (such as barrier or mechanical properties), suggesting the use of nanosized fillers in order to obtain bio-based polymer nanocomposites. In this work, bionanocomposites based on two different biodegradable polymers (coming from the Bioflex and MaterBi families) and two different nanosized fillers (organo-modified clay and hydrophobic-coated precipitated calcium carbonate) were prepared and compared with traditional nanocomposites with high-density polyethylene (HDPE) as matrix. In particular, the injection molding processability, as well as the mechanical and rheological properties of the so-obtained bionanocomposites were investigated. It was found that the processability of the two biodegradable polymers and the related nanocomposites can be compared to that of the HDPE-based systems and that, in general, the bio-based systems can be taken into account as suitable alternatives. © 2018 by the authors.</t>
  </si>
  <si>
    <t>comparison</t>
  </si>
  <si>
    <t>Bee, Soo-Tueen; Hassan, A; Ratnam, CT; Tee, Tiam-Ting; Lee, Tin Sin</t>
  </si>
  <si>
    <t>Interactions of montmorillonite and electron beam irradiation in enhancing the properties of alumina trihydrate–added polyethylene and ethylene vinyl acetate blends.</t>
  </si>
  <si>
    <t>This study aims at investigating the effects of electron beam irradiation on the montmorillonite and alumina trihydrate–added low-density polyethylene and ethylene vinyl acetate blends. The mechanical, flammability and electrical resistivity of the montmorillonite and alumina trihydrate–added low-density polyethylene and ethylene vinyl acetate blends were investigated. The addition of montmorillonite provided the reinforcing effect to the alumina trihydrate–added low-density polyethylene and ethylene vinyl acetate, whereby the tensile strength of 150 kGy and 250 kGy irradiated samples gradually increased with increasing of montmorillonite composition (i.e. 5 phr to 20 phr). Furthermore, the addition of montmorillonite into low-density polyethylene and ethylene vinyl acetate blends increased the limiting oxygen index and thermal decomposition temperatures of samples, thus improving the flame retardancy and thermal stability. The increasing of montmorillonite and irradiation dosage promoted the char formation during combustion. Besides, the increasing of montmorillonite loading levels gradually decreased the surface and volume resistivities of the polymer blends. The high irradiation dosages (i.e. 150 kGy and 250 kGy) were found to slightly decrease the electrical resistivity of the alumina trihydrate–added low-density polyethylene and ethylene vinyl acetate blends especially at high loading of montmorillonite. The irradiation effect improved the mobility of montmorillonite ions in polymer matrix, subsequently causing the reduction of the electrical resistivity of the polymer blends. The storage capacity of electrical charges of samples was slightly declined with the increasing of montmorillonite loading levels and irradiation dosages as shown by the dielectric constant results. The dielectric loss tangent of samples slightly increased at the increasing of montmorillonite loading level. However, the dielectric loss tangent was declined with increasing of irradiation dosages.</t>
  </si>
  <si>
    <t>El-Sheikhy, Refat(1); Al-Shamrani, Mosleh(1)</t>
  </si>
  <si>
    <t>Advanced Powder Technology</t>
  </si>
  <si>
    <t>Interfacial bond between dry nanoclay (NC) powders and melted high density polyethylene (HDPE) powders is currently studied for clay/polymer nanocomposite (CPNC) made of montmorillonite (MMT) nanoclay (NC) and polyolefin (HDPE). Conceptual approach is proposed for evaluating bi-material interfacial bonding process by means of practical measurements of bond results. Enhanced mechanical and fracture properties are important results of achieving the bond and vice versa. Cracks and failure are direct result of de-bonding. Bond between natural layered silicate-aluminum particles NC and polyolefin such as HDPE has main role of creation of properties of final product. It controls mainly each of mechanical and fracture properties rather than other properties like thermal, chemical and physical. Several parameters share strongly in producing strong bond between nanoclay particles and polymer chains. It is believed that each of nano and micro size, surface area, structure will control the bond. Since there are no direct experimental measurements of interfacial bond, the mechanical and fracture properties can indirectly indicate and predict bond or de-bond process. Therefore, current research shows how mechanical and fracture parameters can explain the assessment of bi-interfacial bond between polymer chains and nano silicate aluminum. Experimental work and characterizations by X-ray diffraction (XRD), scanning electron microscope (SEM), atomic force microscope (AFM) and chemical composition analysis (EDS) are carried out for investigating that phenomenon. The results verify the concept of proposed approach for evaluating bond process. © 2017 The Society of Powder Technology Japan</t>
  </si>
  <si>
    <t>compounding*, processing</t>
  </si>
  <si>
    <t>Abstract: Polymer composite electrolytes (PCE) based on poly(ethylene oxide) (PEO) and alkylammonium-functionalized clay materials were fabricated. Structural modification and the electrochemical properties were investigated in order to understand the effects of organically modified montmorillonite (OMMT) in the polymer matrix on the ion conductivity. Nanosize layer-structured clay fillers were used having an organic modifier with different alkyl lengths and positions. The X-ray diffraction (XRD) results revealed that the interlayer spacing (2.55 nm) for MMT-20A was increased compared with that (1.16 nm) for Na-MMT. Both the XRD and the thermal analysis results indicated that the PCE showed reduced crystallinity after the introduction of the OMMT fillers. From the ion-conductivity results, the PCE containing MMT-20A showed higher conductivity than that containing Na-MMT . This indicated that the improved ion conductivity was dependent on the reduced crystallinity that was correlated with the d-spacing of the MMT. Furthermore, the PCE/OMMT showed improved tensile strength. Finally, it was shown that the conducting and mechanical properties were dependent on the interlayer spacing of the modified clays.</t>
  </si>
  <si>
    <t>Mohaddespour, A.(1); Ahmadi, S.J.(2); Abolghasemi, H.(1); Jafarinejad, Sh.(1)</t>
  </si>
  <si>
    <t>Journal of Applied Sciences</t>
  </si>
  <si>
    <t>The combination of the high density polyethylene (HDPE) with variable amounts of the organoclay for investigating the mechanical, thermal and chemical properties of the synthesized nanocomposites were prepared. The effects of the addition of polyethylene glycol (PEG) as a compatibilizer into the polymer matrix on these properties were regarded. X-ray diffraction (XRD) and Scanning Electron Microscopy (SEM) for estimating the morphology study of the nanocomposites were provided. Tensile strength, Young's modulus, surface hardness, Thermogravimetric analysis and adsorption resistant tests of all compounds for mechanical, thermal and chemical investigation were prepared. The morphology studies indicate that the addition of PEG has remarkably improved the dispersion of clay into the matrix. The most efficient amount of organoclay into the resin for enhancing the mechanical properties was obtained at about 5 wt. %. The results reveal that the thermal stability of nanocomposites enhanced with adding the organoclay and this property has been deteriorated without any compatibilizer. The adsorption resistant of samples decreased against the rising of the clay content into the polymer matrix. © 2007 Asian Network for Scientific Information.</t>
  </si>
  <si>
    <t>Sepet, Harun(1); Tarakcioglu, Necmetin(1); Misra, R.D.K.(2)</t>
  </si>
  <si>
    <t>The main aim of this paper is to introduce mechanical, thermal and surface properties of produced industrially HDPE-based nanocomposites. For this purpose, 1.0, 2.0, 3.0, 4.0 and 5.0 wt.% loading of nanoclay-reinforced HDPE nanocomposites made from the HDPE matrix were prepared by the melt mixing method using a compounder system, which consist of industrial banbury mixer, single screw extruder and granule cutting. The effect of nanoclay on mechanical, thermal and surface properties of nanoclay/HDPE nanocomposites was investigated. The tensile and flexural strength of nanoclay/HDPE nanocomposite increased by about 5% and 7%, respectively, with addition of 1.0 wt.% nanoclay. But then it decreased slightly as the nanoclay content increased to 5.0 wt.%. The tensile modulus and tensile elongation were decreased with the addition of 1.0 wt.% nanoclay, but did not increase further as more nanoclay was added. The flexural modulus of HDPE was significantly improved after (from 1.0 wt.% up to 5.0 wt.%) addition of nanoclay. It was found that the scratch resistance of nanoclay/HDPE nanocomposite improved with addition of the nanoclay by SEM examination. Density, melting flow index (MFI), differential scanning colorimetry (DSC), and vicat softening temperature (VICAT) were used to characterize the physical and thermal properties of the nanocomposites. The X-ray diffraction (XRD), the Fourier transform infrared spectrophotometry (FTIR), and the scanning electron microscopy (SEM) were used to analyze the structural characteristics of the nanocomposites. It is concluded that the addition of the nanoclay in HDPE has significantly influenced the mechanical, thermal, and surface properties of the nanocomposites. © The Author(s) 2015.</t>
  </si>
  <si>
    <t>Bee, Soo-Tueen; Hassan, A.; Ratnam, C.T.; Tee, Tiam-Ting; Sin, Lee Tin</t>
  </si>
  <si>
    <t>Abstract: This study aims at investigating the effects of montmorillonite (MMT) and electron beam irradiation on alumina trihydrate (ATH) added low density polyethylene and ethylene vinyl acetate (LDPE–EVA) blends. The nano-size MMT was used to improve the flammability and mechanical properties of the ATH added LDPE–EVA blends. The samples were irradiated at the dosage range 0–250kGy using electron beam accelerator. The limiting oxygen index test (LOI) revealed that the incorporation of MMT into ATH added LDPE–EVA blends could improve the flammability up to 28.4LOI%. The application of irradiation effect also improved the flame retardancy of the blends for ∼2LOI% compared to un-irradiated samples. The addition of MMT loading levels from 10 to 20phr exhibited reinforcing effect for 10.3–14.6% in tensile strength. On the other hand, the increasing of MMT loading levels has gradually decreased the surface and volume resistance of ATH added LDPE–EVA blends. The increase in irradiation dosages from 0 to 150kGy was found to slightly decrease the surface and volume resistivity of the ATH added LDPE–EVA samples especially at high loading of MMT. The enhancement of mobility of MMT ionic in polymer matrix could lead to the reduction of the surface and volume resistivity. Consequently, this study has demonstrated that addition of MMT and electron beam irradiation to ATH added LDPE–EVA blends have resulted better flammability, mechanical and electrical properties of ATH added LDPE–EVA blends.</t>
  </si>
  <si>
    <t>Nikkhah, S. Javan; Ramazani S.A., A.; Baniasadi, H.; Tavakolzadeh, F.</t>
  </si>
  <si>
    <t>Abstract: This paper is devoted to investigation of morphological and physical–mechanical properties of polyethylene (PE)/clay nanocomposites prepared via in situ polymerization method using bi-supported Ziegler–Natta catalyst. Bentonite type clay and MgCl2 (ethoxide type) were used as the support of TiCl4. Catalyst support and polymerization process have been done in slurry phase using Triisobutylaluminum as the co-catalyst. The microstructure of the nanocomposites was examined by X-ray diffraction (XRD) and transmission electron microscopy (TEM). XRD and TEM indicated that almost fully exfoliated PE/clay nanocomposites were produced successfully using this method. According to permeability measurements, it was found that oxygen permeability values of the nanocomposite samples prepared with in situ polymerization method were dropped more than 200% introducing only 1wt% clay to polymeric matrix. Differential scanning calorimetry (DSC) results indicated that the crystallization temperatures of samples are significantly higher than that of virgin PE. Moderate thermal stability enhancement of in situ polymerized nanocomposites was confirmed using thermogravimetric analysis (TGA).The storage modulus, Young’s modulus and tensile strength of prepared samples were increased where the toughness was declined slightly. It seems that good dispersion and exfoliation of clay during polymerization should be responsible to get more effective reinforcing properties for clay in this method comparing to melt blending method for preparation of polyethylene nanocomposites.</t>
  </si>
  <si>
    <t>Reject – paper – polymerisation</t>
  </si>
  <si>
    <t>Tabashi, Sara(1); Oromiehie, Abdulrasoul(2); Bazgir, Saeed(1)</t>
  </si>
  <si>
    <t>16th European Conference on Composite Materials, ECCM 2014</t>
  </si>
  <si>
    <t>In this study a novel nanobiodegrable composite based on Corn Starch/High density polyethylene (HDPE)/Linear low density polyethylene(LLDPE) and Nanoclay cloisite 30B were prepared by melt mixing. Three kind of compolymers such as: ethylene-vinyl alcohol (EVOH), ethylene vinyl acetate (EVA) and polyethylene grafted maleic anhydride (PE-g-MA) were used as a compatibilizers in HDPE/LLDPE/Starch composites. In comparing the effect of the above compatibilizers, the mechanical properties of the biocomposites showed that the tensile strength, Young's modulus and elongation at break increase when a polyethylene-g-maleic anhydride(PE-g-MA) copolymer was used as compatibilizer. In addition 3% wt of nano clay in the compsites, the results showed good dispersion of the nano particles cloisite 30B. Also a combination of intercalated and nearly exfoliated structure was obtained in the sample by microstructure study of X-ray diffraction and transmission electron microscope(TEM) analysis. Biodegradation studied in activated sludge samples were tested by weight loss methods and scanning electron microscope(SEM) observed holes and cracks on the surfaces can be considered as signs of the samples biodegradation.</t>
  </si>
  <si>
    <t>Wani, Trupti P.; Raja, R.; Sampathkumaran, P.; Seetharamu, S.</t>
  </si>
  <si>
    <t>Materials Today: Proceedings</t>
  </si>
  <si>
    <t>In the present day context ,the requirement of specific material properties cannot be met with the use of conventional metals and alloys.Therefore, the development of composite materials is gaining prominence.The readiness of composites for a specific purpose has been one of their greater advantages and more perplexing good challenges to adopt them as alternative materials to replace the existing ones.The polymer composites possessing low density, high strength to weight ratio, have the advantages of having low friction and good wear resistance property. Keeping this in mind, the naturally available silk fiber as reinforcement in HDPE matrix along with nano filler addition has been adopted in this work from the point of improving friction and wear resistance. In this study, the slide wear characteristics and the coefficient of friction of HDPE (high density polyethylene) containing bi-directional silk fiber (SF) composites at two levels of nanoclay (0.5 and 1.%NC) are experimentally investigated using pin on disc setup for three sliding distance. It is observed from slide wear data that increasing the sliding distance, the weight loss increases for pure HDPE, pure HDPE+SF, pure HDPE+SF+0.5%NC and pure HDPE+SF +1%NC of the load application of 10N,20N,30N respectively. Also among four samples studied, the pure HDPE+SF +1%NC shows the least weight loss and pure HDPE shows highest. As regards the coefficient of friction varies in the range of 0.12 to 0.37 for all the three sliding distances and load application 10N, 20N and 30N respectively. This work brings out the importance of nano-clay addition to silk fiber based HDPE composites shows the excellent wear resistance. Further the worn surface damage features have been examined and analyzed using scanning electron microscope (SEM) and it is noticed the wear data gets credence from the SEM photographs, thus complimenting each other.</t>
  </si>
  <si>
    <t>Abstract: The compatibilization provided by itaconic acid (IA) and 2-[2-(dimethylamino)-ethoxy] ethanol (DMAE) functionalized polyethylene for forming polyethylene-based nanocomposites was studied and compared. IA was grafted into PE by melt mixing to obtain PEgIA (compatibilizer 1), thereafter, PEgIA was reacted with DMAE also by melt mixing to obtain PAgDMAE (compatibilizer 2). PE-clay nanocomposites were prepared by melt mixing polyethylene with each of the two quaternary ammonium modified montmorillonite clays (Cloisite 30B and Nanomer I28E) plus each of the two previously prepared compatibilizers (PEgIA and PEgDMAE). FTIR characterization confirmed the formation of these two compatibilizers. All the compatibilized nanocomposites had better clay exfoliation–intercalated compared to the uncompatibilized PE nanocomposites. X-ray diffraction and transmission electron microscopy results, as well as the mechanical properties attained showed that the PEgDMAE with the I28E clay produced the better exfoliated–intercalated nanocomposites. Samples with C30B clay did not show any intercalation improvement, as compared to the uncompatibilized samples, which was attributed mainly to the smaller initial intergallery spacing of this clay. Finally, it is concluded that the PEgDMAE offers an outstanding capability for preparing highly exfoliated PE clay nanocomposites.</t>
  </si>
  <si>
    <t>Reject – paper – LDPE</t>
  </si>
  <si>
    <t>Lin, Jia Horng; Chen, Chih Kuang; Chen, Wen Cheng; Tung, Yu Chieh; Lou, Ching Wen</t>
  </si>
  <si>
    <t>Applied Mechanics and Materials</t>
  </si>
  <si>
    <t>In this study, high density polyethylene (HDPE) is reinforced by the combination of clay to form HDPE/clay composites by applying maleic anhydride grafted polyethylene (PE-g-MA) as a compatibilizer and a melt compounding method. The properties of composites are evaluated with a tensile strength test, a scanning electron microscope (SEM), and a differential scanning calorimetry (DSC). Next, such composites are laminated with glass fiber woven fabrics (GFW) to form HDPE/clay/GFW composites by using a thermal compression molding method. A tensile strength test and an SEM are used to measure the properties of the HDPE/clay/GFW composites. The test results show that the combination of clay in HDPE/clay composites does not provide their tensile strength with a distinct reinforcement. However, the dispersion of clay promotes the crystallization temperature of the HDPE/clay composites. In addition, using PE-g-MA as the compatibilizer results in a good adhesion of HDPE/clay composites to GFW, which in turn augments the tensile strength of the HDPE/clay/GFW composites.</t>
  </si>
  <si>
    <t>Mehrabzadeh, Mahmood(1); Kamal, Musa R.(2); Quintanar, Gustavo(2)</t>
  </si>
  <si>
    <t>Iranian Polymer Journal (English Edition)</t>
  </si>
  <si>
    <t>Nanocomposites based on high-density polyethylene-grafted maleic anhydride (HDPE-g-MA) were prepared by in situ reactive melt mixing using a twin-screw extruder. The effects of different modified clays and maleic anhydride content on intercalation and mechanical properties were studied. The nanocomposites were characterized using transmission electron microscopy (TEM), X-ray diffraction (XRD), and Fourier transform infrared (FTIR) spectroscopy techniques and tensile testing. The results show that clay I.30TC is suitable for preparation of HDPE-g-MA/clay nanocomposites. Grafting HDPE with MA contributed to higher degree of intercalation in clay particles and increases the tensile modulus of nanocomposite. MA content should be maintained at a certain level to improve the extent of intercalation. During the process, grafted maleic anhydride groups on HDPE backbone are converted to acid pendant groups. In order to determine the extent of cross-linking as a function of MA content, the gel content of the samples were measured. A significant improvement in the tensile modulus of the HDPE/clay nanocomposites was observed without changes in tensile strength and elongation-at-break values.</t>
  </si>
  <si>
    <t>Huang, Zhao-Xia(1); Meng, Cong(1); Zhang, Guizhen(1); Qu, Jin-Ping(1)</t>
  </si>
  <si>
    <t>Materials and Manufacturing Processes</t>
  </si>
  <si>
    <t>A novel processing technique that employs continuous elongational flow to fabricate polymer/clay nanocomposites has been developed and evaluated in this work. A self-made vane mixer has been used to supply the continuous elongational flow, while high-density polyethylene (HDPE) and organic montmorillonite (O-MMT) were used as the polymer matrix and clay, respectively. The morphology of resultant nanocomposites has been carefully revealed and studied by examining wide-angle X-ray diffraction (WAXD) and transmission electron microscopy (TEM). Intercalation effect and dispersion of O-MMT layers have been investigated by the morphology study. The results indicate that the elongational flow has a great potential in melt intercalation of O-MMT, and can lead to an orderly O-MMT layers’ distribution. Thermal properties of as-mixed nanocomposites that prepared under elongational flow have been determined by the differential scanning calorimetry (DSC), which demonstrates that the introduction of O-MMT nano-sheets is bad for the crystal of HDPE matrix. The universal tensile test shows how O-MMT layers affect the mechanical properties of nanocomposites, including the tensile strength and elongation at break. The strain–stress relationship reveals that with continually adding O-MMT layers, the tensile strength increases at first, and then decreases. While the elongation at break shows the same trend. © 2017 Taylor &amp; Francis.</t>
  </si>
  <si>
    <t>Zawawi, Engku Zaharah Engku(1,2); Ahmad, Sahrim Hj.(1); Rashid, Rozaidi(1)</t>
  </si>
  <si>
    <t>Nanocomposites prepared from blend of high density polyethylene (HDPE), natural rubber (NR) and organoclay were melt compounded using an internal mixer. The phase morphology and mechanical properties of this thermoplastic natural rubber nanocomposites samples were examined. The transmission electron microscope (TEM) and wide angle X-ray scattering (WAXS) was used to determine the exfoliation of organoclay in this blend. The tensile and Izod impact test were used to evaluate the mechanical properties of HDPE/organoclay nanocomposites with and without the presence of NR. The Izod impact results shows an improvement more than 300% with addition of 10% NR content in the matrix. The X-ray diffraction results indicated intercalation of blend into the silicate interlayer of nano-filler I.44P and partially exfoliation of silicate layer into the blend. The SEM morphology revealed that there was some part of uneven dispersion of organoclay in the blend. © (2011) Trans Tech Publications.</t>
  </si>
  <si>
    <t>Essabir, Hamid(1); Boujmal, Radouane(2); Bensalah, Mohammed Ouadi(2); Rodrigue, Denis(3); R., Bouhfid; A.E.K., Qaiss</t>
  </si>
  <si>
    <t>Mechanics of Materials</t>
  </si>
  <si>
    <t>In this work, oil palm fibers (OPF) and clay particles were modified and then incorporated to reinforce high density polyethylene (HDPE). The hybrid composites were prepared and compounded with a compatibilizer by twin-screw extrusion followed by injection molding. The evolution of thermal, mechanical, and dynamic mechanical performances of the hybrid composites as a function of filler content was investigated. The morphological study showed that the alkali treatment of OPF fibers enhanced their surface interaction with the polymer, while the addition of a coupling agent increased the interfacial adhesion between both fillers and the polymer matrix leading to improved filler dispersion/distribution (homogeneity). The tensile properties results showed that the 12.5:12.5 hybrids composite had the best tensile properties with a gain of 49% in Young's modulus and 11% in tensile strength. For the dynamic mechanical characterization, an increase in the complex modulus was observed with filler addition. Finally, the thermal stability of the hybrid composites increased with clay addition which is more thermally stable than OPF. The results obtained confirmed the viability of the combination between fibers and particles, thus opening new perspectives for the use of these natural by-products. © 2016 Elsevier Ltd. All rights reserved.</t>
  </si>
  <si>
    <t>International Journal of Engineering and Technology(UAE)</t>
  </si>
  <si>
    <t>The present study showed the effect of Sayong clay as filler on the mechanical and thermal properties of high-density polyethylene (HDPE). Different concentrations of clay (1 wt%, 3 wt% and 5 wt%) were introduced which are reinforced to HDPE composites and was prepared by melt mixing using a compounder system. The prepared composites then undergo mechanical testing and thermal study to evaluate its effectiveness after added clay. The effect of Sayong clay addition was different for each clay content and the highest tensile and flexural strength were observed for HDPE/clay composites with 5 wt% of clay at 20.98 MPa and 14.73 MPa respectively. The results showed that Sayong clay/HDPE composites with 5 wt% of clay have considerable effect upon increasing the strength properties of HDPE/clay composites. In addition, the result revealed that the accumulated clay particles that arise with addition of 3wt% of clay caused the decreased in impact strength. To study the melting point and crystallization behaviour of clay reinforced with HDPE, DSC were conducted on the samples at the temperature of 50°C to 180 °C. The result indicated that the higher the melting point of the mixture was achieved by increasing content of Sayong clay. The crystallization behaviour of HDPE is affected with the addition of Sayong clay in which make the composite easily become crystal form even at high temperature. As such, Sayong clay is can act as reinforcing filler and produced polymer composites with improved strength properties. © 2018 Authors.</t>
  </si>
  <si>
    <t>Attari, Marzieh(1); Arefazar, Ahmad(2); Bakhshandeh, Gholamreza(3)</t>
  </si>
  <si>
    <t>Preparation and morphology of Polyamide 6 (PA6)/high density polyethylene (HDPE)/Styrene/Ethylene-Butylene/Styrene grafted with maleic anhydride (SEBS-g-MA)/Modified clay nanocomposites were studied. Mixing was performed using melting process in an extruder co-rotating twin screw. After etching the materials with boiling toluene and THF at room temperature, the morphology of sample checked by scanning electron microscopy (SEM) analyses. X-ray diffraction (XRD) used for evaluation of the effects of organo-clay addition in the structure of nanocomposites. XRD traces showed that the characteristic (001) peak of the nanocomposites shifted to the lower degree region. XRD and SEM results showed more uniformly distribution and dispersion of HDPE in the PA6 matrix. Better sample morphology obtained, regarding less distance, and more uniformity between nanoparticles. The mechanical properties like tensile strength, impact strength, hardness and thermal properties of these toughened nanocomposites are discussed in terms of the nanoclay, SEBS-g-MA contents and morphology. Adding nanoclay improved hardness of nanocomposites product but reduced toughness and thermal properties. Meanwhile the presence of SEBS-g-MA as a compatibilizer improved toughness, thermal properties, hardness property, and the balance properties are achieved. © 2014 Society of Plastics Engineers.</t>
  </si>
  <si>
    <t>Chen, Ruey Shan; Ahmad, Sahrim</t>
  </si>
  <si>
    <t>Materials Chemistry and Physics</t>
  </si>
  <si>
    <t>The use of natural fibers and nano-sized fillers to reinforce polymers has been tremendously exploited, however, the properties enhancements imparted by a single type of fillers is still in the unsatisfactory level. This research work was aimed to fabricate a novel bionanocomposites using hybrid reinforcements of natural fibers and nanofillers to promote their synergy effects in comprehensive improvements in the recycled polymeric matrix along with maintaining environmental appeal. The compatibilizing effect in organoclay reinforced recycled HDPE/PET blend and its rice husk (RH) incorporated nanocomposite with polyethylene-grafted maleic anhydride (PE-g-MA) or/and ethylene-glycidyl methacrylate (E-GMA) was evaluated. The increase in mechanical properties of compatibilized blend and RH nanocomposite achieved up to 40% and 34%, respectively. Another high improvement of flame-retarding effect was reported where the burning rate was reduced by 29–37% via compatibilization of blend matrix. These effects were evidence for the enhanced matrix-filler interfacial bonding and relative intercalation of clay in matrix. The schematic modeling for the components interaction in the bio-nanocomposite system has postulated. It can be concluded that clay/recycled polymer blend with hybrid compatibilizers was appeared to be the most effective matrix in the manufacture of RH-nanocomposites. The development of bio nanocomposites using RH as new material source in this work is greener and high-end performance to replace the limited wood as decking applications.</t>
  </si>
  <si>
    <t>Agrawal, Pankaj(1); Brito, Gustavo F.(1); Cunha, Bartira B.(1); Cavalcanti, Shirley N.(1); Araújo, Edcleide M.(1); Mélo, Tomás J. A.(1)</t>
  </si>
  <si>
    <t>Nanocomposites based on Polyamide 6 (PA6) blends were developed using organically modified clay (organoclay) and a compatibilizer. The nanocomposites were prepared in two steps. First, PA6 was pre-mixed with the organoclay in an internal mixer forming a concentrate. In the second step, this concentrate was diluted in either PA6, PA6/EG, PA6/HDPE or PA6/EG/HDPE blends in a twin screw extruder. The degree of dispersion of the clay in the polymer was evaluated through X-Ray Diffraction (XRD) and Scanning Electron Microscopy (SEM). XRD results indicated that for PA6/EG/CL20A and PA6/EG/HDPE/CL20A systems, a partially exfoliated structure was obtained. SEM analysis results showed that the organoclay is well dispersed in the polymers. The presence of the compatibilizer improved the impact strength of the PA6/CL20A and PA6/HDPE/CL20A systems.</t>
  </si>
  <si>
    <t>Abstract: Polyethylene/clay composites were prepared by melt compounding polyethylene and montmorillonite clay organically modified with different intercalating agents. Wide-angle X-ray diffraction (WAXD) and transmission electron microscopy (TEM) revealed that PE/clay nanocomposites formed when using a reactive intercalating agent, while only conventional microcomposites were obtained from the common alkylammonium intercalated clay. Mechanical testing indicated that the reinforcement in the nanocomposites was more effective than that in their conventional counterparts. The thermal stability and flammability of the PE/clay nanocomposites were measured by thermogravimetric analysis (TGA) and cone calorimetry. By adding only 2phr organoclay, the peak heat release rate of the nanocomposite was reduced by 54%. Further studies indicated that the improvement of flammability is due to the formation of a clay-enriched protective char during combustion.</t>
  </si>
  <si>
    <t>International Journal of Polymeric Materials and Polymeric Biomaterials</t>
  </si>
  <si>
    <t>High-density polyethylene composites containing 7, 10, 15 and 20% w/w vermiculite (VMT) were prepared by extrusion in a twin-screw extruder at various shear rates. The thermal and mechanical properties and morphological characteristics of the composites were evaluated and compared with pure high-density polyethylene. The blend morphologies were determined by scanning electron microscopy (SEM). The thermal properties of the composites were investigated by differential scanning calorimetry (DSC) and thermogravimetric analysis (TGA). The TGA results reveal that the use of VMT particles to fill polyethylene increased the thermal stability of the composite. The results obtained indicate that a shear speed of 400rpm and vermiculite content of 7% showed the best properties of impact resistance. These observations were confirmed by morphology analysis.</t>
  </si>
  <si>
    <t>Perlite is a glassy amorphous volcanic rock and generally used in construction industries. Possible uses of perlite powder in polymeric composites allow producing value-added products. In this study, expanded Turkish perlite (TP) powder was characterized by particle size distribution and Brunauer-Emmett-Teller analysis. TP-filled high-density polyethylene (HDPE) composites were manufactured via thermokinetic mixer by adding various weight fractions of TP powder (5, 10, 20, and 30 wt%) into HDPE matrix. Produced composites were characterized by Fourier transform infrared spectroscopy, thermogravimetric analysis, dynamic mechanic analysis, X-ray diffraction, and mechanical and thermal conductivity tests. From mechanical tests, it was observed that HDPE + 5% TP exhibited the greatest tensile strength. Flexural strength of the TP-filled HDPE composite was increased with the increasing TP content. Morphological properties of TP-filled HFPE composites were examined by scanning electron microscopy. As the weight fraction of TP was increased, storage modulus and loss modulus of the composites were increased. Moreover, the relaxation peak of HDPE was increased by the incorporation of TP into HDPE.</t>
  </si>
  <si>
    <t>Journal of Materials Science</t>
  </si>
  <si>
    <t>The objective of this work is to study how the rheological factors of unfilled and nanoclay-filled HDPE-PP blend series influence the structure, morphology, and mixing characteristics. For this study, a series of HDPE-PP blends (0-100 wt % HDPE), with and without nanoclay, was prepared by using melt-mixing method. Nanoclay was varied from 0 to 5 wt % in all the blend and polymer series. The rheological properties were examined by melt viscosity, scanning electron microscopy, and theory of mixing. The result indicated that the viscosity of the blend increased as HDPE and nanoclay content increased, and also affected the structure and morphology of the resulting blend. The thermal properties were examined by using differential scanning calorimetry and suggest improved crystalline and melting characteristics of PP and PP-rich phase of blend. The structure of nanoclay-filled blend was examined by X-ray diffraction and transmission electron microscopy, confirming the formation of nanocomposite with improved tensile properties. © 2013 Springer Science+Business Media New York.</t>
  </si>
  <si>
    <t>Mehrabzadeh, Mahmood(1); Kamal, Musa R.(1)</t>
  </si>
  <si>
    <t>Polyamide 66/clay, high-density polyethylene (HDPE)/clay and HDPE/PA66/ clay nanocomposites were prepared, using a twin-screw extruder. The nanocomposites were characterized by means of transmission electron microscopy (TEM), scanning electron microscopy (SEM), wide angle X-ray diffraction (WAXD), differential scanning calorimetry (DSC), optical microscopy and tensile testing. Effects of processing conditions and clay modifier were evaluated. The results show that exfoliation in the twin-screw extruder is enhanced by the incorporation of mixing and shearing elements and high residence times. Compatibility of the clay modifier with the polymer matrix plays an important role in exfoliation. Clay does not influence the crystal form, melting temperature or crystallinity of PA-66 and HDPE. However, it acts as a nucleation agent, increases marginally the crystallization temperatures, and reduces the crystallite size. Clay in the blend nanocomposites acts as a compatibilizer and changes the morphology of the blend. TEM micrographs suggest the presence of an exfoliated structure in PA-66 and an intercalated structure in HDPE. © 2004 Society of Plastics Engineers.</t>
  </si>
  <si>
    <t>Incorporation of clay in polymers is known to improve mechanical properties such as tensile modulus and tensile strength, but to generally decrease elongation at break and toughness. However, recent studies reported an increase in elongation at break for linear low density polyethylene based nanocomposites. In this work, the tensile properties of clay micro- and nanocomposites based on high density polyethylene (HDPE), low density polyethylene (LDPE) and linear low density polyethylene (LLDPE) of similar molecular weights were evaluated. LLDPE micro- and nanocomposites exhibited an extraordinary enhancement in toughness compared to LDPE or HDPE microcomposites. Based on electron microscopy and on acoustic emission and volume strain measurements during tensile testing, micro-mechanisms of deformation in polyethylene/clay micro- and nanocomposites were proposed.</t>
  </si>
  <si>
    <t>In recent years, the focus of our research has been to obtain insights on microscale deformation mechanisms in thermoplastic materials reinforced with micrometer-sized particles. A perspective of deformation processes occurring over different strain-strain rate regimes was obtained [Dasari, A., Misra, R.D.K., 2004. Acta Mater. 52, 1683; Nathani, H., Dasari, A., Misra, R.D.K., 2004. Acta Mater. 52, 3217; Surampudi, N.L., Pesacreta, T.C., Misra, R.D.K., 2007. Mater. Sci. Eng. A 456, 218]. The objective here is to advance our basic understanding to nanoscale deformation in polymeric systems containing dispersion of nanoparticles, considering the growing use of polymeric materials as functional materials. A Berkovich nanoindenter was used to induce surface damage using a load of 0.5-1 mN and scratch velocity of 1 μm/s. An accompanying objective is to investigate the commonality in surface deformation behavior between nano- and microscale deformation to reinforce the underlying fundamental principles governing surface deformation. An understanding of mechanics of surface deformation is accomplished via electron microscopy analysis of scratch damage at and beneath the surface in conjunction with physical and mechanical properties. The electron microscopy analysis suggests that the understanding of microscale surface deformation can be extended to nanoscale surface deformation. In the intercalated high density polyethylene-nanoclay system, the susceptibility to scratch deformation is significantly reduced because of the shift of von Mises stress from the surface to the sub-surface region, with consequent reduction in the maximum tensile stress induced by the scratch. This conclusion is derived from electron microscopy and supported by the theoretical analysis. To the best of our understanding this is the first electron microscopy study that combines micro- and nanoscale deformation response during scratching of polymer nanocomposites in terms of processes that occur at and beneath the surface. © 2011 Elsevier Ltd. All rights reserved.</t>
  </si>
  <si>
    <t>microscale deformation</t>
  </si>
  <si>
    <t>Migration of clay and its role in droplet morphology establishment during melt mixing of clay polyethylene/polyamide nanocomposites.</t>
  </si>
  <si>
    <t>Abstract The migration of clay particles during mixing of organically montmorillonite polyethylene/polyamide nanocomposites was investigated. Special attention was paid to the observation of PA droplet morphology establishment as well as clay localization and exfoliation at different mixing times. During the incorporation step in internal mixer, the simultaneous mixing of all components favors the presence of a great number of micrometric clay agglomerates within the matrix. The migration of clay particles from the polyethylene (PE) matrix towards the polyamide (PA) dispersed phase is a very short process that takes about 1 min. From the beginning of the dispersion step (~2 min), clay particles are exclusively localized at the PA droplet frontier. Then, they are sheared and redistributed, forming a nanometric interphase. The correlation between droplet morphology establishment and clay migration mechanisms until the formation of a developed interphase is discussed.</t>
  </si>
  <si>
    <t>Two types of bentonites were modified using a cleaner method to prepare aluminum-pillared clays. This methodology involved a purifying stage, an intercalation process, and a microwave irradiation step at low energy power. Structural changes induced by pillaring process were demonstrated by thermal behavior, as well as morphological characterization. The effect of pillaring process on thermal stability of clays was studied, and the mass lost associated with the dehydroxylation of the octahedral clay sheets was not detected for modified bentonites. In addition, an analysis of their chemical composition and crystalline structure was also performed. Concerning industrial applications of these bentonites, two potential uses were proposed: (1) as reinforcement of different polymers matrices such as thermoplastic starch (TPS), high-density polyethylene (HDPE), and poly (styrene-b-butadiene-b-styrene), SBS; and (2) as removal agent for cadmium (Cd) species present in wastewaters. Bentonite particles reinforced thermoplastic starch matrix and increased ultraviolet barrier capacity of HDPE composites. Besides, bentonites improved the mechanical performance and modified barrier properties of SBS. Regarding effluents purification, an adequate Cd adsorption from aqueous solutions was observed (77%), proving their feasibility to be used as non-conventional removal agents. © 2017, Akadémiai Kiadó, Budapest, Hungary.</t>
  </si>
  <si>
    <t>filler modification</t>
  </si>
  <si>
    <t>Modeling and prediction of tensile modulus and oxygen permeation properties of polyethylene – layered silicate nanocomposites: Factorial and mixture designs.</t>
  </si>
  <si>
    <t>Modeling and prediction of the oxygen barrier and tensile modulus properties of polyethylene nanocomposites through factorial and mixture design methods has been studied. The factorial design was based on factors such as volume fraction of silicate filler, cation exchange capacity of the filler, and number of octadecyl chains in the chemical structure of the filler surface modification. The mixture design had components as polymer matrix, organic modification, and inorganic filler. The case of compatibilized polyethylene nanocomposites was also studied where the components included polymer, organically modified filler, and the compatibilizer. The generated models accurately predicted the properties of nanocomposites as the model equations were validated by the comparison of the predicted values with the experimental results. These models represent an accurate alternative to the conventional modeling methods where a number of assumptions hinder the true representation of the nanocomposite morphology in the model. Moreover, the factorial and mixture models are also straightforward to be modified in order to accommodate any changes in the system. The surface and contour plots could also be generated from the model equations, which pictorially represent the modeling space in which optimization of the nanocomposite properties can be achieved with higher confidence levels.</t>
  </si>
  <si>
    <t>El Achaby, M.; Ennajih, H.; Arrakhiz, F.Z.; El Kadib, A.; Bouhfid, R.; Essassi, E.; Qaiss, A.</t>
  </si>
  <si>
    <t>A new benzimidazolium derivative, the benzimidazolium-N,N′-hexadecane-2-hydroxy-ethyl bromide (Bz) featuring two geminal hexadecyl hydrophobic buttress has been synthesized and used for the functionalization of sodium montmorillonite (MMT-Na) viacationic exchange process. The resulting benzimidazolium-modified MMT (MMT-Bz) exhibits a large d-spacing of 3nm between silicate layers and shows a high thermal stability compared to the commonly used clay modified alkyl ammonium salts (cloisite 20A and cloisite 20B). MMT-Bz was incorporated in high density polyethylene (HDPE) matrix via melt mixing method to produce HDPE/MMT-Bz nanocomposites. The microstructure and the morphology of these nanocomposites were studied by X-ray diffraction (XRD) and scanning electronic microscopy (SEM). The dispersion state of the organoclay within HDPE was monitored by UV–Vis spectroscopy and melt rheology. A more homogeneous dispersion or a greater content of the MMT-Bz in the matrix produced stronger solid-like and non-terminal behavior in the nanocomposites. Tensile properties and thermal stability were evaluated and discussed on the basis of the amount of clay incorporated within the nanocomposites. The intercalated structure in the nanocomposites, resulting from both the better dispersion/distribution of clay nano-platelets and their strong interaction with the polymer chains, provides the driving force to significantly enhance the HDPE properties.</t>
  </si>
  <si>
    <t>clay modification</t>
  </si>
  <si>
    <t>Yahiaoui, Farida; Bensebia, Ouahida; Hadj-Hamou, Assia Siham</t>
  </si>
  <si>
    <t>Composite materials made from high density polyethylene (HDPE) and polystyrene (PS) were successfully prepared in different HDPE/PS weight ratios, by melt mixing 3 wt% of bentonite clay organically modified with hexadecyl ammonium chloride (organo-modified bentonite, OBT). The structure and morphology of these composites were examined by X-ray diffraction and scanning electron microscopy. Morphological changes between the composite and the constituent materials were observed. The decrease in PS (or HDPE) particle size in HDPE/PS 70/30 (or 30/70) that blend after the OBT addition reflects a clear improvement in the HDPE/PS blend compatibility. The effect of OBT on the thermal and mechanical properties was investigated by differential scanning calorimetry, thermogravimetric analysis, and tensile measurements. The main results show a decrease in the HDPE crystallinity in the composite matrices, which reaches 25% for HDPE/PS/OBT 29/68/3 composite, also an improvement of the thermal stability, as evidenced by the higher Tonsetvalues, and finally a reinforcement of the tensile properties as compared to the unfilled blends. Indeed, a significant enhancement of the tensile modulus (~130%) is observed for the 68/29/3 composite matrix as compared to the 70/30 unfilled blend.</t>
  </si>
  <si>
    <t>Journal of Vinyl and Additive Technology</t>
  </si>
  <si>
    <t>In this work, the influence of organoclay incorporation along with silane grafting of high-density polyethylene (HDPE) on compatibilization and morphology of HDPE/(polyamide-6) (PA6) blends was investigated. Analysis by Fourier-transform infrared spectroscopy was done for the investigation of grafting efficiency of specimens. Scanning electron microscopy and thermal properties (diffraction scanning colorimetry) were examined to study the effect of silane grafting as well as adding organoclay in compatibilizing blends. Small-angle X-ray scattering, transmission electron microscopy, and dynamic rheology (Rheometric Mechanical Spectrometer) were also used to explain morphological changes. The results of scanning electron microscopy indicated that silane-grafted HDPE had hydrophilic characteristics and therefore was more compatible with PA6 than neat polyethylene. Furthermore, in the same way, adding nanoclay to this blend resulted in more uniform and finer morphology. Results of diffraction scanning colorimetry confirmed the compatibilizing effect of both silane grafting of polyethylene and use of organoclay in blends by showing a strong deviation of separate melting peak of PA6 in the composites to reduced intensity and shift to lower temperatures. J. VINYL ADDIT. TECHNOL., 21:191-196, 2015. © 2014 Society of Plastics Engineers © 2014 Society of Plastics Engineers.</t>
  </si>
  <si>
    <t>Raji, Marya; Essabir, Hamid; Essassi, El Mokhtar; Rodrigue, Denis; Bouhfid, Rachid; Qaiss, Abou el Kacem</t>
  </si>
  <si>
    <t>In this work, Illite (natural Moroccan clay) was selected to reinforce high density polyethylene (HDPE) and to determine the efficiency of styrene‐(ethylene‐butene)‐styrene triblock copolymer grafted with maleic anhydride (SEBS‐g‐MA) as a coupling agent. The composites were prepared by extrusion followed by injection molding of various clay contents (5–40 wt%). From the samples produced, the morphological, thermal, mechanical, and rheological properties were measured. The results showed that interfacial adhesion was improved with coupling agent addition leading to increased Young's modulus, as well as higher tensile strength, and strain at yield. Nevertheless, the maximum value for the composites without SEBS‐g‐MA (57% modulus increase) was obtained at 20 wt% compared to 15 wt% for the composites with SEBS‐g‐MA (45% modulus increase). The thermal stability of the composites also increased with clay content, especially when the coupling agent was added. Finally, water absorption tests revealed that the composites have a higher tendency to absorb water with increasing clay content, but the use of a coupling agent substantially reduced this problem. POLYM. COMPOS., 39:1522–1533, 2018. © 2016 Society of Plastics Engineers</t>
  </si>
  <si>
    <t>Spencer, Matthew W.(1); Cui, Lili(1); Yoo, Youngjae(1); Paul, D.R.(1)</t>
  </si>
  <si>
    <t>Nanocomposites formed from blends of HDPE and HDPE-g-MA and organoclay were melt processed and analyzed by WAXS and TEM coupled with particle analysis to explore the effect of HDPE-g-MA on extent of exfoliation and mechanical properties. As HDPE-g-MA content increases, the global average particle aspect ratio increases drastically, peaks, and slightly decreases. Relative modulus improves with increased levels of HDPE-g-MA, and then levels off.</t>
  </si>
  <si>
    <t>Spencer, M.W.(1); Cui, Lili(1); Yoo, Youngjae(1); Paul, D.R.(1)</t>
  </si>
  <si>
    <t>Nanocomposites formed from blends of high density polyethylene (HDPE) and maleic anhydride-grafted high density polyethylene (HDPE-g-MA) and M2(HT)2 organoclay were melt processed to explore the extent of exfoliation and the mechanical properties. Wide angle X-ray scattering (WAXS) and transmission electron microscopy (TEM) coupled with detailed particle analysis were used to determine the effect of HDPE-g-MA content and organoclay content on exfoliation and mechanical properties. As the HDPE-g-MA content increases, the global average particle aspect ratio initially increases drastically, reaches a maximum, and slightly decreases. The fraction of single platelets, however, increases at a steady rate for nanocomposites with HDPE-g-MA contents ≥25%. Relative modulus initially improves with increased levels of HDPE-g-MA, and then levels off with greater HDPE-g-MA content. Izod impact strength reaches a maximum at low HDPE-g-MA levels, decreases below the value for the pure HDPE nanocomposite, and levels off at higher HDPE-g-MA content. A composite model based on the Mori-Tanaka theory was developed to treat organoclay tactoids and single platelets as two separate types of fillers. This model gives rather good quantitative agreement between the predicted values of modulus calculated from the TEM results and that measured experimentally. © 2010 Elsevier Ltd. All rights reserved.</t>
  </si>
  <si>
    <t>In this study, we report the synergistic effect of nanoclay and maleic anhydride grafted polyethylene (PE-g- MA) on the morphology and properties of (80/20 w/w) nylon 6/high density polyethylene (HDPE) blend. Polymer blend nanocomposites containing nanoclay with and without compatibilizer (PE-g-MA) were prepared by melt mixing, and their morphologies and structures were examined with scanning electron microscopy (SEM) and wide angle X-ray diffractometer (WAXD) study. The size of phaseseparated domains decreased considerably with increasing content of nanoclay and PE-g-MA. WAXD study and transmission electron microscopy (TEM) revealed the presence of exfoliated clay platelets in nylon 6 matrix, as well as, at the interface of the (80/20 w/w) nylon 6/HDPE blend-clay nanocomposites. Addition of PE-g-MA in the blend-clay nanocomposites enhanced the exfoliation of clays in nylon 6 matrix and especially at the interface. Thus, exfoliated clay platelets in nylon 6 matrix effectively restricted the coalescence of dispersed HDPE domains while PE-g-MA improved the adhesion between the phases at the interface. The use of compatibilizer and nanoclay in polymer blends may lead to a high performance material which combines the advantages of compatibilized polymer blends and the merits of polymer nanocomposites. (C) 2011 Wiley Periodicals, Inc. J Appl Polym Sci 123: 1801-1811, 2012</t>
  </si>
  <si>
    <t>Mallick, Sumana; Khatua, B. B.</t>
  </si>
  <si>
    <t>The morphology and properties of nylon6/HDPE blends without and with nanoclay has been reported. Scanning electron microscopy study of the (70/30 w/w) nylon6/HDPE blends with small amount (0.1 phr) of nanoclay indicated a reduction in the average domain sizes (D) of dispersed HDPE phase and hence better extent of mixing compared to the blend without any nanoclay. X‐ray diffraction study and transmission electron microscopy revealed that nanoclay layers were mostly located in nylon6 matrix of the (70/30 w/w) nylon6/HDPE blend. However, the same effect of nanoclay on the morphology was not observed in (30/70 w/w) nylon6/HDPE blend where HDPE became the matrix. In (30/70 w/w) nylon6/HDPE blend, addition of nanoclay increased the Dof dispersed nylon6 domains by preferential location of the clays in side the nylon6 domains. Thus, the clay platelets in the matrix phase acted as barrier that restricted the coalescence of dispersed domains during melt‐mixing. Addition of PE‐g‐MA in both the compositions of nylon6/HDPE blend effectively reduced the Dof dispersed phases. Storage modulus and thermal stability of the blend were improved in presence of small amount of clay, whereas addition of PE‐g‐MA lowered the mechanical and thermal properties of the blends. © 2011 Wiley Periodicals, Inc. J Appl Polym Sci, 2011</t>
  </si>
  <si>
    <t>Morphology, thermal properties, and microhardness of ethylene-glycidyl methacrylate copolymer (EGMA)/clay and ethylene-acrylic ester-glycidyl methacrylate terpolymer (EAGMA)/clay nanocomposites with different clay concentrations have been studied. The results have shown that EGMA and EAGMA are highly compatible with the organoclays Cloisite ®20A (Cl20A) and Cloisite130B (Cl30B). Intercalated structures are formed in the whole range of Cl20A loadings investigated, whereas partial degradation of the Cl30B organoclay was observed. The thermal characteristics and microhardness of EGMA/clay nanocomposites suggest that the filler dispersion deteriorates at high concentration. The concentrated EGMA/Cl20A nanocomposites have been used as masterbatches to prepare ternary high density polyethylene (HDPE)/Cl20A and low density polyethylene (LDPE)/Cl20A nanocomposites. Diffractometric characterization and scanning electron microscopy observations of these materials have shown that the intercalated structure of the starting EGMA/Cl20A masterbatches is preserved after dilution with the polyolefins. The results suggest that the silicate platelets remain localized within the EGMA droplets in the diluted nanocomposites. The latter display improved microhardness, whereas the mechanical properties, including elongation at break, are comparable with those of the neat polyolefins. Considerable enhancement of the flame retardant properties has been observed for the ternary nanocomposites. POLYM. ENG. SCI., 50:1306-1314, 2010. © 2010 Society of Plastics Engineers.</t>
  </si>
  <si>
    <t>Faruk, Omar; Matuana, Laurent M.</t>
  </si>
  <si>
    <t>Abstract: This study was aimed at identifying the best approach of incorporating nanoclay into wood-plastic composites (WPCs) to enhance their mechanical properties. Two different methods of introducing nanoclays into HDPE-based WPCs were examined. The first method involved the reinforcement of HDPE matrix with nanoclay, which was then used as a matrix in the manufacture of the wood-plastic composites (melt blending process). The second method consisted of a direct addition of nanoclay into HDPE/wood-flour composites during conventional dry compounding (direct dry blending process). The mechanical properties of injection molded WPCs were characterized using flexural, tensile, and dynamic mechanical analysis tests. In addition, the effect of five different types of nanoclays on the mechanical properties of HDPE was examined to identify the most effective nanoclay type for wood-plastic composites. The degree of nanoclay intercalation in HDPE-based nanocomposites was characterized by means of X-ray diffraction method and transmission electron microscopy. The melt blending process, in which nanoclay/HDPE nanocomposite was used as matrix, appeared to be the best approach of incorporating nanoclay in WPCs. The experimental results indicated that the mechanical properties of HDPE/wood-flour composites could be significantly improved with an appropriate combination of the coupling agent content and nanoclay type in the composites.</t>
  </si>
  <si>
    <t>secondary filler, compounding</t>
  </si>
  <si>
    <t>Boran, Sevda(1); Kiziltas, Alper(2,3); Erbas Kiziltas, Esra(2,4); Gardner, Douglas J.(2); Rushing, Todd S.(5)</t>
  </si>
  <si>
    <t>Nanoclay (NC) reinforced high-density polyethylene (HDPE) composites were prepared by different melt compounding methods using (1) a single screw extruder (SSE), (2) twin screw extruder (TSE), (3) a combination of SSE and extensional flow mixer (EFM), and (4) a bowl mixer masterbatch method (MB). PE-grafted maleic anhydride (PE-g-MA) was used as a compatibilizer. EFM increased complex melt viscosity (η*) of the HDPE/NC composites as compared to the neat HDPE and also provided a better interaction between HDPE and NC to create slightly lower melt η* as compared to MB and PE-g-MA composites. The low viscosity melt behavior of the pure HDPE changes to more solid like melt behavior in the PE-g-MA HDPE/NC composites in the low frequency (ω) region. PE-g-MA + EFM method exhibited better impact strength compared to the other HDPE/NC composites. Using the PE-g-MA and masterbatch compounding methods had a beneficial role in improving mechanical properties. POLYM. ENG. SCI., 57:324–334, 2017. © 2016 Society of Plastics Engineers. © 2016 Society of Plastics Engineers</t>
  </si>
  <si>
    <t>Science of Advanced Materials</t>
  </si>
  <si>
    <t>In the present study, different series of High Density Polyethylene (HDPE)/nanoclay composites were prepared using melt blending in a co-rotating intermeshing twin screw extruder. For developing composite material, commercial injection molding grade HDPE was physically mixed with nanoclay particles (Montmorillonite P-801, MMT) in the ratios of 0, 3, 6 and 9 wt% and fed on Farrell co-rotating intermeshing twin screw extruder at 12 rpm and 190 °C and conditioned to get standard ASTM D638 type I specimen. The morphological observation showed a clear dispersion of nanoclay in HDPE and increased surface roughness with increasing percentages. The X-ray diffraction results indicated no phase change of HDPE due to the addition of nanoclay however a slight decrease in crystallinity and increased FWHM is noticed. FTIR studies indicated interaction between HDPE and nanoclay by forming a broad band from 790 to 806 cm-1 due to the CH2 starching and O-H group at 3350 cm-1. Thermal characterization indicated degradation of all HDPE/nanoclay samples begins at about 370 °C, while the initial decomposition temperature of pure HDPE is at about 429 °C indicating reduced thermal stability with increasing nanoclay percentage. The nano-mechanical properties was studied as a function of strain rates of 1, 2 and 4 s-1 that resulted in increased hardness and elastic modulus. Similarly, the nanoindentation test results showed that the elastic modulus and hardness increases with increasing the loading of nanoclay. Addition up to 6 wt% of nanoclay increases load bearing capacity to a maximum load of 16 mN while 9 wt% deteriorates the maximum load to 14 mN. The changes due to nanoclay incorporation resulted in the altered mechanical properties of HDPE/nanoclay composites due to decrease of free volume and hence restricted mobility because of the cationic properties of MMT. © 2016 by American Scientific Publishers.</t>
  </si>
  <si>
    <t>Nanocomposites of polystyrene, high impact polystyrene, acrylonitrile–butadiene–styrene terploymer, polypropylene and polyethylene have been prepared using an organically-modified clay that contains polycaprolactone—PCL-modified clay. Depending upon the mode of preparation of the PCL-modified clay, all three types of nanocomposites, immiscible, intercalated and exfoliated, may be produced. The materials have been characterized by X-ray diffraction, transmission electron microscopy, cone calorimetry, thermogravimetric analysis, and the evaluation of mechanical properties.</t>
  </si>
  <si>
    <t>Agrawal, Pankaj(1); Oliveira, Akidauana D. B.(1); Brito, Gustavo F.(1); Cunha, Carlos T. C.(1); Araújo, Edcleide M.(1); Mélo, Tomás J. A.(1)</t>
  </si>
  <si>
    <t>The effect of the organoclay on the thermal and mechanical properties and morphology of PA6/HDPE and PA6/compatibilizer/HDPE blends was investigated. The blends and nanocomposites were prepared by injection molding at 240°C and characterized by X-Ray diffraction, Thermogravimetry, mechanical properties and Scanning Electron Microscopy. The results showed that when the organoclay was added to PA6/HDPE blend, the clay peaks were shifted to lower 2θ angles indicating that the polymers were intercalated between the Clay platelets. When the organoclay was added to PA6/compatibilizer/HDPE blend, the clay peaks almost disappeared, indicating that an exfoliated structure was formed. The organoclay decreased the thermal stability of PA6/HDPE blend and has little effect on that of PA6/compatibilizer/HDPE blend. The addition of the clay increased the modulus and decreased the impact strength of the blends. The presence of the clay decreased the HDPE particles size on PA6/HDPE blend and changed the morphology of PA6/compatibilizer/HDPE blend.</t>
  </si>
  <si>
    <t>Agrawal, Pankaj(1); Oliveira, Akidauana D.B.(1); Brito, Gustavo F.(1); Cunha, Carlos T.C.(1); Araújo, Edcleide M.(1); Mélo, Tomás J.A.(1); TMS(2)</t>
  </si>
  <si>
    <t>Supplemental Proceedings: General Paper Selections</t>
  </si>
  <si>
    <t>The effect of the organoclay on the thermal and mechanical properties and morphology of PA6/HDPE and PA6/compatibilizer/HDPE blends was investigated. The blends and nanocomposites were prepared by injection molding at 240°C and characterized by X-Ray diffraction, Thermogravimetry, mechanical properties and Scanning Electron Microscopy. The results showed that when the organoclay was added to PA6/HDPE blend, the clay peaks were shifted to lower 2θ angles indicating that the polymers were intercalated between the Clay platelets. When the organoclay was added to PA6/compatibilizer/HDPE blend, the clay peaks almost disappeared, indicating that an exfoliated structure was formed. The organoclay decreased the thermal stability of PA6/HDPE blend and has little effect on that of PA6/compatibilizer/HDPE blend. The addition of the clay increased the modulus and decreased the impact strength of the blends. The presence of the clay decreased the HDPE particles size on PA6/HDPE blend and changed the morphology of PA6/compatibilizer/HDPE blend. © 2011 The Minerals, Metals &amp; Materials Society.</t>
  </si>
  <si>
    <t>Oliveira, Patrícia L.(1); Araújo, Rafael S.(1); Oliveira, Vital R.(1); Morais, Jacson S.(1); de Fátima V. Marques, Maria(1)</t>
  </si>
  <si>
    <t>This study aims to incorporate LLDPE into HDPE in order to improve its processability, as well as to employ a nanoclay for maintaining the HDPE stiffness. Thermal, dynamic-mechanical and rheological properties of polyethylene composites were investigated. Muscovite mica was treated with lithium nitrate for seven cycles, followed by exchange with quaternary ammonium salt to produce organomica. Initially, organomica was added to HDPE at 2% wt. using a tween-screw mini-extruder. The blend HDPE/LLDPE (1:1 by weight) was also evaluated at the same mica content, with and without the introduction of maleated polyethylene (PEMA) as compatibilizer in order to increase adhesion of polymers with the mineral clay. The samples were evaluated by thermogravimetry (TGA), while melting and crystallization temperatures, and the degree of crystallinity were measured by differential scanning calorimetry (DSC). Rheological properties were evaluated during blending using viscosity and torque curves as a function of processing time. The results showed that stability to thermal degradation of the polyethylene blend with mica increased with the addition of 2% wt. PEMA, where the temperature of maximum degradation rate overcame that of HDPE. The melting endotherm remained narrow in the mixture HDPE/LLDPE/mica, showing good miscibility of the polymer blend; and there was a slight decrease in the melting temperature. The reduction in viscosity during blending revealed improved processing conditions. © 2016 WILEY-VCH Verlag GmbH &amp; Co. KGaA, Weinheim</t>
  </si>
  <si>
    <t>Kord, Behzad(1)</t>
  </si>
  <si>
    <t>Polymer nanocomposites reinforced with lower volume fractions of nanofiller have recently attracted steadily growing interest due to their peculiar and fascinating properties as well as their unique applications in commercial sectors. In this study, composites based on high density polyethylene and rice husk flour with different loading of nanoclay were fabricated in an internal mixer. The influence of nanofiller at four levels (0, 2, 4, and 6 per hundred compounds (phc)) on the thermal and rheological behavior was studied. The morphology of nanoclay was determined by X-ray diffraction (XRD), and the effect of morphology on the thermal and dynamic mechanical properties were considered. Results indicated that the crystallization temperature, crystallization enthalpy, and crystallinity level increased with increase of nanoclay up to 2 phc and then decreased. Also, the dynamic mechanical behavior of composites was improved by the addition of nanofiller. X-ray diffraction patterns (XRD) revealed that the nanocomposites formed were intercalated. Morphological findings showed that samples containing 2 phc of nanoclay had higher order of intercalation and better dispersion. It seems that the thermal and dynamic mechanical properties of the HDPE/rice husk flour composites were improved by increasing addition of coupling agent.</t>
  </si>
  <si>
    <t>Advanced Materials - TechConnect Briefs 2016</t>
  </si>
  <si>
    <t>Microfibrillar composites (MFCs) are polymer-polymer composites prepared by drawing of suitable polymer blends, where application of various nanofillers have strong potential to eliminate basic disadvantage of MFC arising from limited parameters of polymer components. Due to complexity of NF acting, both synergistic and antagonistic effects may occur. This arises, e.g. from NF-affected interface parameters. This work deals with comparison of the effect of particular, platy and tubular inorganic nanofillers on performance of MFC based on the HDPE matrix with in-situ formed PA6 fibrils. The best results were achieved with organophilized montmorillonite. Tubular halloysite, except of slightly lower mechanical parameters, showed different dependence on the mixing protocols and composition. In the case of nanosized silica spheres, the MFC behaviour exceeded the reinforcing potential of single components, but using runctionalized HDPE only. The antagonistic effects reflected in decrease of mechanical properties in spite of drawing and fibril formation, were found using some mixing protocols and compositions for all 3 types of NF, but were most marked in the case of spherical NF. These negative effects arise most probably from affecting of crystallinity of semicrystalline polymer components in the interfacial area by different NF localization and ordering caused, e.g. by different extent and course of NF transfer between the polymer components. The explanation of crucial effect of reduced modulus of the thin (∼1μm) interfacial layer due to different fraction of PE spherulites at the surface of the PA6 fibrils is based on the finite element analysis. This original concept represents a tool for explanation of analogous antagonistic effects in multicomponent polymer systems and their rational design.</t>
  </si>
  <si>
    <t>Journal of Polymer Science, Part B: Polymer Physics</t>
  </si>
  <si>
    <t>Oriented polymer blends whose major component is high-density polyethylene (HDPE) are strained until failure. Two-dimensional (2D) small-angle X-ray scattering (SAXS) patterns monitor the nanostructure evolution, which is related to the macroscopic mechanical evolution. Data evaluation methods for high-precision determination of macroscopic and nanoscopic parameters are presented. The hardest materials exhibit a very inhomogeneous nanodomain structure. During straining, their domains appear to be wedged and inhibit transverse contraction on the nanometer scale. Further components of the blends are polyamide 6 (PA6) or polyamide 12 (PA12) (2030%) and Yparex®8102 (YP) as compatibilizer (0-10%). Some HDPE/PA6 blends are additionally loaded with commercial nanoclays (Nanomer® or Cloisite®the respective amounts being 7.5% and 5% with respect to PA. Blending of HDPE with PA12 causes no synergistic effect. In the absence of nanoclay, PA6 and HDPE form a heterogeneous nanostructure with high macroscopic Young's modulus. After addition of YP a rather homogeneous scaffold structure is observed in which some of the PA6 microfibrils and HDPE crystallites appear to be rigidly connected, but the modulus has decreased. Both kinds of nanoclay induce a transition in the HDPE/PA6 blends from a structure without transverse correlation among the microfibrils into a macrolattice with 3D correlations among the HDPE domains from neighboring microfibrils. In the range of extensions between 0.7 and 3.5%, the scattering entities with 3D correlation show transverse elongation instead of transverse contraction. The process is interpreted as overcoming a correlation barrier executed by the crystallites in an evasion-upon-approaching mechanism. During continued straining, the 3D correlation is reduced or completely removed. © 2009 Wiley Periodicals, Inc.</t>
  </si>
  <si>
    <t>Macromolecular Materials and Engineering</t>
  </si>
  <si>
    <t>Microfibrillar composites (MFC) with a matrix of high-density polyethylene (HDPE) and reinforcements of polyamide 6 (PA6) are tensile tested while collecting 2D small-angle X-ray scattering patterns. The scattering of the isotropic matrix is separated from that of the oriented fibrils and the chord distribution functions (CDF) are computed. The changes in CDF peaks during the stretching process are registered and related to the nanostructure evolution in the samples. It is demonstrated how compatibilization of the HDPE and PA6 components and additional reinforcement of the PA6 fibrils with nanoclays influence the nanostructure of the fibrils and the mechanical behavior of the MFCs. The structural changes in the transcrystalline HDPE are consistent with a reversible strain-induced crystallization. Microfibrillar composites comprising a matrix of high-density polyethylene (HDPE) and reinforcements of polyamide 6 (PA6) are studied by synchrotron SAXS during continuous straining. The nanostructure evolution in the PA6 fibrils and their transcrystalline HDPE shell is followed and related to the compatibilizer and clay content. Proofs of reversible strain-induced crystallization of HDPE are found. © 2013 WILEY-VCH Verlag GmbH &amp; Co. KGaA, Weinheim.</t>
  </si>
  <si>
    <t>Zhengping Fang; Yuzhen Xu; Lifang Tong</t>
  </si>
  <si>
    <t>On promoting dispersion and intercalation of bentonite in high density polyethylene by grafting vinyl triethoxysilane.</t>
  </si>
  <si>
    <t>Vinyl triethoxysilane grafted high density polyethylene (HDPE-g-YDH151)/Bentonite (BT) composites were prepared via melt compounding and compared with HDPE/BT composites. FTIR proved that HDPE-g-YDH151 is chemically bonded to BT sheets. XRD, SEM and TEM results indicated that the introduction of YDH151 promoted the dispersion and intercalation of BT into HDPE. Consequently, HDPE-g-YDH151/BT composites show satisfied mechanical properties, e.g., the composite with 2phr BT has an elongation at break 29% higher and Young’s modulus 32% higher than that of HDPE-g-YDH151.Comparatively, BT aggregated in HDPE/BT composites and all the mechanical properties decreased. Because of high interfacial adhesion between HDPE-g-YDH151 matrix and exfoliated BT, which reduces the mobility of crystallizable PE chain segments, and subsequently reduces the crystallization ability. In comparison, the addition of BT to HDPE did not affect the crystallization behavior of the later.</t>
  </si>
  <si>
    <t>Tanniru, M.(1); Yuan, Q.(1); Misra, R.D.K.(1,2)</t>
  </si>
  <si>
    <t>The mechanical response of clay-reinforced polyethylene nanocomposite is investigated and the behavior compared with the un-reinforced polyethylene under identical conditions of processing. The micromechanism of plastic deformation during impact loading of neat polyethylene and clay-reinforced polyethylene nanocomposite are studied with scanning electron microscopy (SEM). The impact strength of composites is linked to structural studies by differential scanning calorimetry (DSC), dynamic mechanical analysis (DMA) and transmission electron microscopy (TEM) and SEM observations. The addition of clay to polyethylene retains adequately high-impact strength in the investigated temperature range of -40 to +70 °C. The micromechanism of deformation is altered from a combination of craze and drawing of fibrils in neat polyethylene to microvoid coalescence-fibrillated process in the nanocomposite. The aspects related to micromechanism of deformation are discussed. © 2006 Elsevier Ltd. All rights reserved.</t>
  </si>
  <si>
    <t>Materials Science &amp; Engineering: A</t>
  </si>
  <si>
    <t>Abstract: The reinforcement of polyethylene and polypropylene with 4wt.% nanoclay exhibits a striking variation in impact toughness behavior in the temperature range of −40 to +70°C under identical processing conditions. The reinforcement of polypropylene with nanoclay increases the impact strength, while polyethylene experiences a decrease in the impact strength. To explain this dissimilar and contrasting behavior, we discuss here the possibility of clay–polymer interaction based on conclusions derived from differential scanning calorimetry (DSC), dynamic mechanical analysis (DMA), transmission electron microscopy (TEM), wide-angle X-ray diffraction (WAXD), and Fourier transform infrared spectroscopy (FTIR). The observations suggest the possibility of a strong polypropylene–clay interaction, whereas the polyethylene–clay interaction is weak. The strong interaction in polypropylene–clay system is responsible for significant change in physical and mechanical properties.</t>
  </si>
  <si>
    <t>On the Melt Rheological Behavior and Microstructure of Nanoclay-Filled Polyethylene/Ethylene Vinyl Acetate (PE/EVA) Blend.</t>
  </si>
  <si>
    <t>Correlation of rheological response with microstructure and also the tensile mechanical properties of nanoclay-filled polyethylene/ethylene vinyl acetate blends were studied. From transmission electron microscopy observations, the same clay localization within polyethylene- and ethylene vinyl acetate-rich blends was revealed. However, a better clay dispersion in the ethylene vinyl acetate-rich blend was found by analyzing the changes in the linear viscoelastic rheological properties discussed by the fractional Zener model and the power law expression. The clay influences on the tensile properties of polyethylene- and ethylene vinyl acetate-rich blends were in good agreement with its microstructure, implied by the rheological studies.</t>
  </si>
  <si>
    <t>Latin American Journal of Solids &amp; Structures</t>
  </si>
  <si>
    <t>An experimental investigation followed by fundamental characterization and discussion on the effect of nanoclay filler on the mechanical and fracture properties of polymer matrix was carried out. The study was carried out on clay/polymer nanocomposite made of High Density polyethylene (HDPE M40060) produced by Saudi Arabian company SABIC and montimorillonite MMT nanoclay (Nanomer I.34TCN) produced by Nanocore, USA. MMT nanomer I.34TCN is surface modified with organic surfactant to facilitate the bonding between nanoclay and HDPE. Current clay/polymer nanocomposite CPNC was produced by special technique of mixing, processing and molding. Samples of nanoclay, HDPE and nanocomposite were characterized by XRD, SEM and EDAX for investigating the chistillanity, distribution, desperion, intercalation, exfoliation, homogenity and defects. These aspects govern CPNC processing and bond between nanoclay and HDPE which controls the mechanical and fracture properties. Sheets of the produced CPNC were prepared for mechanical and fracture testing. Mechanical properties such as tensile strength, yield stress and elongation were tested and compared for both of pure HDPE and CPNC using non standard test specimens of flat sheets for comparison purposes. Fracture mechanics tests for checking and comparing the critical stress intensity factor due to stress concentration at the crack tips for mode I crack (KIc) were carried out using precracked non standard flat sheet specimens subjected to uniaxial uniform tensile stresses. Furthermore, standard experimental tests were conducted for both of HDPE and CPNC for investigating standard mechanical properties aspects based on ASTM D 638 using standard dumbbell-shaped specimen while for investigating standard fracture toughness standard single edge notch specimens SENB subjected bending moment due to effect of 3-point load based on ASTM D 5045 were carried out. The results showed that procedures of mixing, processing technique could produce nanocomposite with enhanced mechanical and fracture properties. © 2015, Brazilian Association of Computational Mechanics. All rights reserved.</t>
  </si>
  <si>
    <t>Ramachandran, Anjana; George, K.; George, Tresa; Krishnan, Asha</t>
  </si>
  <si>
    <t>Polypropylene (PP) and High density poly ethylene (HDPE) are widely used commodity plastics. A selected blend of PP and HDPE was reinforced with organo modified nanokaolin clay. The mechanical properties of the blend were modelled using Design of Experiments (DoE). A Box-Behnken design of Response Surface Methodology with four factors and three levels was used to model the relationship between the mechanical properties and the process parameters. The variables selected for the design are mixing temperature, mixing torque, mixing time and nanoclay loading. The nanocomposites were evaluated for tensile strength, tensile modulus, flexural strength, flexural modulus, impact strength and elongation at break. Morphological characterisation of the composites was done using X ray diffraction (XRD) and scanning electron microscopy (SEM) to substantiate the results. The model equations were used to generate response surfaces and contour plots for investigating the effect of processing parameters and nanoclay loading on mechanical properties of the nanocomposites and is validated. The main effects and interaction plots picture the effect of each variable and their combined effect on the mechanical properties of nanocomposites. The optimisation of parameters for all the properties is done to maximise the performance of nanocomposites. The results prove that nanoclay is a low cost and effective modifier for PP-HDPE blend.Polypropylene (PP) and High density poly ethylene (HDPE) are widely used commodity plastics. A selected blend of PP and HDPE was reinforced with organo modified nanokaolin clay. The mechanical properties of the blend were modelled using Design of Experiments (DoE). A Box-Behnken design of Response Surface Methodology with four factors and three levels was used to model the relationship between the mechanical properties and the process parameters. The variables selected for the design are mixing temperature, mixing torque, mixing time and nanoclay loading. The nanocomposites were evaluated for tensile strength, tensile modulus, flexural strength, flexural modulus, impact strength and elongation at break. Morphological characterisation of the composites was done using X ray diffraction (XRD) and scanning electron microscopy (SEM) to substantiate the results. The model equations were used to generate response surfaces and contour plots for investigating the effect of processing parameters and nanoclay loading on mechanical properties of the nanocomposites and is validated. The main effects and interaction plots picture the effect of each variable and their combined effect on the mechanical properties of nanocomposites. The optimisation of parameters for all the properties is done to maximise the performance of nanocomposites. The results prove that nanoclay is a low cost and effective modifier for PP-HDPE blend.</t>
  </si>
  <si>
    <t>Lew, C.Y.(1); Major, I.M.(2); Murphy, W.R.(1); McNally, G.M.(2)</t>
  </si>
  <si>
    <t>This is a communication article describing a novel and simple approach to optimise the exfoliation and dispersion of organoclay layered-silicate in the extrusion processing of polymer nanocomposites. A range of HDPE nanocomposites were processed by configuring the extrusion temperature gradient in a single-screw compounder. Wide-angle X-ray diffraction (WAXD) analysis showed that the degree of organoclay exfoliation, which is directly associated with the various property improvement in nanocomposites, was influenced by the extrusion temperature gradient. These nanocomposites exhibited significant difference in their rheological flow characteristic and mechanical properties, owing to the difference in the resultant organoclay structures. Regardless of the level of organoclay exfoliation, all the nanocomposites exhibited better processability and improved mechanical properties compared to the virgin HDPE. The elongation at break of all the nanocomposites was considerably greater than the virgin HDPE despite recording an increase in crystallinity.</t>
  </si>
  <si>
    <t>Organophilization of Muscovite Mica for the Synthesis of High Molar Mass/Branched-Polyethylene Blend Nanocomposites.</t>
  </si>
  <si>
    <t>Ultra-high molecular weight polyethylene (UHMWPE) has excellent physical and mechanical properties. However, due to the high viscosity of UHMWPE it is difficult to process by conventional extrusion and injection since this polymer does not flow. One of the methodologies used to enable the processing of UHMWPE is by obtaining UHMWPE blends. In the present work, we have synthesized polymer blends directly in the polymerization reactor employing a mixture of catalysts, where one catalyst has a nickel center able to produce a low viscosity polyethylene, which would facilitate the processing of the material, and the other catalyst contain a titanium center responsible for the synthesis of UHMWPE. However, the incorporation of another polymer in the UHMWPE matrix can decrease its properties. Therefore, to prevent property losses, the incorporation of a nanoclay in the blend improves the properties of the final material. We used muscovite mica as nanofiller since it has higher aspect ratio than montmorillonite. Mica was modified by treatment with LiNO3/ammonium-salt, resulting in a sharp increase of the interlayer distance. The obtained organomica was used as support for the co-immobilization of Ti/Ni catalytic mixture to produce nanocomposites of the blend UHMWPE/branched-PE/Mica.</t>
  </si>
  <si>
    <t>Monsiváis-Barrón, A.; Bonilla-Rios, J.; Ramos de Valle, L.; Palacios, E.</t>
  </si>
  <si>
    <t>The current manuscript describes the effects of two different processing conditions on the barrier properties of HDPE/MMT nanocomposites. It is well known that the exfoliation degree of the primary clay mineral determines the gas permeation properties of the final composite. The tortuosity effect caused by the dispersed nanolayers improve the gas barrier properties in some cases while in other cases the interfacial regions or the free volume variations may overcome the tortuosity impact reducing the barrier effectiveness. In the present work, twenty MMT-HDPE nanocomposites were obtained using two types of commercial clay, two compatibilizers, and two different processing methods. The exfoliation and agglomeration of the nanocomposites were investigated by WAXD and TEM. Their gas permeability was measured as a function of the filler loading and was correlated to their impermeable inorganic volume fraction. The oxygen permeability of the nanocomposites decreased as much as 40 % when compared to the pure HDPE.</t>
  </si>
  <si>
    <t>Chiu, Fang-Chyou; Yen, Hong-Zhi; Chen, Chien-Chung</t>
  </si>
  <si>
    <t>Polypropylene(PP)/high density polyethylene(HDPE) blend nanocomposites were prepared using a twin screw extruder. One commercial organo-montmorillonite (15A) and one maleated rubber (EPDM-MA) served as the reinforcing filler and compatibilizer, respectively. The transmission electron microscopy and X-ray diffraction results confirmed the nano scale dispersion of 15A in the PP/HDPE blend matrix when EPDM-MA was present. The scanning electron microscopy results revealed that EPDM-MA was also an efficient compatibilizer for PP/HDPE blends. Differential scanning calorimetry results indicated that the addition of 15A accelerated the crystallization of PP in the blends, whereas the crystallization of HDPE was hardly influenced. The presence of EPDM-MA slightly influenced the crystallization and melting behavior of the blends/composites. The thermal stability enhancement of PP/HDPE blends after the formation of (nano)composites was confirmed using thermogravimetric analysis. The tensile strength and flexural modulus/strength of PP/HDPE blends increased marginally after adding 15A. These properties declined after the further incorporation of EPDM-MA. Nevertheless, the addition of EPDM-MA greatly increased the impact strength of the blends/composites.</t>
  </si>
  <si>
    <t>Dintcheva, N.Tz.(1); Filippone, G.(2); La Mantia, F.P.(1); Acierno, D.(2)</t>
  </si>
  <si>
    <t>The impact of small amounts of organomodified clay (OMMT) on the photo-degradation behaviour of two blends obtained by mixing either low-density polyethylene (LDPE) or high density polyethylene (HDPE) with polyamide 6 (PA6) (LDPE/PA6 and HDPE/PA6 75/25 wt-%) was studied. The complex photo-degradation behaviour was followed by monitoring the main physical-mechanical properties of the blends. In particular, mechanical and spectroscopic tests were performed in conditions of accelerated artificial aging. An accurate mechanical and morphological characterization was previously carried out. The presence of the OMMT promotes the unexpected formation of a co-continuous morphology for the HDPE/PA6 blend without significantly improving the interfacial adhesion. Differently, the OMMT-filled LDPE/PA6 blend exhibits a finely distributed morphology, and some apparent improvement of the interfacial adhesion was noticed. Probably due to these differences in microstructure, a different impact of the nanoparticles on the photo-resistance behaviours was observed for the two families of samples. In particular, the HDPE-based nanocomposite blend exhibits an improved photo-resistance, while the opposite occurs for the LDPE-based system.</t>
  </si>
  <si>
    <t>blend, degradation</t>
  </si>
  <si>
    <t>Kadlec, Petr(1); ermák, Michal(1); Prosr, Pavel(2); Polanský, Radek(2)</t>
  </si>
  <si>
    <t>Annual Report - Conference on Electrical Insulation and Dielectric Phenomena, CEIDP</t>
  </si>
  <si>
    <t>Halloysite nanotubes (HNT) represent a type of aluminosilicate clay of natural origin with nanotubular structure. HNT have been started to use in many industrial fields, including the application in the electrical engineering. This paper is focused on the determination of dielectric properties of pure halloysite nanotubes, as well as, a polyethylene (LLDPE and HDPE) based HNT nanocomposite (blends). Individual samples in each series had contained different amount of HNT filler. The impact of the HNT content and the impact of the type of polyethylene on the dielectric properties were observed and evaluated. Measurements were carried out under the AC field via a broadband dielectric spectroscopy. Dielectric properties were evaluated through real and imaginary parts of the complex relative permittivity. Results are displayed as surface visualizations of frequency and temperature dependence. The relaxation times of selected relaxation processes were analyzed according to the theory of relaxation polarization. © 2015 IEEE.</t>
  </si>
  <si>
    <t>Two new organically-modified clays that contain an oligomeric styrene or methacrylate have been prepared and used to produce nanocomposites of poly(methyl methacryate), polypropylene and polyethylene. Intercalated nanocomposites and, in some cases, exfoliated or mixed intercalated/exfoliated nanocomposites of all of these polymers have been produced by melt blending in a Brabender mixer. The use of the styrene-containing clay permits the direct blending of the clay with polypropylene, without the usual need for maleation, to produce the nanocomposites. The systems have all been characterized by X-ray diffraction, transmission electron microscopy, thermogravimetric analysis, cone calorimetry and the measurement of mechanical properties. These novel new clays open new opportunities for melt blending of polymers with clays to obtain nanocomposites with important properties.</t>
  </si>
  <si>
    <t>Abstract: Polyethylene and polypropylene nanocomposites were prepared using a novel oligomerically-modified clay that contains three components, styrene, lauryl acrylate and vinylbenzyl chloride. The nanocomposites were prepared by directly melt blending the polymers with the clay and they were characterized by X-ray diffraction and transmission electron microscopy, to understand their morphology, and their thermal stability, flammability and mechanical properties were evaluated using thermogravimetric analysis, cone calorimetry and mechanical testing, respectively. The reduction in peak heat release rate is about 60% at 5% inorganic clay loading and 70% at 8% inorganic clay loading.</t>
  </si>
  <si>
    <t>Abstract: Sodium montmorillonite was modified with a new polymeric surfactant. The high molecular weight of the surfactant appears to have led to incomplete cation exchange of the clays, but did promote nanocomposite formation with polyethylene and polypropylene. X-ray diffraction combined with transmission electron microscopy revealed a mixed nanocomposite morphology. The thermal stability of the nanocomposites was evaluated by thermogravimetric analysis, while flammability of the nanocomposites was evaluated by cone calorimetry. A significant 40% reduction in peak heat release rate was observed at 10% organo-clay (3% inorganic clay) loading with an even higher 50% reduction at a loading level of 16% modified clay (5% inorganic clay). Despite possible plasticization effects by the polymers used as an organic modification for the clays, the mechanical properties such as Young''s modulus and elongation were not severely impacted by the nanocomposite formation.</t>
  </si>
  <si>
    <t>In this study, three cationic surfactants (hexadecyltrimethylammonium chloride, hexadecyldimethylbenzylammonium chloride, and octadecyltrimethylammonium chloride) were used to modify montmorillonite and polyethylene (PE)/maleic anhydride grafted polyethylene (PE-g-MAH)/organic-montmorillonite (Org-MMT) nano-composites, prepared by two blending processes (direct-melt blending and solution blending). X-ray diffractometry and transmission electron microscopy were used to investigate the intercalation behavior and microstructure of composites. Mechanical properties were also tested. It was found that the intercalation effect of PE/PE-g-MAH/Org-MMT could be enhanced by increasing the content of PE-g-MMT, using the silicate modified by a cationic surfactant with a benzyl group or long alkyl chain, adopting the solution-blending method or using high-density polyethylene as matrix. The degree of crystallinity of composites and the crystalline thickness perpendicular to the crystalline plane [like (110) and (200)] decreased with increasing amounts of PE-g-MAH and, under certain prescription, the crystalline thickness of the composite made by the solution method was much smaller than that made by direct-melt blending. This clearly showed that Org-MMT and PE-g-MAH had a heterogeneous nucleation effect on crystallization of PE from the melt, resulting in a decrease of crystalline thickness, and the heterogeneous nucleation effect was more evident in the nanocomposite made by the solution-blending method than in that made by the direct-melt intercalation process. The tensile strength initially increased and then decreased with increasing contents of PE-g-MAH. The maximum value in tensile strength (23.3 MPa) was achieved when the concentration of PE-g-MAH was 6 wt %. The impact strength increased concomitantly with the content of PE-g-MAH  it was 122.2 J/m when the concentration of PE-g-MAH was 9 wt %. (C) 2004 Wiley Periodicals, Inc.</t>
  </si>
  <si>
    <t>Mainil, Michaël(1,2); Alexandre, Michaël(1,2); Monteverde, Fabien(2); Dubois, Philippe(1,2)</t>
  </si>
  <si>
    <t>High density polyethylene (HDPE)/clay nanocomposites have been prepared using three different functionalized polyethylene compatibilizers: an ethylene/vinyl acetate copolymer, a polyethylene grafted with maleic anhydride functions and a (styrene-b-ethylene/butylene-b-styrene) block copolymer. The nanocomposites were prepared via two different routes: (1) the dispersion in HDPE of a masterbatch prepared from the compatibilizer and the clay or (2) the direct melt blending of the three components. For each compatibilizer, essentially intercalated nanocomposites were formed as determined by X-ray diffraction and transmission electron microscopy. With the ethylene/vinyl acetate copolymer, a significant delamination of the intercalated clay in thin stacks was observed. This dispersion of thin intercalated stacks within the polymer matrix allowed increasing significantly the stiffness and the flame resistance of the nanocomposite. A positive effect of shear rate and blending time has also been put into evidence, especially for the process based on the masterbatch preparation, improving both the formation of thin stacks of intercalated clay and the mechanical properties and the flame resistance of the formed nanocomposites. Copyright © 2006 American Scientific Publishers All rights reserved.</t>
  </si>
  <si>
    <t>Polyethylene(PE)/clay nanocomposites have been successfully prepared by in situ polymerization with an intercalation catalyst titanium-montmorillonite (Ti-MMT) and analyzed by X-ray diffraction analysis (XRD), Fourier transform infrared analysis (FT-IR), Transmission electron microscopy (TEM), differentail scanning calorimetry (DSC), thermal gravimetric analysis (TGA) and tensile testing. XRD and TEM indicate that the clay is exfoliated into nanometer size and disorderedly dispersed in the PE matrix, and the PE crystallinity of PE/clay nanocomposite declines to 15 similar to 30%. Compared with pure PE, PE/clay nanocomposites behave higher thermal, physical and mechanical properties  the layer structure of the clay decreases the polymerization activity and produce polymer with a high molecular weight. For PE/ clay nanocomposites, the highest tensile strength Of 33.4 MPa and Young's modulus Of 477.4 MPa has been achieved when clay content is 7.7 wt %. The maximum thermal decomposition temperature is up to 110 degrees C higher, but the thermal decomposition temperature of the PE/clay nanocomposites decreases with the increases of the clay contents in the PE matrix.</t>
  </si>
  <si>
    <t>polymerisation compounding</t>
  </si>
  <si>
    <t>Pettarin, V.; Frontini, P.M.; Pita, V.J.R. Rodriguez; Dias, M. Lopes; Diaz, F. Valenzuela</t>
  </si>
  <si>
    <t>Abstract: Several composites based on high-density polyethylene (PE), organically modified montmorillonite (OMMT) and ethylene/methacrylic acid copolymer (EMAA) were prepared by melt compounding. Three Na+-montmorillonites (MMT) of different precedence were modified with hexadecyl trimethyl ammonium chloride in order to change their nature from hydrophilic to organophilic. The composites morphology was examined by XRD, SEM and TEM. Mechanical properties were evaluated under static conditions. A slight reinforcement was achieved only when OMMT was added to PE. When EMAA was added to the composites, it negatively interacted with OMMT, diminishing the interlayer distance of OMMT, changing the composite morphology, as if OMMT was not present in composites, and deteriorating their mechanical properties.</t>
  </si>
  <si>
    <t>Gaboune, Asmaa(1); Ray, Suprakas Sinha(1); Ait-Kadi, Abdellatif(1); Riedl, Bernard(2); Bousmina, Mosto(1)</t>
  </si>
  <si>
    <t>A new technique for the preparation of high density polyethylene/clay nanocomposite, "polymerization compounding," is reported. This technique was based on the chemical anchoring of a Ziegler-Natta catalyst on organically modified clay surface containing an ammonium cation bearing primary hydroxyl groups. The polymerization of ethylene was initiated after adequate activation and the growing polyethylene chains are directly adsorbed on to the clay surface through the hydroxyl-functionalized surfactant. Finally, the nanocomposite was prepared by diluting polyethylene adsorbed clay in the high density polyethylene (HDPE) matrix using a batch mixer at 180°C. The as-synthesized nanocomposite was typically characterized by X-ray diffraction (XRD) and transmission electron microscopy (TEM) that revealed the formation of intercalated nanocomposite. Tensile property measurements exhibit substantial increase in stiffness (∼50%) and strength (∼20%) of nanocomposite as compared to that of neat HDPE. Dynamic mechanical analysis under molten state revealed 25% increase in storage modulus when compared to that of neat HDPE. Copyright © 2006 American Scientific Publishers All rights reserved.</t>
  </si>
  <si>
    <t>Liang, Guodong; Xu, Junting; Bao, Suping; Xu, Weibing</t>
  </si>
  <si>
    <t>Polyethylene/maleic anhydride grafted polyethylene/organic-montmorillonite nanocomposites. I. Preparation, microstructure, and mechanical properties</t>
  </si>
  <si>
    <t>In this study, three cationic surfactants (hexadecyltrimethylammonium chloride, hexadecyldimethylbenzylammonium chloride, and octadecyltrimethylammonium chloride) were used to modify montmorillonite and polyethylene (PE)/maleic anhydride grafted polyethylene (PE-g-MAH)/organic-montmorillonite (Org-MMT) nanocomposites, prepared by two blending processes (direct-melt blending and solution blending). X-ray diffractometry and transmission electron microscopy were used to investigate the intercalation behavior and microstructure of composites. Mechanical properties were also tested. It was found that the intercalation effect of PE/PE-g-MAH/Org-MMT could be enhanced by increasing the content of PE-g-MMT, using the silicate modified by a cationic surfactant with a benzyl group or long alkyl chain, adopting the solution-blending method or using high-density polyethylene as matrix. The degree of crystallinity of composites and the crystalline thickness perpendicular to the crystalline plane [like (110) and (200)] decreased with increasing amounts of PE-g-MAH and, under certain prescription, the crystalline thickness of the composite made by the solution method was much smaller than that made by direct-melt blending. This clearly showed that Org-MMT and PE-g-MAH had a heterogeneous nucleation effect on crystallization of PE from the melt, resulting in a decrease of crystalline thickness, and the heterogeneous nucleation effect was more evident in the nanocomposite made by the solution-blending method than in that made by the direct-melt intercalation process. The tensile strength initially increased and then decreased with increasing contents of PE-g-MAH. The maximum value in tensile strength (23.3 MPa) was achieved when the concentration of PE-g-MAH was 6 wt %. The impact strength increased concomitantly with the content of PE-g-MAH; it was 122.2 J/m when the concentration of PE-g-MAH was 9 wt %.© 2004 Wiley Periodicals, Inc. J Appl Polym Sci 91: 39743980, 2004</t>
  </si>
  <si>
    <t>Polyethylene/Na+-montmorillonite composites prepared by slurry-fed melt intercalation: Response surface analysis of rheological behavior.</t>
  </si>
  <si>
    <t>Water-assisted melt-intercalation process is a relatively new method for nanocomposite production. Technical challenges notwithstanding, this process is capable of bringing forth good results and promising advantages. Having used this process, we produced composites in a twin-screw extruder. The aim of this study was to find, through a designed set of experiments, the conditions that result in producing nanocomposites. In this study, the main focus of our characterization phase was on rheological behavior. We then used mechanical testing, X-ray diffraction, and atomic force microscopy for verification purposes. The results obtained from these techniques were manifold; therefore, we used response surface method to present them intelligibly. After examining different modifiers, we concluded that chain length, packing density, and cation exchange selectivity are important parameters for choosing proper modifier type. Plus, as has been reported by other groups, this process was found to be mainly diffusion-controlled rather than shear-controlled.</t>
  </si>
  <si>
    <t>Singh, Vishwa Pratap; K.K., Vimal; Sharma, Shashikant; Kapur, Gurpreet Singh; Choudhary, Veena</t>
  </si>
  <si>
    <t>In this work, high‐density polyethylene (HDPE)‐based nanocomposites having different concentrations of Sepiolite (1–10 wt %) and compatibilizer, that is, PE‐graft‐maleic anhydride (PE‐g‐MA) of varying molecular weight and maleic anhydride content were prepared by melt compounding. The influence of Sepiolite amount and compatibilizer polarity and molar mass on the crystallization behavior [differential scanning calorimeter (DSC) and X‐ray diffraction (XRD)], rheological properties (oscillatory rheometer) and dimensional stability [dynamic mechanical analyzer (DMA) and heat deflection temperature (HDT)] of the nanocomposites was investigated. It was found that Sepiolite did not affect the crystallization behavior of HDPE. The rheological results show that the incorporation of Sepiolite into HDPE matrix up to 10 wt % increases the complex viscosity of polymer. Storage modulus and loss modulus both in oscillatory rheometry and in DMA were highest for nanocomposite prepared using 10 wt % Sepiolite owing to the improved mechanical restrain by the dispersed phase. In the presence of compatibilizer, the values of storage modulus and loss modulus were lower as compared to uncompatibilized nanocomposites at same loading of Sepiolite. The reduction in modulus is more pronounced in composites prepared using compatibilizer of lower molar mass as compared to those prepared using higher molar mass compatibilizer. © 2017 Wiley Periodicals, Inc. J. Appl. Polym. Sci. 2017, 134, 45197.</t>
  </si>
  <si>
    <t>The preparation of polyamide-6/clay, high-density polyethylene/clay, and high-density polyethylen/polyamide-6/clay nanocomposites is considered. X-ray diffraction (XRD), differential scanning calorimetry (DSC), and Fourier Transform Infrared (FTIR) measurements show that the clay enhances the crystallization of the gamma-form of polyamide-6. The clay also acts as a nucleation agent and causes a reduction of spherulitte size. Scanning electron microscopy (SEM) analysis of fracture surfaces shows that the clay reduces the PA-6 particle size in the HDPE/PA-6/clay nanocomposites and changes the morphology. Mechanical properties and the effect of maleated polyethylene are also reported.</t>
  </si>
  <si>
    <t>A review is given of the academic and industrial aspects of the preparation, characterization, materials properties, crystallization behavior, melt rheology, and processing of polymer/layered silicate nanocomposites. These materials are attracting considerable interest in polymer science research. Hectorite and montmorillonite are among the most commonly used smectite-type layered silicates for the preparation of nanocomposites. Smectites are a valuable mineral class for industrial applications because of their high cation exchange capacities, surface area, surface reactivity, adsorptive properties, and, in the case of hectorite, high viscosity and transparency in solution. In their pristine form they are hydrophilic in nature, and this property makes them very difficult to disperse into a polymer matrix. The most common way to remove this difficulty is to replace interlayer cations with quarternized ammonium or phosphonium cations, preferably with long alkyl chains.A wide range of polymer matrices is covered in this review, with special emphasis on biodegradable polymers. In general, polymer/layered silicate nanocomposites are of three different types, namely (1) intercalated nanocomposites, for which insertion of polymer chains into a layered silicate structure occurs in a crystallographically regular fashion, with a repeat distance of few nanometers, regardless of polymer to clay ratio, (2) flocculated nanocomposites, for which intercalated and stacked silicate layers flocculated to some extent due to the hydroxylated edge–edge interactions of the silicate layers, and (3) exfoliated nanocomposites, for which the individual silicate layers are separated in the polymer matrix by average distances that depend only on the clay loading. This new family of composite materials frequently exhibits remarkable improvements of material properties when compared with the matrix polymers alone or conventional micro- and macro-composite materials. Improvements can include a high storage modulus, both in solid and melt states, increased tensile and flexural properties, a decrease in gas permeability and flammability, increased heat distortion temperature, an increase in the biodegradability rate of biodegradable polymers, and so forth.</t>
  </si>
  <si>
    <t>Macromolecular Rapid Communications</t>
  </si>
  <si>
    <t>Nanocomposites of high density polyethylene (HDPE), linear low density polyethylene (LLDPE) and highly branched polyethylene rubbers were prepared both by means of melt compounding and ethene homo- and copolymerization in the presence of layered silicates which were rendered organophilic via ion exchange with various quaternary alkyl ammonium cations. In comparison to melt compounding, in-situ ethene homo- and copolymerization, catalyzed with MAO-activated zirconocene (MBI), nickel (DMN) and palladium (DMPN) catalysts, proved more effective in nanocomposite formation, as evidenced by larger interlayer spacings and formation of exfoliated anisotropic nanosilicates with high aspect ratio.</t>
  </si>
  <si>
    <t>blend, polymerisation compounding</t>
  </si>
  <si>
    <t>POLYOLEFIN/CLAY NANOCOMPOSITES: COMPARING MECHANICAL AND BARRIER PROPERTIES.</t>
  </si>
  <si>
    <t>Polyolefin/clay nanocomposites were filled by the series of commercial filler Nanofil. Maleated polyolefins were used for better compatibility between polymer matrix and filler. The morphology and properties were evaluated. The properties of nanocomposites were tested by using mechanical tests and barrier properties. The results of PE/clay nanocomposites showed that the mechanical and barrier properties were not higher than the virgin polymer. However, polyethylene contained filler Nanofil 9 had better mechanical properties in compare with the virgin polymer. PP/clay nanocomposites had higher mechanical properties for both used concentration and PP/Nanofil 9 and 3000 had better barrier properties than the virgin PP.</t>
  </si>
  <si>
    <t>unavailable – likely LDPE/LLDPE</t>
  </si>
  <si>
    <t>Anjana, R.; Krishnan, Asha; George, Tresa Sunitha; George, K.E.</t>
  </si>
  <si>
    <t>Polypropylene/High Density Polyethylene/Glass Fibre/Nanokaolinite Clay Composites - A Novel Material for Light Weight Manufacturing Systems</t>
  </si>
  <si>
    <t>Polypropylene (PP) and high density polyethylene (PE) and are two widely used standard plastics which can be combined to give attractive properties. In this study a selected blend of these plastics is further modified by incorporating nanokaolinite clay and e-glass fibre into the matrix, thereby converting the blend into a fibre-nanomaterial-reinforced-plastic (FNRP). In this manner the PP-PE blend can be upgraded for more critical applications requiring strength and light weight. Melt compounding technique was used to prepare FNRP and samples for testing were prepared by injection molding. Most reports suggest that kaolinite clay, though cheap and abundantly available is difficult to disperse in polymer matrix compared to costly montmorillonite clay. This difficulty is overcome by surface modification of nanokaolinite clay by an organic group and the effect is studied using mechanical properties, thermal stability, dynamic mechanical and rheological behavior. Morphological characterization is done by scanning electron microscopy. This study shows that nanoclay and e-glass fibre synergistically modify PP-PE blend. The resulting composite can be preferentially utilized for manufacturing parts of space crafts, ships, submarines etc.</t>
  </si>
  <si>
    <t>Jainal, Muhammad Syafiq(1); Che Kamarludin, Siti Norsyarahah(1); Akhbar, Suffiyana(1); Faizal, Abdul Rahman Mohd(2)</t>
  </si>
  <si>
    <t>This work study the mechanical properties (tensile, flexural and impact) of four different formulation of HDPE/EVA/MMT nanocomposite with present of 1.5 phr compatibilizer as a preliminary study before further development of HDPE/EVA/MMT/EFB nanohybrid biocomposite. The ethylene vinyl acetate (EVA) was varied from 0, 10, 20 and 30 wt%. Meanwhile the nanoclay montmorillonite (MMT) was varied from 0, 0.5, 1.0, 1.5, 2.0, 2.5 and 3.0 phr. HDPE/EVA/MMT ternary blends were prepared by melt extrusion blending technique using a single screw extruder. The result found that in absent of nanoclay MMT, the tensile and flexural properties (strength and modulus) of HDPE/EVA/1.5 phr compatibilizer were decreased as EVA amount are increased. Meanwhile in absent of EVA gave the highest tensile and flexural strength which are 38.53 MPa and 35.02 MPa respectively. However the trend is reciprocal for impact strength. The Izod impact test found that 30 wt% EVA give the highest impact strength which is 103.88 J/m, followed by 20 wt% EVA, 10wt % EVA and 0 wt% EVA which are 59.91 J/m, 38.11 J/m and 30.63 J/m respectively. This is because EVA plays a role as impact modifier. Meanwhile incorporation of nanoclay MMT improved the tensile and flexural properties but reducing the impact properties. © (2014) Trans Tech Publications, Switzerland.</t>
  </si>
  <si>
    <t>Ortiz, A.V.(1); Teixeira, J.G.(1); Gomes, M.G.(1); Oliveira, R.R.(1); Díaz, F.R.V.(2); Moura, E.A.B.(1)</t>
  </si>
  <si>
    <t>Applied Surface Science</t>
  </si>
  <si>
    <t>This work evaluates the morphology, mechanical and thermo-mechanical properties of high density polyethylene (HDPE) composites. HDPE reinforced with rice husk ashes (80:20 wt%), HDPE reinforced with clay (97:3 wt%) and HDPE reinforced with both rice husk ashes and clay(77:20:3 wt%) were obtained. The Brazilian bentonite chocolate clay was used in this study. This Brazilian smectitic clay is commonly used to produce nanocomposites. The composites were produced by melting extrusion process and then irradiation was carried out in a 1.5 MeV electron-beam accelerator (room temperature, presence of air). Comparisons using the irradiated and non-irradiated neat polymer, and the irradiated and non-irradiated composites were made. The materials obtained were submitted to tensile, flexural and impact tests. Additionally HDT, SEM and XRD analyses were carried out along with the sol-gel analysis which aimed to assess the cross-linking degree of the irradiated materials. Results showed great improvement in most HDPE properties and a high cross-linking degree of 85% as a result of electron-beam irradiation of the material. © 2014 Elsevier B.V.</t>
  </si>
  <si>
    <t>Jain, Mukul R.(1); C., Jain; S., Shah; R.C., Jain</t>
  </si>
  <si>
    <t>SAE International Journal of Materials and Manufacturing</t>
  </si>
  <si>
    <t>Organophilic nanoclay that was prepared by surface modification of Montmorillonite clay with quaternary ammonium compound was further treated with a surface modifier (silane). Subsequently, different composites were obtained by blending 5 wt % of clay, nanoclay, or silane-treated nanoclay with high-density polyethylene (HDPE) using Brabender Plasticorder. The morphology of the prepared composites was analyzed by using scanning electron microscopy (SEM). In addition, the effect of the surface modifier on the dispersion of clay platelets in the polymer matrix was studied by elemental mapping using energy dispersive X-ray spectroscopy (EDX). Results indicate that the use of silane significantly improves the dispersion of nanoclay, resulting in enhanced mechanical properties. Furthermore, the effect of surface modification on the barrier properties of the nanocomposites was analyzed by determining the long-term permeation rate of xylene and gasoline in blow-molded containers made of HDPE, HDPE/clay composite, HDPE/nanoclay composite, and HDPE/silane-treated nanoclay composite at 23 and 50°C. Of all the composites, the composite with 5 wt.% silane-modified nanoclay showed the best barrier performance. In particular, the barrier property of HDPE/silane-treated nanoclay nanocomposite was found to be 20-folds higher than that of HDPE container. These results suggest the enhanced performance of containers made of HDPE/silane-modified nanoclay for fuel storage in automotive applications. Copyright © 2014 SAE International.</t>
  </si>
  <si>
    <t>Polymer - Plastics Technology and Engineering</t>
  </si>
  <si>
    <t>The study investigated the introduction of organically modified montmorillonite (MMT) in high density polyethylene/hydroxyapatite (HDPE/HA) composites for biomedical applications. The addition of HA and MMT increased the strength and stiffness of HDPE/HA composites with deterioration in impact strength and elongation at break values. XRD and TEM analysis provided evidence of exfoliated MMT layers in HDPE/HA composites and the MMT layers remained exfoliated even with further addition of HA. Simulated body fluid (SBF) analysis revealed that the size of apatite layer increased with increasing immersion time and the formation of apatite layers on the surface of composites indicates excellent biocompatibility properties.</t>
  </si>
  <si>
    <t>Scaffaro, R.; Botta, L.; Mistretta, M.C.; La Mantia, F.P.</t>
  </si>
  <si>
    <t>Several compatibilising systems were added to high-density polyethylene (HDPE) and polyamide 6 (PA6) blends in the presence of an organically modified montmorillonite (OMM). All the blends were prepared by using a co-rotating twin-screw extruder and characterized by SEM, TEM and XRD analyses. In addition, the rheological behaviour and the mechanical properties – tensile and impact – were evaluated.</t>
  </si>
  <si>
    <t>Liqiang Cui; Seong Woo</t>
  </si>
  <si>
    <t>Preparation and characterization of polyethylene (PE)/clay nanocomposites by in situ polymerization with vanadium-based intercalation catalyst.</t>
  </si>
  <si>
    <t>Summary Complete exfoliation of clay during vanadium-based Zigler-Natta polymerization of ethylene has been successfully carried out by using clay and MgCl2 hybrid supports. MgCl2 offers catalyst loading sites, and the vanadium catalyst is avoided directly anchoring in the surface of the clay, so intercalation catalyst clay/MgCl2/VOCl3displays high activity for ethylene polymerization. Exfoliated PE/clay nanocomposites are confirmed by X-ray diffraction (XRD), and transmission electron microscopy (TEM). Strong interaction between the dispersed clay particles and the polymer matrices provides good thermal and mechanical properties. Compared with pure PE, all these nanocomposites show enhancement of the melting temperature (Tm) and the thermal decomposition temperatures. Additionally, the incorporation of clay into the PE matrix significantly improves the mechanical properties of these nanocomposites. The increased tensile strength has been observed in the range of 3.4 to 7.9 MPa. The tensile moduli of the PE/clay nanocomposite are 23.4%-45.3% higher than that of the pure PE.</t>
  </si>
  <si>
    <t>Sibeko, M.A.(1); Luyt, A.S.(1)</t>
  </si>
  <si>
    <t>Preparation and characterization of vinylsilane crosslinked high-density polyethylene composites filled with nanoclays</t>
  </si>
  <si>
    <t>High-density polyethylene (HDPE) treated with various vinyltriethoxysilane (VTES) contents and filled with different Cloisite 15A contents were investigated. VTES was used to improve the HDPE-clay interaction. The morphology and extent of crosslinking, as well as the thermal, mechanical, and thermomechanical properties were studied. X-ray diffraction (XRD) results of the treated HDPE/clay nanocomposites showed an increase in interlayer spacing, which indicates that the polymer chains were intercalated between the clay layers. Transmission electron microscopy micrographs showed some evidence of exfoliated clay layers, indicating that the system exhibited a mixed morphology. The clay containing samples had a better thermal stability than HDPE, but the thermal stability did not differ much with increasing clay loading. VTES observably decreased the melting enthalpy of HDPE, while the presence of clay had little influence on this value. This is somewhat contrary to the gel content results, which showed a decrease in the extent of crosslinking in the presence of clay and with increasing clay content. VTES treatment and the presence of clay observably changed the dynamic mechanical and tensile behavior of the HDPE. Copyright © 2013 Society of Plastics Engineers.</t>
  </si>
  <si>
    <t>Dai, Xin; Shang, Qingkun; Jia, Qiong; Li, Shichun; Xiu, Yanhua</t>
  </si>
  <si>
    <t>A series of binary composites based on HDPE high density polyethylene and nanoinorganic particles such as nanoCaCO3and OMMT organic montmorillonite were prepared. Their properties including tensile, impact strength, and some thermal properties were tested. The results showed that binary composite has partial improvement in mechanical properties compared with pure HDPE. A ternary composite nanoCaCO3OMMTHDPE was prepared and characterized. It was found that the mechanical and thermodynamic properties of this ternary composite have been enhanced greatly compared with both pure HDPE and binary composites. The tensile strength, Youngs modulus, flexural strength, elastic modulus, and impact strength of nanoCaCO3OMMTHDPE were increased 124.6, 302.7, 73.86, 58.97, and 27.25, respectively. The DMA test results showed that the mechanical properties of ternary composite were increased because of the limitation on the movement of HDPE due to inorganic particles. The synergistic effect introduced by nanoparticles may play an important role in all these processes. POLYM. ENG. SCI., 2010. © 2009 Society of Plastics Engineers</t>
  </si>
  <si>
    <t>comparison, secondary filler</t>
  </si>
  <si>
    <t>Lei, Yong; Wu, Qinglin; Clemons, Craig M.</t>
  </si>
  <si>
    <t>Hybrids based on recycled high density polyethylene (RHDPE) and organic clay were made by melt compounding. The influence of blending method, compatibilizers, and clay content on clay intercalation and exfoliation, RHDPE crystallization behavior, and the mechanical properties of RHDPE/clay hybrids were investigated. Both maleated polyethylene (MAPE) and titanate could improve the compatibilization of RHDPE and clay. RHDPE/clay hybrids containing completely exfoliated clay were obtained using a two‐step blending method. Without compatibilizers, the clay could not be exfoliated, and it lowered the crystallization peak temperature, crystallinity level, and the long period of RHDPE. MAPE and clay layers could act as heterogeneous nucleating agents for RHDPE. The titanate had a little influence on crystallization behavior of RHDPE. Adding clay to RHDPE reduced the impact strength but had little influence on the tensile strength. Both the storage and loss moduli increased with up to 5% of clay in hybrids containing CAPS, and there was an about 44% increase in impact strength of RHDPE/clay hybrid containing 5% MAPE compared with that of the hybrid containing no MAPE. The clay presence lowered the thermal stability of RHDPE. © 2006 Wiley Periodicals, Inc. J Appl Polym Sci 103: 3056–3063, 2007</t>
  </si>
  <si>
    <t>Preparation and UV weathering of polyethylene nanocomposites.</t>
  </si>
  <si>
    <t>Abstract Polyethylene / montmorillonite (PE/MMT) nanocomposites films were prepared by blending in the molten state: Low-density polyethylene (LDPE), montmorillonite clay, and polyethylene grafted maleic anhydride (LDPE-g-MA) or zinc neutralized carboxylate ionomer (Surlyn B) as compatibilizers. A chemically modified clay Cloisite 20A has been used. Nanocomposites were prepared by melt blending in a twin-screw extruder by using two-step mixing. Characterization of the nanocomposites was performed by mechanical properties, X-ray diffraction, light transmittance, infrared spectroscopy (FTIR) and transmission electronic microscope (TEM) techniques. Changes in UV irradiated nanocomposites film samples were characterized by FTIR. The results were analyzed in terms of the effect of the compatibilizing agent in the clay dispersion, and UV degradation of the nanocomposite.</t>
  </si>
  <si>
    <t>Pettarin, V.(1); V., Pita; F.V., Diaz; S., Moschiar; L., Fasce; R., Seltzer; M.L., Dias; P., Frontini</t>
  </si>
  <si>
    <t>In this paper, we report the preparation of polyethylene composites with organically modified montmorillonite. Three different Na+-montmorillonites were modified in order to obtain organoclays and two grades of high-density polyethylene were used as composite matrices. All composites were prepared by melt blending, and their physical and mechanical properties were thoroughly characterized. The extent of clay platelet exfoliation in the composites was confirmed by X-ray diffraction (XRD). Mechanical properties under static and impact conditions were evaluated to assess the influence of the reinforcement on the properties of polyethylene.</t>
  </si>
  <si>
    <t>NOVELTY - Preparing attapulgite-based composite flame retardant comprises (i) adding sieved natural attapulgite clay and deionized water, dispersing agent and stirring into a suspension, ultrasonically dispersing, taking the upper layer suspension, washing, filtering, and vacuum drying to obtain a coarse attapulgite powder  (ii) mixing the crude attapulgite powder and the dispersing agent, and magnesium salt and aluminum salt into a suspension, stirring and ultrasonically dispersing, and adjusting the pH of the suspension to 8-12 using aqueous ammonia, and completing the reaction to obtain composite flame retardant suspension  and (iii) filtering and washing the composite flame retardant suspension, mixing with deionized water to prepare a reconstituted suspension, and finally spray-drying. USE - The composite flame retardant is useful in high strength polyethylene material (claimed). ADVANTAGE - The method reduces the use amount of the nano synergistic flame retardant, and improves the comprehensive mechanical and flame retardant properties of the material, and is non-toxic, and is environmentally-friendly. DETAILED DESCRIPTION - INDEPENDENT CLAIMA are also included for:(1) attapulgite-based composite flame retardant prepared by above mentioned method  and(2) use method of composite flame retardant in high strength polyethylene material comprising (a) adding 15-40 pts. wt. attapulgite composite flame retardant to the mixer to make the composite flame retardant powder fluffy, and adding 1-5 pts. wt. compounding solution to the mixer in the form of a spray and stirring for 10-30 minutes, and then adding 1-5 pts. wt. dispersing agent and 1-5 pts. wt. plasticizer, and exposing the modified composite flame retardant for 8-12 minutes, and then drying at 110-130 degrees C for 1.5-2.5 hours, (b) adding high-density polyethylene and the surface-coupled modified attapulgite composite flame retardant, and high-density polyethylene in the rubber mixer for mastication, attapulgite composite flame retardant to the density polyethylene, and high-density polyethylene after mixing, followed by high plasticization, and repeating until the combination of the high-density polyethylene and the surface-modified attapulgite composite flame retardant finished, continuing to roll for 8-12 minutes to form a composite, and (c) placing the rolled composite in a mold of a flat vulcanizing machine for hot pressing treatment at 165-175 degrees C, and molding at 7-9 MPa static pressure.</t>
  </si>
  <si>
    <t>Processing - morphology - property relationships of polyamide 6/polyethylene blend-clay nanocomposites</t>
  </si>
  <si>
    <t>Express Polymer Letters</t>
  </si>
  <si>
    <t>In this work, we studied the effect of the method of preparation and of reprocessing on the morphology and, consequently, on the physical properties of polyamide 6 (PA6)/high density polyethylene (HDPE)-clay nanocomposite blends in the presence of different compatibilizers. In particular, the nanocomposites were obtained by melt mixing using a co-rotating twin screw extruder (E1). The blends thus obtained were re-extruded (E2) under the same operating conditions. Moreover, blends with the same final composition were produced using a masterbatch of the compatibilizer with the clay prepared in a separated stage in a batch mixer (MB). All the materials were characterized by scanning electron microscopy (SEM), transmission electron microscopy (TEM) and X-ray diffractometry (XRD) analyses. In addition, the rheological behaviour and the, tensile and impact, properties were evaluated. The XRD and TEM analysis showed that re-extrusion slightly improves the morphology of the nanocomposites. A further improvement of the morphology, in terms of lower clay dimension and better dispersion, was observed in the MB blends. The results of the mechanical tests showed that reprocessing (E2) induced an increase of all the properties for all the three systems. A further general increase of the mechanical properties was showed by the MB blends.</t>
  </si>
  <si>
    <t>compounding, blend</t>
  </si>
  <si>
    <t>Abstract: Nanocomposites containing polyethylene (PE) and montmorillonite clay organically modified (OMMT) with quaternary ammonium salts were obtained via direct melt intercalation. A montmorillonite sample from the Brazilian state of Paraíba was treated with four different types of quaternary ammonium salts. After the treatment, the powder was characterized by X-ray diffraction and scanning electron microscopy. The dispersion and morphologies of OMMT within PE were investigated by X-ray diffraction and transmission electron microscopy. The results revealed the formation of intercalated montmorillonite layers in the PE matrix. The thermal stability and flammability of the PE/montmorillonite clay nanocomposites were measured by thermogravimetry and horizontal burning tests for HB classification, Underwrites Laboratories (UL 94), respectively. It was shown that the samples do not degrade at the processing temperature. By adding only 3wt.% montmorillonite, the burning rate of the nanocomposites was reduced by 17%, and, in general, the tensile test showed that the yield strength and modulus of the nanocomposites are close to the pure PE. However, for a selected salt for MMT treatment the mechanical properties of nanocomposites were improved.</t>
  </si>
  <si>
    <t>In this work polypropylene (PP) nanocomposites with different nanofillers (sepiolites and carbon nanofibres) have been produced, processed by injection moulding and fibre spinning and analyzed in terms of mechanical properties improvements. Different concentrations of both fillers were used in nanocomposites preparation. The influence of nanofiller type and amount on mechanical properties were analyzed and discussed for each process studied. This study was completed with a basic morphological characterization in order analyze the nanofiller dispersion, distribution and orientation in the nanocomposites. The results achieved show that it is possible to obtain a good dispersion and distribution of the each kind of nanofillers with conventional processing methodologies when the nanofiller concentration is small. Moreover the nanocomposites obtained had better properties than the starting polymers, showing that sepiolite and carbon nanofiller are able to provide an important contribution to the improvement of mechanical properties of the materials analyzed, enlarging the final application possibilities of PP based products.</t>
  </si>
  <si>
    <t>Processing and Properties of Polyethylene/Montmorillonite Nanocomposites.</t>
  </si>
  <si>
    <t>Journal of Thermoplastic Composite Materials</t>
  </si>
  <si>
    <t>Polyethylene (PE) nanocomposite samples were prepared with Cloisite 25 A, 30B, and 93 A and Nanofil 5 and 3000 nanofillers. The amount of modified Na+ montmorillonite (MMT Na+) was fixed to 5 wt%. For the compounding of PE matrix and nanofillers, two different compounding equipments were used, KO Kneader Buss and APV twin-screw extruder. In all samples, maleic anhydride-modified PE (PEMa) was added as a compatibilizer. The content of PEMa in mixtures was always 5 wt%. The level of MMT exfoliation in the nanocomposite systems was studied by X-ray diffraction and by transmission electron microscopy observations. The properties of samples were evaluated by dynamical mechanical analysis (E* modulus at 30°C) and by the measurement of tensile properties (stress and strain at break). Because of the possibility of usage of prepared materials in packaging industry, barrier properties were measured with focus on oxygen, carbon dioxide, and water vapor permeability. The influence of two different used compounding equipments on the prepared nanocomposite samples of PE nanocomposites was discussed.</t>
  </si>
  <si>
    <t>Scaffaro, R.(1); Botta, L.(1); Mistretta, M.C.(1); La Mantia, F.P.(1)</t>
  </si>
  <si>
    <t>In this work, we studied the effect of the method of preparation and of reprocessing on the morphology and, consequently, on the physical properties of polyamide 6 (PA6)/ high density polyethylene (HDPE)-clay nanocomposite blends in the presence of different compatibilizers. In particular, the nanocomposites were obtained by melt mixing using a corotating twin screw extruder (E1). The blends thus obtained were re-extruded (E2) under the same operating conditions. Moreover, blends with the same final composition were produced using a masterbatch of the compatibilizer with the clay prepared in a separated stage in a batch mixer (MB). All the materials were characterized by scanning electron microscopy (SEM), transmission electron microscopy (TEM) and X-ray diffractometry (XRD) analyses. In addition, the rheological behaviour and the, tensile and impact, properties were evaluated. The XRD and TEM analysis showed that re-extrusion slightly improves the morphology of the nanocomposites. A further improvement of the morphology, in terms of lower clay dimension and better dispersion, was observed in the MB blends. The results of the mechanical tests showed that reprocessing (E2) induced an increase of all the properties for all the three systems. A further general increase of the mechanical properties was showed by the MB blends. © BME-PT.</t>
  </si>
  <si>
    <t>blend, compatibilisation, processing</t>
  </si>
  <si>
    <t>Wu, Q.(1); Lei, Y.(1); Yao, F.(1); Xu, Y.(1); Lian, K.(2)</t>
  </si>
  <si>
    <t>Proceedings of the International Conference on Integration and Commercialization of Micro and Nanosystems 2007</t>
  </si>
  <si>
    <t>Composites based on high density polyethylene (HDPE), pine flour, and organic clay were made by melt compounding and injection molding. The influence of clay on crystallization behavior, mechanical properties, water absorption, and thermal stability of HDPE/pine composites were investigated. The HDPE/pine composites containing exfoliated clay were made by a two-step melt compounding procedure with a maleated polyethylene (MAPE) as a compatibilizer. Adding 2% clay to a HDPE/pine composite without MAPE decreased the crystallization temperature (Tc) and rate, and the crystallinity level. When 2% MAPE was added, the Tc and crystallization rate increased, but the crystallinity level was lowered. The flexural strength and the tensile strength of HDPE/pine composites increased 19.6% and 24.2% respectively with addition of 1% clay but then decreased slightly as the clay content was increased to 3%. The tensile modulus and tensile elongation were increased 11.8% and 13% respectively with addition of 1% clay but the storage and loss moduli barely change as the clay content was increased to 3%. The impact strength was lowered 7.5% by adding 1% clay, but did not decrease further as more clay was added. The moisture content and thickness swelling of the HDPE/pine composites was reduced by the clay, but did not improve the thermal stability. Copyright © 2007 by ASME.</t>
  </si>
  <si>
    <t>Abstract: Polyethylene (PE)/clay nanocomposites were synthesized by melt-intercalation using either PP-g-MA or PE-g-MA as a compatibilizer. The pristine clay was first modified with a swelling agent (octadecylamine) in solution to obtain an organophilic clay before being melt blended with a compatibilizer: PP-g-MA or PE-g-MA. Finally, these compounds were melt intercalated with PE to synthesis the PE/clay nanocomposite. The materials were characterized using X-RD, TEM, SEM, and TGA. The physical properties were observed with DMA and tension tests. Permeability tests of the PE/clay nanocomposites were also performed. The clays in PE/clay nanocomposites with the compatibilizer PP-g-MA were better exfoliated. The mechanical and gas barrier properties improved as the clay content increased.</t>
  </si>
  <si>
    <t>A multiple-pass study was undertaken with a layered silicate-thermoplastic olefin elastomer (TPO) narrocomposite to study the impact of processing history on the properties of the material. A set of 10 passes were completed through a co-rotating intermeshing twin-screw extruder with samples collected to monitor changes in the composite. The microstructure of the nanocomposite was characterized using TEM, XRD, FT-IR, steady and complex shear rheology, and mechanical testing. With progressive passes through the extruder, the TPO nanocomposite experienced both delamination of the organoclay as well as thermo-oxidative degradation. The onset and extent of degradation were found to be unaffected by the presence of the organoclay species in the polymer, though, inclusion of a maleated compatibilizer led to increased chain scission. The generated carbonyl groups along the polymer chain as a result of oxidation were speculated to have a significant effect on the developing percolating network of clay within the material and on the final rheological properties of the composite. Despite the occurrence of degradation in the nanocomposite during recycling, its rheological and mechanical properties remained significantly higher than those of the unfilled resin. (c) 2006 Elsevier Ltd. All rights reserved.</t>
  </si>
  <si>
    <t>TPO</t>
  </si>
  <si>
    <t>Rigail-Cedeño, Andres F.; Diaz-Barrios, Antonio; Gallardo-Bastidas, Juan; Ullaguari-Loor, Stefania; Morales-Fuentes, Nicolás</t>
  </si>
  <si>
    <t>Recycled HDPE/PET Clay Nanocomposites</t>
  </si>
  <si>
    <t>Recycling waste plastics will support the preservation of natural resources and energy consumption. New challenges arise for the development of products that take advantage of solid waste. Upgrading recycled plastics using nanotechnology can tailor and consequently improve plastic properties for industrial applications. This research aims to process and relate the morphology and thermo-mechanical properties of recycled high-density polyethylene (rHDPE) and recycled polyethylene terephthalate (rPET) clay nanocomposites. Blends of rHDPE (75 wt %) coming from packaging and rPET (25 wt %) from bottles were mixed with two organoclays (Cloisite 20A and Cloisite 30B) (3 wt %) and a compatibilizer agent based on ethylene-glycidyl methacrylate (EGMA) (5 wt %). The recycled plastics nanocomposites were processed using a single-screw extruder incorporating a dispersive and distributive mixer and an injection molding machine. Several techniques were used to characterize the dispersion, morphology, mechanical properties and compatibilization of these composite blends. The reinforcing effect of rPET in the continuous rHDPE phase depended on the organoclay type and the compatibilizer additive. Both organoclays increased the stiffness and strength of rHDPE and rPET as evidenced by an increase in the corresponding Young modulus and ultimate tensile strength. EGMA increased the compatibility in the recycle plastics blend and in the clays nanocomposites as evidenced in elongation and energy at break results. On the other side, Cloisite 20A showed to be more compatible with EGMA than Cloisite 30B in these rHDPE/rPET blends based on the thermo-mechanical properties results.</t>
  </si>
  <si>
    <t>Ming, Yin(1); Zhang, Liying(2); Chen, Xuelong(1); Hu, Xiao(1)</t>
  </si>
  <si>
    <t>Proceedings of SPIE - The International Society for Optical Engineering</t>
  </si>
  <si>
    <t>Montmorillonite (MMT) was first cation exchanged by cetyltrimethyl ammonium bromide (CTAB) and then treated by short chain silane (methyltrimethoxylsilane) or different amount of long chain silane (dodecyltrimethoxylsilane). High density polyethylene (HDPE)/clay nanocomposites were prepared through twin screw extruder using these silane modified clays without any compatibilizer. Thermal gravimetric analysis (TGA) proved the successful grafting of silanes onto clay. The effects of the chain length and content of the silanes on the dispersion state of clay and properties of the composites were studied using X-ray diffraction (XRD), transmission electron microscope (TEM), mechanical tests, creep tests and so on. The results indicate that the grafting of long chain silanes at higher content could improve the compatibility between clay and PE, thus more efficiently enhancing mechanical and creep properties of the composites than other silane treated clays. © 2015 SPIE.</t>
  </si>
  <si>
    <t>Venkatesan, N.(1); Bhaskar, G.B.(1); Pazhanivel, K.(2); Poyyathappan, K.(2)</t>
  </si>
  <si>
    <t>In recent years, many researches focused on the polymer materials to study the characteristics and to enhance the mechanical properties of the nano composites in order to understand the factors which lead to the desired dispersion of nano clay in the polymer atrix. The samples used in this work were prepared through melt compounding, using high-density polyethylene and organo-modified clay of montmorillonite (MMT). During manufacturing of MMT/HDPE nano composites, a silane modifier and polyethylene grafted with maleic anhydride (compatibilizer) were added to get good surface finish and to act as bonding agent respectively. In addition, the compatibilizer will help in attaining better intercalation. Using a Plastograph-Mixer through twin-screw extruder, the high density polyethylene and different weight percentages (0, 1, 2, 3, 4 wt. %) of MMT are mixed and subsequently the composite is produced in the form of solid material. ASTM standard specimens for various tests are produced using injection molding machine with respective dies. The prepared experimental specimens for various tests like tensile, flexural, impact and shore-hardness are tested for its respective strengths. From this investigation, it is concluded that the addition of MMT nanoclay in HDPE has significantly influenced the mechanical properties of the composites. © (2014) Trans Tech Publications, Switzerland.</t>
  </si>
  <si>
    <t>Modesti, M.(1); Besco, S.(1); Lorenzetti, A.(1); Zanirato, G.(2); Rauli, F.(2)</t>
  </si>
  <si>
    <t>This study focuses on the understanding of the reinforcing effect given by organo-modified layered silicates to a high-density polyethylene and the influence on the crystallization properties of this polymer. The addition of organo-modified clay to high-density polyethylene resulted in an evident increase in the tensile and flexural Young's modulus of the material with respect to unfilled polymer. The morphology, crystallinity, and thermo-oxidative stability of such nanocomposites were investigated using X-ray diffraction, transmission electron microscopy, differential scanning calorimetry, and oxidation induction time test. The materials obtained show tactoid as well as intercalated and exfoliated structures with different dominant states depending on the loading level and process conditions. It was observed that organic ions not only change mixing behavior but also influence material properties, including the degree of crystallinity and the stability to the thermo-oxidative phenomena. Copyright © 2005 American Scientific Publishers All rights reserved.</t>
  </si>
  <si>
    <t>Journal of Geotechnical and Geoenvironmental Engineering</t>
  </si>
  <si>
    <t>An investigation was conducted on the relationship between the internal shear strength of hydrated needle-punched (NP) geosynthetic clay liners (GCLs) and the interface shear strength between hydrated NP GCLs (nonwoven side) and high-density polyethylene (HDPE) textured geomembranes (GMXs). New large-scale direct shear data are presented and compared to previous results obtained using similar materials and procedures. The data indicate that both GCLs and GMX/GCL interfaces display large postpeak strength reduction, even at high normal stress. Peak and large-displacement failure envelopes are nonlinear; except for the GCL internal residual strength envelope, which passes through the origin and has a friction angle of 4.8° GMX/GCL interfaces can be expected to have lower peak strengths and higher large-displacement strengths than GCL internal shear specimens. However, the failure mode for GMX/GCL specimens can change from interface shear to GCL internal shear as normal stress increases. Design for peak strength conditions should be based on the lowest peak strength interface in a liner system, and design for large displacement conditions should be on the basis of the residual strength of the same interface. © 2011 American Society of Civil Engineers.</t>
  </si>
  <si>
    <t>Rezanavaz, R; Aghjeh, M K R</t>
  </si>
  <si>
    <t>Rheology, morphology and thermal behavior of HDPE/Clay nanocomposites were studied. The mechanical properties of these materials including tensile and creep behaviors were also taken into account. Different PE-g-MA samples with different MA contents and different rheological properties were laboratory synthesized and used as compatibilizer of PE and Clay. The results of X-ray diffraction in conjunction with the results of transmission electron microscopy (TEM) analysis indicated that, increasing in degree of grafted MA increases the penetration of PE chains onto the clay interlayer leading to intercalation and exfoliation. The intercalated and especially exfoliated nanocomposites exhibited higher viscosity and elasticity in particular at low frequency ranges, showing the formation of three dimensional networks with high interfacial interaction. The presence of such a network was evidenced by tand studies where the pseudo-solid like behavior was observed for exfoliated nanocomposites. From these results it was demonstrated that the linear viscoelastic properties of the nanocomposites have a reliable sensitivity to the extent of clay dispersion and they can be used as indirect method in the prediction of the morphology and therefore thermal and mechanical behavior of the nanocomposites. Incorporation of clay decreased the onset temperature of degradation due to the Hofmann elimination reaction, but increased remarkably the mid-point of the degradation temperature. Our laboratory synthesized intercalated nanocomposites displayed higher thermal stability than those of exfoliated samples. This was attributed to the barrier effect of clay layers to oxygen and volatile products, during the degradation of part of polymer chains which was intercalated in clay interlayer. Interestingly the results showed that the effect of Hofmann elimination reaction which decreases the onset temperature degradation of modified clay nanocomposites, can effectively be eliminated using a proper antioxidant in the mixing process of nanocomposites. The results showed that, incorporation of clay increases the young modulus and yield stress but decreases the elongation at break. In agreement to the results of thermal behavior, intercalated nanocomposites showed higher increase in properties than those of exfoliated. The PE nanocomposites showed lower creep strain and higher creep recovery than those of unfilled matrixes.</t>
  </si>
  <si>
    <t>Response surface analysis of structural, mechanical, and permeability properties of polyethylene/Na+-montmorillonite composites, prepared by slurry-fed melt intercalation.</t>
  </si>
  <si>
    <t>Samples were produced by injecting Na+-montmorillonite (Na+-MMT) slurry into a co-rotating twin-screw extruder. Na+-MMT was modified inside the extruder, in an in-situ process, and blended with the LDPE/LLDPE in melt state. Three different types of alkyl ammonium salt (ALAMS) were used as modifier to study the effect of chemical composition and chain length of ALAMS on the dispersion of nanoparticles. Also, the effect of nanoclay content on structural, mechanical, and permeability properties of the samples was investigated. To translate the data into intelligible trends, response surface method was utilized to analyze the effects of the factors on the results. Moreover, transmission electron microscopy was implemented to observe the dispersion of nanoclay platelets. The results suggested that the chain length of ALAMS dramatically affects its ability to modify nanoclay platelets. What is more, while nanoclay increase deteriorates nanoparticles dispersion, it brings about better mechanical and gas barrier properties. The improvement in the properties was higher than those of nanocomposites prepared by conventional method. By studying the effects of feeding rate on nanoclay dispersion, we proved that unlike conventional melt intercalation, water-assisted melt intercalation is controlled by diffusion rather than shear stress. In the end, we proposed a mechanism for this process.</t>
  </si>
  <si>
    <t>LDPE/LLDPE</t>
  </si>
  <si>
    <t>Horst, M Fernanda(1); Quinzani, Lidia M(1); Failla, Marcelo D(1,2)</t>
  </si>
  <si>
    <t>Polyethylene (PE)/clay nanocomposites were prepared by melt mixing using PE grafted with maleic anhydride (PEg) as compatibilizer. Concentrations between 2 and 15 wt% of an organophilic montmorillonite (MMT) and concentration ratios of 1:1, 2:1 and 3:1 of PEg/MMT were employed. The materials were characterized using X-ray diffraction, scanning electron microscopy (SEM) and thermogravimetry. The SEM images show that the presence of PEg results in a large degree of exfoliation at all clay concentrations. For 5 wt% MMT, the best degree of exfoliation is obtained for a 2:1 ratio of PEg/MMT. This ratio results in higher increase in the elastic modulus, mainly at low frequencies, with respect to that of the corresponding matrix. As the clay concentration increases, for a 2:1 ratio of PEg/MMT, the dynamic moduli increase showing pseudo solid-like behavior at clay concentrations higher than 8 wt%. Moreover, the nanocomposites show rheological properties that are affected by annealing at 200 C signaling further exfoliation or improved platelet and tactoid distributions. The oxygen permeability of PE decreases gradually with the clay concentration, reaching a maximum reduction of ∼30% for 15 wt% MMT. © 2012 The Author(s).</t>
  </si>
  <si>
    <t>Rheological and mechanical properties of biodegradable nanocomposites.</t>
  </si>
  <si>
    <t>Polymer nanocomposites have gained huge interest over the last decade. However, traditional thermoplastic nanocomposites do not match the rising concern about environmental issues. Therefore, during the last years, the search for biodegradable polymer nanocomposites is gaining importance. Most of biobased (i.e. based on biodegradable/bioderived polymer matrices) nanocomposites have poly(lactic acid), PLA, as matrix. However, it is of clear interest to take into account also different biobased polymer matrices, such as MaterBi. In this work, we prepared bionanocomposites containing MaterBi or a PLA-based polymer matrix, with two different kinds of nanofillers (organomodified clay and nanosized calcium carbonate) and compared them, also with regard to reference nanocomposites based on the same fillers but with a standard HDPE matrix. Characterization included mechanical, rheological and morphological tests, showing that bionanocomposites can be considered as potential replacements for traditional nanocomposites.</t>
  </si>
  <si>
    <t>Journal of Nanomaterials</t>
  </si>
  <si>
    <t>Maleated polyethylene (MAPE) was used in this study as a model matrix for hosting hydrophobic nanoclay (C15A) and hydrophilic nanoclay (C30B), to investigate the effect of nanoclay loading on the bulk properties of the composites. Composites were prepared by melt-blending technique, with varying the loading from 0 to 9 wt.%. Tensile, oxidative TGA, and FE-SEM tests were employed for both C15A-filled polymer and C30B-filled polymer, which confirmed that C15A had better dispersion and was much superior to C30B for enhancing the mechanical properties and thermal stability of MAPE. Consequently, XRD and melt rheology tests were performed for C15A-filled polymer only. XRD confirmed the formation of nanocomposite structure, which could be the main reason for the significant increase in the thermal stability and viscosity. For example, compared to the neat polymer, the degradation temperature at the 20% mass loss was increased by 72 degrees C after the addition of 5 wt.% C15A. Based on rheological analysis, the percolation threshold was around 3 wt.% loading of C15A. Fitting the viscosity data to the Cross model suggested that increasing C15A loading had a strong effect for increasing the shear thinning index and relaxation time of the nanocomposites.</t>
  </si>
  <si>
    <t>Rice husk bio‐filler reinforced polymer blends of recycled HDPE/PET: Three‐dimensional stability under water immersion and mechanical performance.</t>
  </si>
  <si>
    <t>Green composite materials were made from agricultural and plastic wastes which were rice husk (RH), recycled high‐density polyethylene (rHDPE), and recycled polyethylene terephthalate (rPET), by twin‐screw extrusion and hot/cold pressing molding. The dimensional stability, orthotropic swelling, and mechanical performance of the green composites were determined as a function of bio‐filler concentration for neat (uncompatibilized) and compatbilized rHDPE/rPET blend based composites. Water absorption and swelling results showed a linear increase with the RH concentration. The highest swelling occurred in the thickness of the composites, followed by the width and length, respectively. Water absorption and dimensional instability of compatibilized recycled polymer blend (rPB)‐based composites were lower than those of neat rPB‐based composites. As RH concentration increased, the flexural properties increased significantly. The optimum tensile strength and modulus were achieved at 70 wt% RH. It is interesting to note that compatibilization of polymer blend matrix had further increased the strength and elongation properties of composites. POLYM. COMPOS., 39:2695–2704, 2018. © 2016 Society of Plastics Engineers</t>
  </si>
  <si>
    <t>Babaienejad, Moein(1); Bagheri, Reza(1)</t>
  </si>
  <si>
    <t>Polyolefin blends have attracted great attention for years because of their improved physical and mechanical properties; especially when micro/nanofillers are present in the compound. Previous investigations have proven that incorporation of small amounts of nanoclay can enhance physical and mechanical properties of the polymer. This research has focused on the role of clay distribution on morphology and mechanical properties of ternary nanocomposites containing a rubbery phase. High-density polyethylene/ethylene vinyl acetate/clay (HDPE/EVA/clay) is opted as a typical model for this purpose. EVA is selected to act as both compatibilizer, because of having polar vinyl groups, and rubber-modifier, because of its elastomeric properties, in this ternary blend. Nanocomposite preparation was performed via one- and two-step mixing routes to achieve two different desired morphologies. Tensile and Izod impact tests, and different microscopic techniques, were used to evaluate nanostructure and mechanical performance of blends. Results of the study proved two distinct morphologies forming as a result of different incorporated processing techniques. Mixing components simultaneously leaded to a structure in which, clay platelets are located at the HDPE/EVA interface, whereas in the two-step processing route, most of the clay platelets are encapsulated by the EVA second phase particles. According to the results of the current study, encapsulation of the nanofillers by the second rubbery phase harms mechanical properties of the blend and should be avoided. On the other hand, much better mechanical performance is obtained when the clay platelets are located at the matrix/rubber interface. © 2015 Wiley Periodicals, Inc.</t>
  </si>
  <si>
    <t>Höfler, Günther; Lin, Richard; Jayaraman, Krishnan</t>
  </si>
  <si>
    <t>Extensive experiments with rotationally moulded polyethylene halloysite nanocomposites have been conducted. Previous studies regarding the use of filler materials in rotational moulding often report problems with agglomerations or inward migration of the filler. Despite the previous advances in machine adaptations and mould configurations to apply internal pressure, this study has focused mainly on non-pressurized composite production. Halloysite is a natural, nano-size, mineral clay with different reactivities from the internal aluminol and external siloxane surfaces. Due to its morphology and chemical nature, halloysite is easier to process compared to other fillers and achieves good particle dispersion, making it a potential candidate for reinforcing rotationally moulded products. In this study, nanoparticle-reinforced composites containing halloysite with medium density or high density polyethylene were produced by rotational moulding. The influence of halloysite on the melt flow index and mechanical performance, tensile, flexural and impact properties, were investigated.</t>
  </si>
  <si>
    <t>processing</t>
  </si>
  <si>
    <t>Xie, Gaoyi(1); Yu, Jie(1); Qin, Shuhao(1); Sun, Jing(1); Yang, Zhao(1); L., Wei; Y., Ji; W., He; G., Xu</t>
  </si>
  <si>
    <t>Advances in Polymer Technology</t>
  </si>
  <si>
    <t>To achieve a selective localization of nanoparticles in multilayered two-component polymer blends, an intentional two-step process, first pre-compounding and then co-extruding, was employed to prepare multilayered high-density polyethylene (HDPE)/polyethylene-grafted maleic anhydride (PE-g-MAH)/organic montmorillonite (OMMT)-polyamide 6 (PA6) nanocomposites. The dispersion of OMMT was evaluated by transmission electron microscopy (TEM) and X-ray diffraction (XRD). The results showed that the localization of OMMT was tunable with different content of PE-g-MAH. By comparing the localization of OMMT in a single-layered nanocomposite with that in the multilayered nanocomposites, as well as by theoretically calculating wetting coefficients of the multilayered nanocomposites, the migration mechanism of OMMT was revealed. As demonstrated by differential scanning calorimetry (DSC), transmission rate measurement and tensile test, the selective localization of OMMT in the multilayered nanocomposites could increase crystallinity degree of the two-polymer components, enhancing oxygen barrier property and tensile strength of the nanocomposties. © 2017 Wiley Periodicals, Inc.</t>
  </si>
  <si>
    <t>A study of interface shear strengths between smooth and textured high density polyethylene (HDPE) geomembranes (GMs) and a woven/nonwoven needle-punched geosynthetic clay liner (GCL) is presented. Tests were performed using a large direct shear machine capable of measuring peak and large displacement (200 mm) shear strengths. The failure surface was located at the GM/GCL interface for all tests conducted, corresponding to a normal stress range of 1-486 kPa. Small positive pore pressures were measured for all interfaces at peak shear strength. Thus, the practice of preparing failure envelopes using total normal stress, instead of effective normal stress, appears to be conservative. Interface shear strengths for textured GMs placed against the nonwoven side of the GCL were higher than those corresponding to the woven side. By comparison, differences in peak shear strength for laminated and coextruded GM interfaces were relatively less. Limited tests showed that peak and large displacement shear strengths were independent of displacement rate and dependent on the shear direction of the GM. The quantity of extruded bentonite at the interfaces generally increased with normal stress and was less for nonwoven geotextile interfaces than for woven geotextile interfaces. Implications of the findings to the testing of GM/GCL interfaces and the characterization of GM/GCL interface shear strength are discussed.</t>
  </si>
  <si>
    <t>In current study, a real-time rheological method was used to investigate the intercalation and exfoliation process of clay in high-density polyethylene/organoclay (HDPE/OMMT) nanocomposites using maleic anhydride grafted polyethylene (PEgMA) as compatibilizer. To do this, a steady shear was applied to the original nonintercalated or slightly intercalated composites prepared via simple mixing. The moduli of the composites were recorded as a function of time. The effect of matrix molecular weight and the content of compatibilizer on the modulus were studied. The role of the compatibilizer is to enhance the interaction between OMMT and polymer matrix, which facilitates the dispersion, intercalation, and exfoliation of OMMT. The matrix molecular weight determines the melt viscosity and affects the shear stress applied to OMMT platelets. Based on the experimental results, different exfoliation processes of OMMT in composites with different matrix molecular weight were demonstrated. The slippage of OMMT layers is suggested in low-molecular weight matrix, whereas a gradual intercalation process under shear is suggested in high-molecular weight matrix. Current study demonstrates that real-time rheological measurement is an effective way to investigate the dispersion, intercalation, and exfoliation of OMMT as well as the structural change of the matrix. Moreover, it also provides a deep understanding for the role of polymer matrix and compatibilizer in the clay intercalation process. (C) 2009 Wiley Periodicals, Inc. J Polym Sci Part B: Polym Phys 48: 302-312, 2010</t>
  </si>
  <si>
    <t>Asgari, Mohammad; Abouelmagd, Ahmed; Sundararaj, Uttandaraman</t>
  </si>
  <si>
    <t>The present research reveals novel results about the silane functionalization of sodium montmorillonite (Na-Mt) by comparing the interlayer space and thermal stability of the nanofiller at different initial silane concentrations. XRD and TGA results indicate an increased d001and a high thermal stability for the silane-modified Na-Mt, which makes it a promising nanofiller for polymer nanocomposites. The amounts of intercalation and chemical grafting are estimated from TGA results using equations developed in this work; the silane intercalation is found to be the highest (0.504mmol/g clay) for 9mmol/g clay initial silane concentration, which is consistent with the d001-value (22.6Å). Intercalation increases with increase in initial silane concentration up to 9mmol (intercalated amount≈0.504mmol/g clay), then decreases at higher concentrations, e.g., 15mmol silane have an intercalated amount of 0.405mmol/g clay. However, the chemical grafting value for 15mmol silane is greater (0.18mmol/g clay) relative to that of the 9mmol silane initial concentration (0.15mmol/g clay). This can be explained by the occurrence of the side reactions at the edges for 15mmol silane, which reduces the intercalation amount. The rheological and tensile properties of HDPE/silane functionalized clay suggest that the storage modulus, damping factor and mechanical behavior of the composites depend on the clay nanofiller, as well as the nanocomposite preparation procedure (i.e. masterbatch technique). The tensile modulus showed ~15% enhancement for 85%HDPE/15%PEMA/2% modified clay over the pure polymer. TEM images revealed a well-dispersed clay structure for the HDPE/2wt% modified-clay/PEMA nanocomposite that is prepared through the masterbatch technique.</t>
  </si>
  <si>
    <t>A silver intercalated clay based HDPE nanocomposite with excellent antibacterial activity has been reported for the first time. Antibacterial silver-clay (Ag-MMT) synthesized in laboratory was incorporated into HDPE to prepare antibacterial HDPE/Ag-MMT nanocomposites. Silver has been chosen as it is a powerful antimicrobial agent with additional properties such as unique optical, electrical, and thermal characteristics. The nanocomposites were fabricated through melt mixing route in a twin-screw extruder with varying Ag-MMT concentrations. Transmission electron microscopy, scanning electron microscopy, differential scanning calorimetry, and X-ray diffraction studies confirmed superior dispersion of clay platelets in HDPE. Dynamic oscillatory properties and mechanical characteristics of the nanocomposites were determined to observe the effect of Ag-MMT on HDPE. Antimicrobial testing of these nanocomposites against Gram-negative bacteria Escherichia coli O157:H7 and Gram-positive bacteria Staphylococcus aureus showed excellent bioactivity (&gt;99%) at 5 wt% Ag-MMT. These antibacterial plastic materials have potential to replace neat HDPE products in niche areas where antimicrobial property would be highly desirable. POLYM. COMPOS., 39:E366–E377, 2018. © 2017 Society of Plastics Engineers. © 2017 Society of Plastics Engineers</t>
  </si>
  <si>
    <t>The comparative study of solid-state linear and non-linear tensile properties of polyethylene/polyamide (80/20) blend with nodular morphology, compatibilized by a graft-copolymer or filled by nanoclay, was reported. Clay and compatibilizer volume fractions were varied from 0.5 to 2.5% relative to PA. Scanning electron microscopy and transmission electron microscopy were performed to investigate the dispersed phase morphology and the structure of the PA-intercalated clay interphase. For the same fraction of clay or compatibilizer, PA nodules were shown to exhibit the same average diameter, allowing the comparison between the two systems. When adding very small amounts of clay or compatibilizer, the Young's modulus was shown to strongly decrease  however, once the interface was saturated, further addition increased the Young's modulus of filled blends, much more markedly than that of compatibilized blends. The elongation at yield and yield strength were improved by addition of the compatibilizer, whereas addition of nanoclay was shown to have the opposite effect. At last, tensile strength and elongation at break were significantly improved compared to those of the neat blend, for both systems. The differences in mechanical properties between the two systems have been discussed in terms of differences in interphase structure.</t>
  </si>
  <si>
    <t>The effect of nanoclay fraction on the linear and non-linear tensile properties of a polyethylene/polyamide 12 blend with droplet morphology was investigated. All ternary blends were prepared at a fixed polyamide (PA) Weight fraction of 20%, and at clay volume fractions varying from 0.5 to 2.5% relative to PA. Scanning electron microscopy and transmission electron microscopy were used to characterize the morphology of the blends and the clay interphase structure. The nanoclay content was shown to strongly influence both linear and non-linear tensile properties. Young's modulus, elongation at yield, yield strength, tensile strength and elongation at break as a function of clay fraction were studied and discussed in terms of morphological changes and strain-induced structural reorganization of the clay interphase. (C) 2016 Elsevier Ltd. All rights reserved.</t>
  </si>
  <si>
    <t>Strength-strain, barrier, thermal, and fire-resistance properties of nanocomposites based on linear polyethylene with montmorillonite.</t>
  </si>
  <si>
    <t>Russian Journal of Applied Chemistry</t>
  </si>
  <si>
    <t>Strength-strain, sorption, thermal, and fire-resistance properties of nanocomposites based on linear low-density polyethylene with montmorillonite modified with a quaternary phosphonium salt were studied. It is shown that the diffusion, sorption, and permeability of the nanocomposites depends on the type of a montmorillonite and its concentration in the polymer, and also on the nature of a penetrant and degree of its thermodynamic affinity for the polymer. Introduction of up to 3 wt % organomontmorillonite improves the thermal stability by more than 90°, raises the oxygen index to 20 vol %, and makes the elastic modulus 47% larger relative to the base polymer due to the nanostructural morphology formed in the course of mixing.</t>
  </si>
  <si>
    <t>Revue Roumaine de Chimie</t>
  </si>
  <si>
    <t>Blends of polypropylene (PP) and high-density polyethylene (HDPE) were prepared by reactive blending in the presence of dicumyl peroxide (DCP) as a free radical generator, maleic anhydride (MAH) as a cross-linking agent and organo-montmorillonite (O-Mt) as filler. Titanium dioxide (TiO2) was added as a anti UV agent known as well for its antimicrobial activity. This formulation was aimed to see how an incompatible blend will behave in the presence of the above cited ingredients and if it will have an anti-bacterial activity. The compounding of the ingredients was carried out in internal brabender mixer. The resulting materials were characterized using different techniques: dynamical rheological analysis (DRA), differential scanning calorimetry (DSC), fourier transform infrared spectroscopy (FTIR), atomic force microscopy (AFM), and mechanical testing. The results showed that the presence of titanium dioxide in the blends PP/HDPE leads to the destruction of the octahedral and tetrahedral structure of the clay (exfoliation form), results confirmed by FTIR analysis where it has been observed that the peaks associated with the octahedral structure have disappeared. AFM showed a smooth surface for the materials mainly those with high relatively organomontmorillonite content and TiO2 which showed improvement in their mechanical properties. Antibacterial efficiency of the composites depends on the dispersion and the concentration of the TiO2 particles and it was concluded that composites with either low or high content of TiO2 showed antibacterial property. © Editura Academiei Romane. All rights reserved.</t>
  </si>
  <si>
    <t>blend, cross-linking</t>
  </si>
  <si>
    <t>This research focuses on the possibility of improving properties of high-density polyethylene-based nanocomposite films for packaging applications, using a high aspect ratio layered silicate named fluoromica. Three different compatibilizers [ethylene vinyl acetate copolymer and two grades of maleic anhydride grafted high-density polyethylene (HDPE-g-MA) with different melt flow indices] were examined to explore the effects of compatibilizer polarity and molecular weight on the state of nanoclay dispersion. Owing to the direct correlation between nanocomposites morphology and rheological behavior, a quite extensive survey of the role of different material variables was carried out via measuring rheological properties in linear viscoelastic region. Percolation threshold () were determined by analyzing the improvement in dynamic viscosity in low-frequency region and also, by means of a predicted mathematical model obtained from experimental design. It was found that the HDPE-g-MA compatibilizers result in lower and better clay dispersion, particularly in the case of high MFI resin. Microstructural characterization of the samples was studied by X-ray diffraction and transmission electron microscopy as well.</t>
  </si>
  <si>
    <t>Malicka, A.(1,2); Domka, L.(1)</t>
  </si>
  <si>
    <t>The effect of modification of montmorillonite (with 3- aminopropyltrimethoxysilane or hexadecyltrimethylammonium chloride) on the mechanical properties of the composites based on HDPE Hostalen ACP 5831 with the modified montmorillonite as filler, was studied. The structures of the fillers and nanocomposites were characterised by the scanning electron microscopy and X-ray diffraction study. The effect of the filler modification on the mechanical parameters of the nanocomposites and their structure was assessed on the basis of determination of the mechanical resistance, elongation at maximum tearing stress, bending strength, deformation at the maximum force and elasticity modulus on bending (three-point bending strength).</t>
  </si>
  <si>
    <t>European Polymer Journal</t>
  </si>
  <si>
    <t>Nanocomposites comprising high density polyethylene (HDPE) or maleic anhydride-grafted HDPE (HDMA) as the host polymers and Cloisite (R) 20A (20A) as the organoclay filler were prepared by melt-compounding, solution-blending and static annealing of polymer/clay powder mixtures. The dependence of their structure and morphology oil the preparation conditions was studied by X-ray diffraction (XRD and SAXS), polarized optical microscopy (POM), scanning electron microscopy (SEM) and transmission electron microscopy (TEM). It was shown that intercalated nanocomposites based oil HDPE or HDMA cannot be obtained by solution-blending, as long as solvent removal is made at room temperature. In fact, wide angle XRD patterns of solution blended composites are similar to those of mechanical blends of clay and polymer. However, as demonstrated by. XRD and SAXS, fast intercalation or even complete delamination was obtained when the HDMA composites prepared from solution were annealed statically at temperatures higher than the polymer melting point. This implies that solution-blending causes efficient fragmentation of the clay agglomerates into thin tactoids (though unintercalated) homogeneously dispersed in the polymer matrix. This conclusion, supported by the finding that annealing mechanical blends of polymer and clay powders only leads to intercalated structures, was confirmed by TEM and SEM analyses. Morphology investigation revealed that, in contrast to melt-compounding, solution-blending followed by static annealing fails to produce significant orientation of clay platelets and polymer crystallites. However, repeated compression molding cycles were shown by XRD and SAXS to Cause increasing levels of orientation or the platelets and the polymer matrix parallel to the sample flat surface. (c) 2008 Elsevier Ltd. All rights reserved.</t>
  </si>
  <si>
    <t>Green, C.D.; Vaughan, A.S.; Mitchell, G.R.; Liu, T.</t>
  </si>
  <si>
    <t>The influence of a montmorillonite (MMT) nanoclay, functionalized with dimethyl-di(hydrogenated tallow) quaternary amine, on structural evolution and electrical characteristics of a designed polyethylene system has been studied. Samples were prepared by mixing a polyethylene/MMT masterbatch into a matrix system containing 10% high density polyethylene and 90% low density polyethylene using an extruder; X-ray diffraction results suggest good dispersion and exfoliation, as no basal peak was observed. The introduction of this MMT system was found to result in little disruption of the polymer crystallization process and analysis of the crystallization kinetics of the matrix polymer suggests that it interacts only weakly with the incorporated MMT. This is in sharp contrast to our previous studies of a differently functionalized MMT system. Electrically, this combination of highly dispersed MMT within a weakly interacting polymer matrix results in a significant enhancement in short-term breakdown strength. However, this is accompanied by a massive increase in dielectric loss.</t>
  </si>
  <si>
    <t>STRUCTURE–PROPERTY RELATIONSHIP IN FLAME RETARDANT POLYMERS.</t>
  </si>
  <si>
    <t>Mg(OH)2 and ammonium polyphosphate (APP) based flame retarded polyethylene (PE) and polypropylene (PP) compounds were prepared in a plastograph and the influence of additive systems on the microstructure, mechanical, and melt characteristics of the compounds was investigated by DSC, Raman microscopy, and rheological measurements. A high loading of Mg(OH)2 has a nucleating and crystallinity reducing effect in low density PE. The crystallinity reducing effect was explained by formation of a partially ordered but noncrystallized interfacial region around the flame retardant (FR) particles. The nucleating effect was hindered when the particles were embedded in elastomer. The nucleating effect of APP in PP was also reduced when a polyol layer surrounded it. The incorporation of boroxo siloxane (BSil) elatomer FR synergist, introduced additionally to the above additives, resulted in a further nucleating effect, and increased the melt viscosity. Polymer layered montmorillonite, applied instead of BSil elastomer, did not influence the crystallization; however, it increased the melt viscosity and improved the flame retardancy.</t>
  </si>
  <si>
    <t>Studies in Finishing Effects of Clay Mineral in Polymers and Synthetic Fibers.</t>
  </si>
  <si>
    <t>Advances in Materials Science &amp; Engineering</t>
  </si>
  <si>
    <t>The use of clay mineral in modifying the properties of polymeric material is improved in application. The current interest in modifying the polymeric materials, particularly polyethylene, polypropylene, polystyrene, and nylon using clay mineral for improved flame retardancy, thermal stability, peak heat release rate, fracture, and strength properties generated significant research literature. This paper aims to review some of the important recent modification achieved in the performance of polymeric materials using organoclay mineral. Degradation of clay mineral-polymer (nm) composite is discussed with appropriate known examples. Clay mineral (nm) loading of 5 wt.% to 7wt.% that was significantly smaller than the percent loading of conventional fillers in polymeric materials introduced significant improvement in terms of thermal and physical stability. An attempt is made to emphasize flammability and thermal stability and to indicate the areas that are relatively little explored in modification of fiber-forming polymers to enhance further research interest.</t>
  </si>
  <si>
    <t>This experimental work is aimed at studying the performance of rice husk flour/glass fiber reinforced high density polyethylene hybrid nanocomposites. To meet this objective, the nanoclay was compounded with high density polyethylene (HDPE), rice husk flour (RF), glass fiber, and coupling agent in an internal mixer; then, the samples were fabricated by injection molding. The concentration was varied from 0 to 6 per hundred compounds for nanoclay and from 0 to 15% for glass fiber, individually. The amount of coupling agent was fixed at 2% for all formulations. The morphology, water absorption, thickness swelling, and mechanical properties of nanocomposites were evaluated as a function of nanoclay and glass fiber contents. The results indicated that both modulus and strength were improved when glass fibers were added to the composites system but impact strength and moisture absorption further decreased with the increase of glass fiber content. The morphology of the nanocomposites has been examined by using X-ray diffraction. The morphological findings revealed that the nanocomposites formed were intercalated. The mechanical analysis showed that the biggest improvement of the tensile and flexural modulus and strengths can be achieved for the nanoclay loading at 4 per hundred compounds. However, further increasing of the loading of nanoclay resulted in a decrease of impact strength. Finally, it was found that addition of nanoclay reduced the water absorption and thickness swelling of the composites. © 2011 Wiley Periodicals, Inc.</t>
  </si>
  <si>
    <t>Journal of Polymer &amp; Composites</t>
  </si>
  <si>
    <t>HDPE (high density polyethylene) is widely used in container applications. The mechanical properties and barrier properties can be further improved by the addition of reinforcements like nanoclays. But, however the cost of nanoclays are higher about Rs.5000-6000/kg whereas microsilica cost is economical about Rs.450-1000/kg. Hence, we used microsilica of 270 nm particle size in this project with HDPE blow grade. HDPE was melt blended with microsilica at different proportions (1, 3 and 5 wt.%) by using twin screw compounding extruder. Test specimens were set up by an injection molding machine. The containers/bottles were produced using injection- blow molding machine. The test specimens and the product were tested as per ASTM standards. The effect of microsilica on the mechanical, thermal and permeation properties were evaluated. Tensile strength and tensile modulus increased as the clay concentration increases up to 1% and then decreased. Elongation at break was decreased. Flexural strength and Modulus increased up to 1 or 3 wt.% and then decreased. Hardness was increased. Impact strength was decreased as the clay concentration increases. HDT and VSP were increased by 10 degrees C and 2 degrees C respectively. The Density was increased. Shrinkage was decreased. Water absorption was decreased. The intercalation properties were studied using X-ray diffraction technique for HDPE microsilica composites.</t>
  </si>
  <si>
    <t>Chemical Journal of Chinese Universities – Chinese</t>
  </si>
  <si>
    <t>The in suit intercalated polymerization of vinyl acetate (VAc)-montmorillonite(MMT) was initiated via Y-ray irradiation and PVAc-MMT composite was obtained. PVAc was also prepared by the same way. X-ray diffraction (XRD) results show that the PVAc-MMT composite is a kind of nanocomposite, and transmission electron microscopy (TEM) observation gives the same result directly. Ternary blend composed of PVAc-MMT/HDPE/PA6(PMHP) was prepared by melt-mixing way., and scanning electron microscopy (SEM) testing result reveals that the PVAc-MMT nanocomposite dispersed in the PMHP for a kind of capsule particles. Thermogravimetric analysis (TGA) results show that the thermal stability of PMHP is much greater than that of PVAc/HDPE/PA6(PHP) blend because of the phase structure change of PMHP and the existence of PVAc-MMT nanocomposite in that of the ternary blend of PMHP, for the same reason the mechanical properties of PMHP is better than HDPE and PHP blend.</t>
  </si>
  <si>
    <t>da Silva, Milena Costa; de Oliveira, Sara Verusca; Alves, Tomas Jeferson de Melo; Araújo, Edcleide Maria</t>
  </si>
  <si>
    <t>Study Intercalation and Mechanical Properties of Nanocomposites of HDPE/Organoclay</t>
  </si>
  <si>
    <t>Nanocomposites are hybrid materials that can be obtained with, three, two or bust one-dimensional in nanoscale found in particles dispersed in the matrix. By presenting a nanometric structure, this new class of materials may have only properties, different from traditional composites and their constituents, which may be established in the synthesis process. The aim of this work is prepare nanocomposites of HDPE/ bentonite clay by melt intercalation technique. Systems were evaluated for the presence of untreated clay and chemically treated (organoclay) with two different types of quaternary ammonium salts, Cetremide and Dodigen. In the preparation of nanocomposites were obtained concentrated using a high speed mixer and then the nominal percentage of clay was dispersed in a twin screw extruder corrotacional. The systems were characterized by X-ray diffraction and mechanical properties. The XRD patterns of nanocomposite of HDPE/organoclay suggest a not intercalated structure. The mechanical properties of nanocomposites presented reducing values in relation to pure polymer.</t>
  </si>
  <si>
    <t>Study of interlayer spacing collapse during polymer/clay nanocomposite melt intercalation.</t>
  </si>
  <si>
    <t>Journal Of Nanoscience And Nanotechnology</t>
  </si>
  <si>
    <t>The influence of the chemical structure of alkylammonium organo-modifying montmorillonite clays on the ability to form nanocomposites by melt blending, depending on the processing temperature and the organoclay thermal treatment, has been investigated. On one side chlorinated polyethylene/Cloisite 30B (nano)composite has been prepared by melt intercalation at 175 degrees C and its wide angle X-ray diffraction pattern revealed that the peak characteristic of the interlayer spacing of the organoclay was shifted to lower d-spacing, indicating a collapse of the organoclay structure. On the other side, (nano)composites based on ethylene-vinyl acetate copolymer/Cloisite 30B have been prepared by melt intercalation at 140 degrees C. At this temperature, exfoliation was observed with the as-received organoclay while the same organo-modified clay, simply dried at 180 degrees C for 2 hours, induced again the formation of a composite with a collapsed structure. The effect of the Cloisite 30B thermal treatment on the morphology and mechanical properties of ethylene-vinyl acetate-based (nano)composites was investigated using wide angle X-ray diffraction and tensile tests. In order to shed some light on the origin of this clay interlayer collapse, organoclay modified with various ammonium cations bearing long alkyl chains with different amounts of unsaturations were studied using wide angle X-ray diffraction and X-ray photoelectron spectroscopy before and after thermal treatment at 180 degrees C for 2 hours. Isothermal thermogravimetric analysis of all organoclays was also investigated. The layers collapse effect is discussed depending upon the level of unsatured hydrocarbon present in the organic surfactant.</t>
  </si>
  <si>
    <t>Sanjani, Naser Sharifi(1); Alipour, Azita(1); Nikfarjam, Nasser(1)</t>
  </si>
  <si>
    <t>The nanocomposites of HDPE/PA6 and HDPE-g-MAH/PA6 in the presence of two types of 30B and 15A organoclays (Oclay) were prepared via melt compounding. The XRD and TEM results confirmed the nanoscale morphology obtained by the nanoparticles. HDPE-g-MAH/PA6 samples, due to the compatibility between the phases, indicated better morphology, higher viscosity and better barrier properties than HDPE/PA6 samples. In contrast, the presence of polyethylene led to the higher modulus, crystalinity and thermal stability of HDPE/PA6 samples. 15A nanoparticles caused better performance in the properties than other particles and specially a perceptible increase in the melt viscosity and barrier properties of HDPE-g-MAH/PA6 blend. © 2013 Copyright Taylor and Francis Group, LLC.</t>
  </si>
  <si>
    <t>Deng, Cong(1); Gao, Xueqin(2); Chen, Zhanchun(4); Xue, Shan(2); Shen, Kaizhi(2,3)</t>
  </si>
  <si>
    <t>Polymer International</t>
  </si>
  <si>
    <t>Organic nanoparticles as heterogeneous nucleators have a great effect on the crystallization of polymer matrices in nanocomposite systems, and the effect will be enhanced under shear flow. A home-made dynamic-packing injection molding (DPIM) device was developed to explore the effect of organic clay on the shear-induced crystallization of high-density polyethylene (HDPE). Differential scanning calorimetry (DSC), wide-angle X-ray diffraction (WAXD) and scanning electron microscopy (SEM) were used to characterize the flow-induced crystalline structure of HDPE/clay nanocomposite injection moldings. It was found that higher crystallinity and thicker crystal planes which contribute to the improvement of mechanical properties were achieved in HDPE/clay nanocomposite samples prepared by DPIM. DSC results clearly showed that an increase of about 16% in crystallinity was achieved in dynamic HDPE/clay nanocomposite samples compared with traditional unfilled HDPE samples. WAXD confirmed that dynamic HDPE/clay nanocomposite samples had maximum crystal sizes at the (110) and (200) planes of 335 and 305 A, respectively. SEM images indicated that the arrangement of crystalline structures in dynamic HDPE/clay samples was altered slightly compared with unfilled HDPE samples prepared using the same processing parameters. The results showed that organic clay was beneficial for increasing crystallinity and crystal size in the HDPE/clay nanocomposite system under shear flow. Meanwhile the arrangement of crystalline structures was insignificantly affected by the organic clay, and the preferred regular arrangement of lamellae could still be formed in the dynamic HDPE/clay nanocomposite system. Copyright © 2010 Society of Chemical Industry.</t>
  </si>
  <si>
    <t>compounding, processing*</t>
  </si>
  <si>
    <t>New types of HDPE/LLDPE/OMMT nanocomposites, which were used as packaging materials, were prepared by direct injection moulding without any compatibiliser. This method was similar to the film forming technology. TEM observation revealed that the OMMT layers were homogeneously dispersed throughout the matrix at the nano-scale. The results of mechanical properties measurement showed that the tensile strength, tensile modulus, flexural strength and flexural modulus were improved remarkably with small amounts of OMMT, whose contents were below 6.0 wt.%. For example, the yield strength of the nanocomposite with 4.0 wt.% OMMT was 32.8 MPa, which increased 27.6% compared with that of the neat sample. Meanwhile, the heat deflection temperature values and TGA results showed that the thermal stability also improved.</t>
  </si>
  <si>
    <t>Deka, Biplab K.(1); Maji, Tarun K.(1); Mandal, Manabendra(2)</t>
  </si>
  <si>
    <t>Wood polymer nanocomposite (WPC) was prepared by solution blending of high density polyethylene, low density polyethylene, polypropylene and polyvinyl chloride (1:1:1:0.5) with wood flour and nanoclay. Xylene and tetrahydrofuran were used as solvent and the ratio was optimized at 70:30. TEM study revealed better dispersion of silicate layers in WPC loaded with 3 wt% of clay. WPC loaded with 3 wt% nanoclay exhibited higher thermal stability compared to WPC loaded with 1 and 5 wt% clay. The storage and loss modulus were found to enhance on incorporation of clay to WPC. The damping peak was found to be lowered by the addition of clay to WPC. Limiting oxygen index value increased due to incorporation of nanoclay. WPCs were subjected to exposure to cellulase producing Bacillus sp. and it showed the growth of bacteria as revealed by SEM study. Mechanical properties of WPC decreased due to degradation by bacteria. Water vapour uptake of WPC decreased due to addition of nanoclay. © Springer-Verlag 2011.</t>
  </si>
  <si>
    <t>Deka, B.K.(1); Maji, T.K.(1)</t>
  </si>
  <si>
    <t>Montmorillonite (MMT) was modified by cetyl trimethyl ammonium bromide (CTAB) and verified by X-ray diffractometer. Wood polymer composite (WPC) was prepared by solution blending of high density polyethylene (HDPE), polypropylene (PP), polyvinyl chloride (PVC), wood flour, modified MMT and glycidyl methacrylate (GMA). The composites were characterized by transmission electron microscopy (TEM), Fourier transform infrared spectroscopy (FTIR) and scanning electron microscopy (SEM). Mechanical properties of modified MMT treated WPC were found better compared to either WPC or unmodified MMT treated WPC. Thermal stability, flammability, hardness and water absorption values of WPCs were improved due to inclusion of modified MMT to WPC. © 2011 Elsevier Ltd. All rights reserved.</t>
  </si>
  <si>
    <t>Huang, Zhao‐Xia; Zhou, Li‐Ying; Zhang, Gui‐Zhen; Qu, Jin‐Ping; He, He‐Zhi</t>
  </si>
  <si>
    <t>A novel mixer‐vane mixer which is based on elongation flow was used to prepare high‐density polyethylene (HDPE)/montmorillonite (MMT) nanocomposites without any additives. The effect of elongation flow on MMT intercalating in HDPE matrix was studied in terms of rotor speed and mixing time. X‐ray diffraction and transmission electron microscope analyses showed that exfoliated and intercalated nanostructures were obtained when the rotor speed was 40 and 50 rpm, and mixing time was 6 minutes. For all samples prepared by vane mixer, MMT layers showed fine intercalation in the nanocomposites. Differential scanning calorimetry and thermogravimetric analysis were used to study the thermal properties of the nanocomposites. The results showed that the addition of MMT can improve the crystallization of the HDPE. Tensile test revealed the relationships between the mechanical properties and process parameters. © 2015 Wiley Periodicals, Inc. J. Appl. Polym. Sci. 2015, 132, 42600.</t>
  </si>
  <si>
    <t>Hemmasi, Amir Hooman; Ghasemi, Ismail; Bazyar, Behzad; Samariha, Ahmad</t>
  </si>
  <si>
    <t>Studying the Effect of Size of Bagasse and Nanoclay Particles on Mechanical Properties and Morphology of Bagasse Flour/Recycled Polyethylene Composites.</t>
  </si>
  <si>
    <t>The effect of the size of bagasse and nanoclay on mechanical properties and morphology of bagasse flour/recycled polyethylene nanocomposite was studied. The content of bagasse flour was considered to be constant at 40%, with the size of the remaining flour on sieves of mesh 40, 70, and 100, and the accompanying nanoclay content being 0, 2, and 4 wt%, respectively. It was found that tensile strength, flexural strength, and tensile and flexural modulus were increased by decreasing the size of the particles to mesh 70. Notched impact strength was also increased by reduction of the flour dimensions. Increasing the nanoclay content up to 2 wt% led to enhanced tensile and flexural strengths as well as tensile and flexural moduli of the composite material. These properties were hurt by the addition of 4 wt% nanoclay. On the other hand, increasing the nanoclay content up to 4 wt% is expected to decrease notched impact strength of the composites. X-ray diffraction (XRD) data indicated that the order of intercalation was higher at 2 wt% nanoclay in comparison with the samples containing 4 wt% nanoclay, and the d-spacing of layers decreased with increasing of nanoclay particles content.</t>
  </si>
  <si>
    <t>Surface properties of thermally stable phosphonium-modified montmorillonite were investigated at both room temperature and 220°C. These properties were compared with those of pristine and ammonium-modified montmorillonite. Surface properties at room temperature were calculated from contact angles measured using sessile drops. Several liquids with known polar and dispersion components of surface tension were used. Surface energy of nanofillers at 220°C was calculated from contact angles, using sessile drops of polymer melts. Two commercial polystyrene (PS) resins, with different melt flow characteristics, and high-density polyethylene (HDPE) were used. Isothermal TGA experiments were used to determine the thermal stability of the resins and nanofillers. The dispersion behavior and mechanical properties of the nanocomposites are correlated with the values of the Hamaker constant and thermodynamic work of adhesion for these polymer-nanoclay systems. © 2009 Koninklijke Brill NV.</t>
  </si>
  <si>
    <t>Deka, Biplab K(1); Baishya, Prasanta(1); Maji, Tarun K(1)</t>
  </si>
  <si>
    <t>Wood polymer composite (WPC) was prepared using solution-blended high-density polyethylene (HDPE), low-density polyethylene (LDPE), polypropylene (PP), poly(vinyl chloride) (PVC), wood flour (WF) and polyethylene-co-glycidyl methacrylate (PE-co-GMA). The effect of nanoclay, SiO2 and ZnO addition on the properties of the composite was examined. The distribution of silicate layers, SiO2 and ZnO nanopowder was studied by X-ray diffraction (XRD) and transmission electron microscopy (TEM). The improvement in miscibility among polymers was studied by scanning electron microscopy (SEM). Fourier transform infrared spectroscopic (FTIR) studies reveal the interaction between polymer, wood, clay, SiO2 and ZnO. WPC treated with 3 phr each of clay, SiO2and ZnO showed an improvement in mechanical properties, thermal stability and a decrease in water uptake capacity. © The Author(s) 2012.</t>
  </si>
  <si>
    <t>Agyei‐Tuffour, B.; Bensah, Y.D.; Damoah, L.N.W.; Dodoo‐Arhin, D.; Yaya, A.; Nyankson, E.; Annan, E.; Sarkodee, E.; Efavi, J.K.</t>
  </si>
  <si>
    <t>Synthesis and microstructural characterization of kaolin-polyethylene composites.</t>
  </si>
  <si>
    <t>In this article, the preparation and characterization of kaolin/polyethylene composites are presented. Microstructural characteristics of six different kaolin-polyethylene composites with varying percentage compositions of kaolin and polymer were produced using a modified melt compounding approach, was explored. The characterization methods employed are scanning electron microscopy (SEM), attenuated total reflectance mid Infrared (ATR-MIR), X-ray powder diffraction (XRD), thermogravimetric and differential thermal analysis (TGA-DTA), compressive, flexural strengths and impact resistance analysis. The implications of the results are discussed for the design of kaolin/polymer composites for constructional purposes. POLYM. COMPOS., 35:1507-1515, 2014. © 2013 Society of Plastics Engineers</t>
  </si>
  <si>
    <t>Livi, Sébastien; Duchet-Rumeau, Jannick; Pham, Thi Nhàn; Gérard, Jean-François</t>
  </si>
  <si>
    <t>Abstract: Ionic liquids based on alkyltriphenyl phosphonium and dialkyl imidazolium cations with long alkyl chains have been synthesized and used as new surfactants for cationic exchange of layered silicates. The influence of the alkyl chain length and the chemical nature of the conteranion or of the cation on the thermal stability of these new intercalating agents and on imidazolium- (MMT-I) or phosphonium- (MMT-P) modified montmorillonites have been analyzed by thermogravimetric analysis (TGA). Thermoplastic nanocomposites based on these modified montmorillonites with a very low amount of nanofillers (1wt.%) have been processed by melt mixing using a twin screw extruder. The distribution of the clay layers in a high density polyethylene (HDPE) matrix was characterized and finally the mechanical and thermal properties of the corresponding nanocomposites were determined.</t>
  </si>
  <si>
    <t>Mehrabzadeh, M.(1); Kamal, M.R.(1); Mollet, V.(1)</t>
  </si>
  <si>
    <t>High-density polyethylene/clay nanocomposites were prepared, using a twin-screw extruder. The nanocomposites were characterized with TEM, XRD, DSC, optical microscopy and tensile testing. The results show some exfoliation and indicate that the clay does not affect the melting temperature or crystallinity of the HDPE. However, the clay acts as nucleation agent and reduces the crystallite size. The clay improved the modulus, without causing large decrease in the elongation and impact strength.</t>
  </si>
  <si>
    <t>Guseva, Maria; Gerasin, Victor; Shklyaruk, Boris</t>
  </si>
  <si>
    <t>Tensile behavior of polyolefin composites: the effect of matrix parameters</t>
  </si>
  <si>
    <t>Polyolefin composites were prepared from 14 PE matrices and three different mineral fillers (montmorillonite, palygorskite and glass microspheres) via melt compounding in an extruder. Mechanical properties of the obtained systems were analyzed with emphasis on elongation at break and conditions for ductile/brittle failure were determined. When filler content is raised beyond a certain “critical” value, tensile properties are dramatically altered and transition occurs from ductile behavior to brittle fracture. This transition is displayed by a well‐defined “step” on the plot of strain at break versus concentration of particles. The value of “critical filler content” was found to depend mainly on level of crystallinity of a matrix while other parameters (chemical nature of filler particles, their size, shape and surface treatment) are less significant. “Critical filler content” will decrease with growth of crystallinity of a polymer and with highly crystalline HDPEs it is as low as 2–8 vol %. Otherwise, with noncrystallizing and low‐crystalline polymers elongation at break decreases gradually with concentration of mineral particles and ductile type deformation is maintained at fairly large filler fractions. The results presented here will be useful for a proper selection of a matrix polymer in composites with mineral fillers. © 2016 Wiley Periodicals, Inc. J. Appl. Polym. Sci. 2016, 133, 43819.</t>
  </si>
  <si>
    <t>In this work we report on the microstructural and the mechanical characteristics of high density polyethylene (HDPE)-clay nanocomposites, with particular attention to the creep behaviour. The samples were prepared through melt compounding, using two high-density polyethylenes with different melt flow rate (MFR), two different organo-modified clays, and changing the relative amount of a polyethylene grafted with maleic anhydride (PEgMA) compatibilizer. The intercalation process is more effective as the matrix melt viscosity decreases (higher MFR), while the clay interlamellar spacing increases as the compatibilizer amount increases. The relative stiffness of the nanocomposites increases with the addition of clay, with a limited enhancement of the relative yield stress. The better intercalation obtained by the addition of the compatibilizer is not accompanied by a concurrent improvement of the tensile mechanical properties. The creep resistance is enhanced by the introduction of clay, with an appreciable dependence on both the polyethylene and the clay type. © BME-PT and GTE.</t>
  </si>
  <si>
    <t>Osman, Maged A.; Rupp, Jörg E.P.; Suter, Ulrich W.</t>
  </si>
  <si>
    <t>Abstract: The sodium ions of clays with different cation exchange capacities (CEC) have been exchanged with alkyl ammonium ions, in which 1–4 octadecyl chains are attached to the nitrogen atom. Due to the different cation cross-sectional area to available area per cation ratio, the resulting organo-montmorillonites (OMs) have different organic surface coverage and alkyl chain packing density. Nanocomposites of these OMs and HDPE were prepared and the influence of the organic monolayer structure on the exfoliation of montmorillonite and the tensile properties of the composites was studied. A high cation cross-sectional area to available area ratio led to complete surface coverage and large d-spacing, favoring the dispersion of the filler. In spite of the identical chemical structure of the polymer and the organic monolayer, complete exfoliation was not attained. Partial exfoliation was achieved without a compatiblizer, which often adversely affect the mechanical properties of the composites. Enhanced exfoliation increased the elastic modulus and yield stress but decreased the yield strain and stress at break of the nanocomposites. Increased filler loading enhanced the elastic modulus but decreased all other tensile properties. The tensile properties were correlated to the volume fraction of the inorganic part of the OMs and not to the total volume of the OM. Fitting the elastic modulus data to the Halpin-Tsai equation showed that the fitting parameter in this equation is not only related to the aspect ratio of the inclusions.</t>
  </si>
  <si>
    <t>clay modification, compounding</t>
  </si>
  <si>
    <t>The effect of irradiation on thermal and mechanical properties of high density polyethylene (HDPE) and polypropylene (PP)/clay nanocomposites in the presence of polyethylene glycol (PEG) and polypropylene glycol (PPG) for enhancing the clay dispersion into the polymer matrices is considered. The morphology studies show that clay layers satisfactorily expand in the presence of compatibilizers. The irradiation improves the mechanical properties of HDPE nanocomposites at 500 kGy, but it decreases the tensile strength of PP nanocomposites. The addition of PEG markedly ameliorates the mechanical properties of HDPE nanocomposites at 500 kGy, while this improvement is not deduced for PP nanocomposites. The thermogravimetric analysis data show that the irradiation increases the thermal stability of HDPE nanocomposites at the clay content of 5 wt% with and without compatibilizer. The thermal stability of PP nanocomposites descends with the irradiation dose, and the presence of PPG into the PP matrix intensifies this reduction. POLYM. COMPOS., 31:128-135, 2010. (C) 2009 Society of Plastics Engineers</t>
  </si>
  <si>
    <t>radiation, compatibilisation</t>
  </si>
  <si>
    <t>Esteki, Bahareh(1); Garmabi, Hamid(1); Saeb, Mohammad Reza(2); Hoffmann, Thorsten(3)</t>
  </si>
  <si>
    <t>High-density polyethylene (HDPE)/clay nanocomposites were prepared via water-assisted and conventional melt blending. The influence of exfoliated/intercalated domains on crystallinity of nanocomposites was then investigated. X-ray diffraction and electron microscopy evidenced for enhanced intercalation and partial exfoliation of clay platelets pursuing rheological measurements. The methane permeability of water-injected nanocomposites was lower compared to melt-blended specimens implying the influence of intercalated domains. A theoretical/experimental analysis was performed to roughly determine the lamellar thickness distribution of the crystalline regions. Contribution of clay platelets to crystallization mechanisms was indicative of clay impact as heterogeneous nucleating agent, whereas mechanical properties were dependent on interface situation. © 2013 Copyright Taylor and Francis Group, LLC.</t>
  </si>
  <si>
    <t>Krásný, Ivo; Lapčík, Lubomir; Lapčíková, Barbora; Greenwood, Richard W.; Šafářová, Klára; Rowson, Neil A.</t>
  </si>
  <si>
    <t>The effect of low temperature air plasma treatment on physico-chemical properties of kaolinite/polyethylene composites.</t>
  </si>
  <si>
    <t>Abstract: The effect of low temperature air plasma treatment on the physico-chemical properties of kaolinite/polyethylene composites was studied. Moreover, the kaolin powder was treated with (3-aminopropyl)triethoxysilane as a coupling agent to improve the interfacial adhesion between powder filler and polymer matrix. The modification of the kaolin resulted in a notable improvement in the mechanical strength and elastic modulus of filled polyethylene composites, compared to the virgin polymers. Observed improvement of the tensile strength became more marked as the filler loading increased, indicating an improved degree of filler/matrix interaction. Simultaneously the improvement of the fracture toughness of prepared HDPE and LLDPE kaolinite composites was confirmed. Moreover, the morphology of the grains distribution and tensile fracture surface was examined by electron microscopy confirming excellent distribution of the filler in the polymer matrix.</t>
  </si>
  <si>
    <t>plasma treatment, compatibilisation</t>
  </si>
  <si>
    <t>Gunning, M.A.(1); Istrate, O.M.(2); Geever, L.M.(1); Lyons, J.G.(1); Blackie, P.(1); Chen, B.(2); Higginbotham, C.L.(1)</t>
  </si>
  <si>
    <t>Many authors have reported on the property enhancements possible by compounding high density polyethylene (HDPE) with fillers to produce composites. It is accepted that polyethylene combined with materials such as nanoclay or wood flour will not yield favorable properties unless a compatibilizing material is used to form a link. In this work, compatibilized HDPE was produced by grafting maleic anhydride (MA) to its backbone in a twin screw extruder using a peroxide initiated reactive process. Fourier transform infrared spectroscopy (FTIR) was used to examine the effects of varying peroxide and MA levels on the grafting percentage and it was found that a high percentage could be achieved. The gel content of each HDPE-g-MA batch was determined and twin bore rheometry analysis was carried out to examine the effects of crosslinking and MA grafting on the melt viscosity. These HDPE-g-MA compatibilizers were subsequently compounded with nanoclay and wood flour to produce composites. The composite materials were tested using a three point bending apparatus to determine the flexural modulus and strength and were shown to have favorable mechanical properties when compared with composites containing no compatibilizer. X-ray diffraction (XRD) was used to examine the effects of grafted MA content on the intercalation and exfoliation levels of nanoclay composites. The results from XRD scans showed that increased intercalation in polymer nanoclay composites was achieved by increasing the grafted MA content. This was confirmed using a scanning electron microscope, where images produced showed increased levels of dispersion and reductions in nanoclay agglomerates. Copyright © 2011 Wiley Periodicals, Inc.</t>
  </si>
  <si>
    <t>polyethylene modification, secondary filler</t>
  </si>
  <si>
    <t>Rigail-Cedeño, Andres; Diaz-Barrios, Antonio; Alban, Bolívar; Caceres, Julio; Pilataxi, José; Molina, Vanessa; Lazo, Miriam</t>
  </si>
  <si>
    <t>The effect of Olefin Block Copolymer and Organoclays in Recycled HDPE/PP nanocomposites.</t>
  </si>
  <si>
    <t>The circular economy promotes the recycling of plastics to develop new materials and products. The blends of immiscible plastics increase the availability of raw materials. This research aims to process and relate the morphology, rheological and thermo-mechanical properties of recycled high density polyethylene (rHDPE) and recycled polypropylene (rPP) modified by the addition of commercial organoclays (OMMT) and olefin block copolymer (OBC) compatibilizer. Given amounts of post-consumer blends of rHDPE coming from packing and rPP from lids were mixed in a torque rheometer. Mixes of virgin HDPE and PP in percentages of 0, 20, 40, 60, 80, 100 wt% were prepared to determine the concentration of these plastics in the blends. The corresponding DSC calibration curve of enthalpy of fusion versus weight percent was obtained. The resultant mixture of rHDPE/rPP (-83 wt%/-15 wt %) was melted with two organoclays (Cloisites20A and Cloisite 93A) (3 wt%) and with or without the presence of OBC (D5541) (5 wt%). Intercalated structures were observed in both clay nanocomposites, but Cloisite 20A showed greater basal spacing than those of Cloisite 93A. It was found that the organoclays and the OBC decreased the crystallinity on rHDPE and rPP. Rheological measurements using a plate-plate rheometer showed a viscosity increase of blends in the presence of both organoclays, at low shear rates (- 10 s−1), being the Cloisite 20A the one that showed the highest values. On the other side, the OBC decreased the viscosity in all composite blends, at higher shear rates (60-100 s−1). Both organoclays increased the stiffness of the rHDPE/rPP, but the OBC in conjunction with the organoclays declined the stiffness. The impact resistance was improved in the presence of the organoclays and the OBC. Based on these results, it can be concluded that the two organoclays used in this study can be used as compatibilizers for rHDPE/rPP blends.</t>
  </si>
  <si>
    <t>Lee, Yoon H.(1); Kuboki, Takashi(2); Park, Chul B.(2); Sain, Mohini(1); Kontopoulou, Marianna(3)</t>
  </si>
  <si>
    <t>In this study, nanosized clay particles were introduced into wood fiber/plastic composites (WPCs) to improve their mechanical properties and flame retardancy, which are especially important in various automotive and construction applications. A high degree of exfoliation for nanoclay in the wood fiber/high density polyethylene (HDPE) composites was successfully achieved with the aid of maleated HDPE (PE-g-MAn), through a melt blending masterbatch process. The structures and morphologies of the composites were determined using X-ray diffraction (XRD) and transmission electron microscopy (TEM), respectively. This article presents the effects of clay content and degree of clay dispersion on the mechanical and physical properties and flame retardancy of wood fiber/HDPE composites that contained a small amount of clay, in the range of 3-5 wt %. We concluded that achieving a higher degree of dispersion for the nanosized clay particles is critical to enhance the mechanical properties and the flame retardancy of WPCs when small amounts of clay are used. © 2010 Wiley Periodicals, Inc.</t>
  </si>
  <si>
    <t>Jamal, N.A.; Anuar, Hazleen; Razak, Shamsul Bahri A.</t>
  </si>
  <si>
    <t>The Effects of High Energy Radiation on the Tensile Properties of Rubber Toughened Nanocomposites</t>
  </si>
  <si>
    <t>Composites based on high density polyethylene (HDPE), ethylene propylene diene monomer (EPDM) and Organically Modified Montmorillonite (OMMT) clays were made by melt compounding followed by compression molding. Mechanical properties, X-ray diffraction (XRD) and Transmission Electron Microscopy (TEM) were used to characterize the nanocomposites. The addition of clay, compatibilizer agent, Maleic Anhydride Polyethylene (MAPE) and irradiation technique, High Energy Electron Beam (EB) considerably improved the properties of nanocomposites. Tensile Strength and Modulus (MPa) were found to increase significantly with increasing clay content and decreasing as the clay content exceeds 4 vol%. The largest improvement in nanocomposite tensile properties occurred at clay loading of 4 vol% (2-8 vol%) with irradiation technique. The d spacings of the clay in nanocomposites were monitored using XRD and the extent of delamination was examined by TEM. TEM photomicrographs illustrated the intercalated and exfoliated structures of the nanocomposites with OMMT, MAPE and irradiation process.</t>
  </si>
  <si>
    <t>electron beam, blend</t>
  </si>
  <si>
    <t>Akdoan, E.(1,2); Bekta, N.B.(1)</t>
  </si>
  <si>
    <t>In this work, ammonium polyphosphate and melamine were added as a flame retardant to the nanoclay reinforced high-density polyethylene composites. Ammonium polyphosphate and melamine were added at weight ratios of 0 wt% and 20 wt% to the polymer matrix and their proportions are changed. The addition of nanoclay was carried out at weight ratios of 2 wt% to the polymer matrix. Blending operations were performed by premixing with a mechanical stirrer and melt extrusion technique with twin screw extrusion, respectively. The samples were produced by injection molding. Tensile tests, three-point bend tests, tear tests, the Izod impact tests, and thermomechanical analysis were carried out to investigate the mechanical and thermal expansion properties. Mechanical and thermomechanical test results showed that addition of intumescent flame retardant systems and nanoclay decrease the tensile strength and coefficient of linear thermal expansion values while increasing flexural strengths slightly. However, it has been observed that the addition of additives increases the flexural modulus and density of the polymer composites. © 2019 Polish Academy of Sciences. All rights reserved.</t>
  </si>
  <si>
    <t>THE EFFECTS OF ZINC OXIDE AND CLAY NANOPARTICLES ON THERMAL, BARRIER, AND MECHANICAL PROPERTIES OF POLYPROPYLENE AND HIGH DENSITY POLYETHYLENE.</t>
  </si>
  <si>
    <t>Sigma: Journal of Engineering &amp; Natural Sciences / Mühendislik ve Fen Bilimleri Dergisi</t>
  </si>
  <si>
    <t>Rod-shaped ZnO crystals were synthesized by chemical precipitation method and added into polypropylene and high density polyethylene together with montmorillonite particles by melt extrusion method. Surface modification with stearic acid was applied to the ZnO particles. Decreased oxygen permeability and increased elastic modulus were observed for both polypropylene and polyethylene when ZnO and clay particles were added together. Thermal properties of the polymers were preserved with the addition of the particles.</t>
  </si>
  <si>
    <t>Wang, Xin(1); Wang, Zhaobo(1); Wang, Xuyun(1); Zhang, Jun(2)</t>
  </si>
  <si>
    <t>Exothermal montmorillonite (EMMT) was prepared and used in the preparation of HDPE composites in which the EMMT was intercalated. Compared with the ODA modified montmorillonite (OMMT), EMMT exhibited better intercalation behavior during melt compounding, resulting in similar tensile modulus and better tensile strength and elongation at break of the corresponding composites. The crystallization of the polymeric matrix and the dispersion of MMT were systemically investigated; their relationship with the mechanical properties of the composites are discussed as well. Copyright © Taylor &amp; Francis Group, LLC.</t>
  </si>
  <si>
    <t>Abstract: Nanocomposites of polyethylene, ethylene–vinyl acetate copolymer and polystyrene with single- and multi-wall carbon nanotubes, organically modified montmorillonites and layered double hydroxides were prepared by melt blending. Their morphologies were assessed by X-ray diffraction and transmission electron microscopy, while the flammability properties were evaluated by thermogravimetric analysis and cone calorimetry. The relative amounts and the identity of the degradation products are changed when both well-dispersed cationic and anionic clays are used, but there is no difference in the degradation products when carbon nanotubes were utilized. When the nano-dimensional material is not well-dispersed, the degradation products are not changed. Unlike their smectite counterparts, polymer/layered double hydroxide nanocomposites give reasonably good reductions in peak heat release even when good nano-dispersion has not been obtained. These data suggest that the enhancement in the fire behavior must be, at least in part, due to different mechanisms for montmorillonite, layered double hydroxides and carbon nanotube-based nanocomposites.</t>
  </si>
  <si>
    <t>Abu-Zurayk, Rund(1); Harkin-Jones, Eileen(2)</t>
  </si>
  <si>
    <t>The effect of different processing routes on structure and properties of high-density polyethylene (HDPE)-clay nanocomposites was assessed. Different compatibilizer/clay ratios (α) were also studied to determine if interactions exist between processing route and polymer-clay compatibility. HDPE/HDPE-g-MA/clay with α values of 1 to 4 were melt compounded (twin screw extrusion), and then processed via three routes: compression moulding, compression moulding followed by biaxial stretching or blown film extrusion. The structure was examined using X-ray diffraction (XRD) and transmission electron microscopy (TEM). Tensile and oxygen barrier properties were determined. It was found that biaxial extensional forming produced the best enhancement in properties. An interaction between processing route and polymer-clay compatibility is evident. Halpin-Tsai (H-T) model was employed to predict relative modulus values. It showed good agreement with the experimental data. For biaxial extension at α = 4.0, the experimental relative modulus is greater than the predicted value. This may indicate the existence of a "nano" effect at the polymer-clay interface. © 2012 Society of Plastics Engineers.</t>
  </si>
  <si>
    <t>Li, Z.H.(1); Chen, T.(2)</t>
  </si>
  <si>
    <t>The mechanical and tribological properties of clay reinforced polythermide (PEI) composites been investigated. To attain improved mechanical and tribological properties of the composites maleic anhydride (MAH) grafted high density polyethylene (HDPE) was added. Tensile strengths of the composites of both raw and MAH treated composites showed an increasing trend with increasing filler content. However, the values for the MAH treated composites at all mixing ratios are found to be higher than that of neat clay/PEI. The surface morphologies of the fractured surfaces of the composites were recorded using scanning electron microscopy (SEM) to gain information about the fiber-matrix interfacial adhesion in the composites. © 2012 Copyright Taylor and Francis Group, LLC.</t>
  </si>
  <si>
    <t>Filippone, G.; Dintcheva, N.Tz.; Acierno, D.; La Mantia, F.P.</t>
  </si>
  <si>
    <t>The effect of organically modified clay on the morphology, rheology and mechanical properties of high-density polyethylene (HDPE) and polyamide 6 (PA6) blends (HDPE/PA6=75/25 parts) is studied. Virgin and filled blends were prepared by melt compounding the constituents using a twin-screw extruder. The influence of the organoclay on the morphology of the hybrid was deeply investigated by means of wide-angle X-ray diffractometry, transmission and scanning electron microscopies and quantitative extraction experiments. It has been found that the organoclay exclusively places inside the more hydrophilic polyamide phase during the melt compounding. The extrusion process promotes the formation of highly elongated and separated organoclay-rich PA6 domains. Despite its low volume fraction, the filled minor phase eventually merges once the extruded pellets are melted again, giving rise to a co-continuous microstructure. Remarkably, such a morphology persists for long time in the melt state. A possible compatibilizing action related to the organoclay has been investigated by comparing the morphology of the hybrid blend with that of a blend compatibilized using an ethylene–acrylic acid (EAA) copolymer as a compatibilizer precursor. The former remains phase separated, indicating that the filler does not promote the enhancement of the interfacial adhesion. The macroscopic properties of the hybrid blend were interpreted in the light of its morphology. The melt state dynamics of the materials were probed by means of linear viscoelastic measurements. Many peculiar rheological features of polymer-layered silicate nanocomposites based on single polymer matrix were detected for the hybrid blend. The results have been interpreted proposing the existence of two distinct populations of dynamical species: HDPE not interacting with the filler, and a slower species, constituted by the organoclay-rich polyamide phase, which slackened dynamics stabilize the morphology in the melt state. In the solid state, both the reinforcement effect of the filler and the co-continuous microstructure promote the enhancement of the tensile modulus. Our results demonstrate that adding nanoparticles to polymer blends allows tailoring the final properties of the hybrid, potentially leading to high-performance materials which combine the advantages of polymer blends and the merits of polymer nanocomposites.</t>
  </si>
  <si>
    <t>Pertanika Journal of Science and Technology</t>
  </si>
  <si>
    <t>In this study, oil palm fruit bunch fiber (OPEFB) was used as a secondary filler in HDPE/clay nanocomposites. The composites were prepared by melt compounding, containing high density polyethylene (HDPE), OPEFB fibers, Maleic anhydride grafted polyethylene (MAPE) and four different clay loading (3, 5, 7 and 10 PE nanoclay masterbatch pellets per hundred HDPE pellets). Four OPEFB sizes (180 μm, 250 μm, 300 μm and 355 μm) were added in the composites to investigate its effects on the fracture toughness and impact strength. Fracture toughness of the composites was determined according to ASTM D5045 and single edge notch bending (SENB) was employed during the test while impact tests were performed according to ASTM D256. The effects of alkali treatment were also investigated in this study. The result indicates that the fracture toughness slightly increased as clay loading increased. The highest value of fracture toughness was 0.47 and 1.06 MPa.m1/2 at 5 phr for both types of composites. The presence of OPEFB fiber as a secondary filler in the matrix indicates significant enhancement of fracture toughness up to 133%. However, its impact strength seems to deteriorate with the presence of OPEFB fiber. © 2017 Universiti Putra Malaysia Press.</t>
  </si>
  <si>
    <t>Thermal and mechanical properties of PE/organoclay nanocomposites.</t>
  </si>
  <si>
    <t>Polyethylene/montmorillonite clay nanocomposites were obtained via direct melt intercalation. The clay was organically modified with four different types of quaternary ammonium salts. The objective of this work is to study the use of montmorillonite clay in the production of nanocomposites by means on rheological, mechanical and crystallization properties of nanocomposites and to compare to the properties of the matrix and PE/unmodified clay nanocomposites. In general, the tensile test showed that the yield strength and modulus of the nanocomposites are close to the pure PE. Apparently, the mixture with Dodigen salt seems to be more stable than the pure PE and PE/unmodified clay.</t>
  </si>
  <si>
    <t>Babaei, Amir; Ghaffarian, Seyed Reza; Khorasani, Mohammad Mehdi; Abdolrasouli, Mehdi Haji</t>
  </si>
  <si>
    <t>Thermal and Mechanical Properties of Ultra High Molecular Weight Polyethylene Fiber Reinforced High-Density Polyethylene Homocomposites: Effect of Processing Condition and Nanoclay Addition</t>
  </si>
  <si>
    <t>A new method to prepare single-polymer high-density (HDPE)-ultra high molecular weight polyethylene (UHMWPE) fiber (PE-PE homocomposites) composed and also PE-PE homocomposites containing HDPE organo montmorillonite clay (OMMT) nanocomposites as a matrix (PE nanohomocomposites) was used. Owing to the major importance of fiber impregnation by the matrix and its effect on the adhesion of matrix/fiber and, consequently, the mechanical properties of the composite, a combination of powder impregnation and film stacking methods, utilizing compression molding, were used for manufacturing the PE-PE homocomposites and PE nanohomocomposites. In addition, PE nanohomocomposites with the matrix containing different amounts of nanoclay were prepared to investigate the effect of the clay on the interfacial and mechanical properties of the PE-PE nanohomocomposites. Several different processing conditions were examined to determine the best conditions for manufacturing of the PE-PE homocomposite and PE nanohomocomposites and it was concluded that 40 bar and 10 min of compression molding resulted in the highest overall mechanical properties. The PE-PE homocomposites and PE-PE nanohomocomposites showed identical trends for the relationship between the effects of processing conditions and mechanical properties. Mechanical results demonstrated that clay platelets could increase the interfacial strength by improving physical entanglements between fiber and matrix through better cocrystallization.</t>
  </si>
  <si>
    <t>Pettarin, Valeria; Fasce, Laura; Pita, Victor Rodriguez; Dias, Marcos Lopes; Frontini, Patricia</t>
  </si>
  <si>
    <t>Thermal Degradation Behavior, Permeation Properties and Impact Response of Polyethylene/Organo-montmorillonite/(Ethylene Methacrylic Acid) Ternary Nanocomposites</t>
  </si>
  <si>
    <t>Through this work we explored the effect of melt compounding a commercial grade of HDPE with organoclays of different precedence using EMAA as compatibilizing agent on the thermal behavior, barrier properties and biaxial impact response of composites. Morphology was examined by XRD and TEM. Crystalline structure was examined by DSC. Thermal behavior was evaluated by TGA. Barrier properties to low-molecular-weight penetrants were experimentally determined employing a gravimetric technique. Mechanical properties under impact conditions were evaluated by instrumented puncture tests. Intercalated nanocomposites were obtained. Throughout the thermal degradation of the nanocomposites in oxidant atmosphere a charring process of the PE, which is normally a non-char-forming polymer, was observed. The addition of OMMT improves barrier properties due to its contribution to tortuosity path and to the reduction of molecular mobility. Impact properties were only slightly reduced by nanocomposite formation. Results demonstrate that EMAA did not improve exfoliation, but it enhanced polymer–organoclay interactions giving rise to better thermal and permeation properties, without detriment of impact response.</t>
  </si>
  <si>
    <t>Advances in Environmental Biology</t>
  </si>
  <si>
    <t>The effect of clay/HDPE nanocomposites on mechanical and thermal properties of OPEFB fibers filled polymer nanocomposites was investigated. OPEFB/MAPE/clay/HDPE nanocomposites were prepared by melt compounding containing 68 wt% of high density polyethylene, 30 wt% of OPEFB fibers, 2 wt% of maleic anhydride graft polyethylene (MAPE) and four different of clay loading (3, 5, 7 and 10 per hundred of HDPE). Tensile test were conducted on an Instron 8032 Digital Control testing machine according to ASTM D638. The result indicates that the particle size distribution is between 500 to 600 μm at the maximum peak. The tendencies of agglomerate will of course opposed by shear forces and the presence of the agglomerates may depend upon processing conditions. Tensile properties of the reinforcement between OPEFB fibers and clay/HDPE nanocomposites reported that the tensile strength and tensile modulus are slightly higher and the results was supported by the FESEM analysis when the fracture surface at 7 phr which was preferred as the highest value in tensile strength that clear show the interfacial region between filler and matrix was continuous and indicates some good interaction. There is a large increment in tensile modulus with the presence of OPEFB fiber and MAPE as a coupling agent. The thermal degradation behavior shows the char formation increased with the increasing of clay/HDPE nanocomposites but in presence of OPEFB fibers, the char formation was increased and decreased as clay loading increased. The presence of clay may not affect the crystal structure of the HDPE matrix. It was only shows that the XRD patterns slightly changed when the clay loading increased. From the research works, it can be conclude that the best and good properties between four different of clay/HDPE nanocomposites was at 7 phr representing for both types which is with and without presence of filler and coupling agent. © 2014 AENSI Publisher All rights reserved.</t>
  </si>
  <si>
    <t>Mohaddespour, Ahmad; Javad Ahmadi, Seyed; Abolghasemi, Hossein; Jafarinejad, Shahryar</t>
  </si>
  <si>
    <t>e-Polymers</t>
  </si>
  <si>
    <t>The Influence of electron beam on behaviors of high density polyethylene/poly(ethylene glycol)/organoclay nanocomposites has been studied. Nanocomposite compounds were prepared by melt intercalation method. X-ray diffraction (XRD) and transition electron microscopy (TEM) revealed the combination of nanocomposite morphology. Thermal and mechanical properties of nanocomposites were studied by using Thermogravimetric analysis (TGA), Young's modulus, tensile strength and hardness tests. The results show that at 500 KGy dose of irradiation the Young’s modulus and tensile strength values have been enhanced in comparison with pure blend by cross-linking and the surface hardness of samples raises by increasing the clay content The samples with the clay content of 5 wt% in the matrix with 500KGy dose of irradiation have shown satisfactory thermal resistance.</t>
  </si>
  <si>
    <t>Abreu Castillo, Anibal V.(1); Soria Teran, Alejandra(1); Chinellato, Anne(2); Resende Nascimento, Maria De Fátima(3); Valenzuela Díaz, Francisco Rolando(4); De Moura, Esperidiana Augusta Barretos(3)</t>
  </si>
  <si>
    <t>Thermo-mechanical behavior of HDPE/sugarcane bagasse fiber/organoclay nanocomposites</t>
  </si>
  <si>
    <t>In recent years, studies have shown that the addition of natural fiber or proper filler is an effective strategy for achieving improved properties in polymer composites. Moreover, is especially important if such fibers are residues of agro-industrial processes. In this work a promising technique to develop HDPE matrix nanocomposites by addition natural fibers and clay nanoparticles prepared by extrusion process is described. The HDPE with 20 % (w/w) of sugarcane bagasse fiber from agro-industrial residues and 3 % (w/w) of bentonite chocolate organophilic nanoclay (Brazilian smectitic organophilic clay) addition were obtained using a twin-screw extruder machine type. After extrusion process, the composites were characterized by tensile and flexural tests, SEM, Vicat and HDT tests. The MFI tests were determined to evaluate the effects of fiber and organoclay addition on dynamic viscoelastic melt of the HDPE. The results showed that the thermo-mechanical properties of nanocomposites obtained were superior to those of the pure HDPE.</t>
  </si>
  <si>
    <t>Abreu Castillo, Anibal V.(1); Teran, Alejandra Soria(1); Chinellato, Anne(2); De Fátima Resende Nascimento, Maria(3); Diaz, Francisco Rolando Valenzuela(4); De Moura, Esperidiana Augusta Barretos(3)</t>
  </si>
  <si>
    <t>Supplemental Proceedings: Materials Fabrication, Properties, Characterization, and Modeling</t>
  </si>
  <si>
    <t>In recent years, studies have shown that the addition of natural fiber or proper filler is an effective strategy for achieving improved properties in polymer composites. Moreover, is especially important if such fibers are residues of agro-industrial processes. In this work a promising technique to develop HDPE matrix nanocomposites by addition natural fibers and clay nanoparticles prepared by extrusion process is described. The HDPE with 20 % (w/w) of sugarcane bagasse fiber from agro-industrial residues and 3 % (w/w) of bentonite chocolate organophilic nanoclay (Brazilian smectitic organophilic clay) addition were obtained using a twin-screw extruder machine type. After extrusion process, the composites were characterized by tensile and flexural tests, SEM, Vicat and HDT tests. The MFI tests were determined to evaluate the effects of fiber and organoclay addition on dynamic viscoelastic melt of the HDPE. The results showed that the thermo-mechanical properties of nanocomposites obtained were superior to those of the pure HDPE. © 2011 The Minerals, Metals &amp; Materials Society.</t>
  </si>
  <si>
    <t>Thermomechanical degradation of polyethylene/polyamide 6 blend-clay nanocomposites.</t>
  </si>
  <si>
    <t>Abstract: Polymer nanocomposites are gaining a growing interest both in the academia and in the industrial field, because of some specific properties they can assure. However, the rise in the attention from the industry is also leading to concerns about their processing, which can involve issues which are not present in traditional polymers processing; furthermore, additional issues can arise when nanocomposites are based on a polymer blend rather than a single polymer. In this work, a systematic study on thermomechanical degradation and reprocessing behaviour of LDPE/PA6/Cloisite 15A systems has been performed. The characterization was based on rheological, mechanical and morphological analysis. The investigation revealed a complex degradation behaviour, including the degradation phenomena involving the filler and those involving the two components of the polymer blend; furthermore, these phenomena are strongly dependent on the specific processing conditions.</t>
  </si>
  <si>
    <t>Swain, Sarat K.(1); Isayev, Avraam I.(1)</t>
  </si>
  <si>
    <t>High density polyethylene (HDPE) /clay (Cloisite-20-A) nanocomposites were prepared by using single screw compounding extruder with continuous treatment of ultrasound at different amplitude up to 10μm. The die pressure and power consumption due to ultrasound were measured at different feed rates of materials of various clay concentrations up to 10 wt%. Rheological, mechanical and thermal properties of ultrasonically treated and untreated nanocomposites were studied. X-ray diffraction (XRD) and transmitted electron microscope (TEM) were used to investigate the dispersion of clay and nanocrostructure of composites. The experimental results showed that sonication enhanced the dispersion during melt mixing of HDPE and clay.</t>
  </si>
  <si>
    <t>Lapshin, Sergey(1); Swain, Sarat K.(1); Isayev, Avraam I.(1)</t>
  </si>
  <si>
    <t>A continuous ultrasound assisted process using a single screw compounding extruder with an ultrasonic attachment was developed to prepare polyolefin/clay nanocomposites. High-density polyethylene and isotactic polypropylene were compared. The feed rate that controls the residence time of the polymer in the ultrasonic treatment zone was varied. Die pressure and power consumption were measured. Rheological properties, morphology, and mechanical properties of the untreated and ultrasonically treated nanocomposites were studied. Similarities and differences of obtained nanocomposites are discussed based on their properties and structural characteristics. The modified HaIpin-Tsai theory of composite materials has been employed in order to predict the effect of incomplete exfoliation of clay platelets on the Young's modulus of the nanocomposites. A good agreement between experimental and theoretical data has been observed when reduction of the reinforcement efficiency of clay had been incorporated through the reduced aspect ratio of elementary clay platelets. © 2008 Society of Plastics Engineers.</t>
  </si>
  <si>
    <t>A continuous ultrasound assisted process using a single screw compounding extruder with an ultrasonic attachment was developed to prepare polyolefin/clay nanocomposites. High density polyethylene (HDPE) and isotactic polypropylene (PP) were compared. The feed rate that controls the residence time of the polymer in the ultrasonic treatment zone was varied. Die pressure and power consumption were measured. Rheological properties, morphology and mechanical properties of the untreated and ultrasonically treated nanocomposites were studied. Similarities and differences of obtained nanocomposites are discussed based on their properties and structural characteristics.</t>
  </si>
  <si>
    <t>We investigate the gradual changes of the microstructure of two blends of high-density polyethylene (HDPE) and polyamide 6 (PA6) at opposite composition filled with increasing amounts of an organomodified clay. The filler locates preferentially inside the polyamide phase, bringing about radical alterations in the micron-scale arrangement of the polymer phases. When the host polyamide represents the major constituent, a sudden reduction of the average sizes of the polyethylene droplets was observed upon addition of even low amounts of organoclay. A morphology refinement was also noticed at low filler contents when the particles distributes inside the minor phase. In this case, however, keep increasing the organoclay content eventually results in a high degree of PA6 phase continuity. Rheological analyses reveal that the filler loading at which the polyamide assembles in a continuous network corresponds to the critical threshold for its rheological transition from a liquid- to a gel-like behaviour, which is indicative of the structuring of the filler inside the host PA6. On the basis of this finding, a schematic mechanism is proposed in which the role of the filler in driving the space arrangement of the polymer phases is discussed. Finally, we show that the synergism between the reinforcing action of the filler and its ability to affect the blend microstructure can be exploited in order to enhance relevant technological properties of the materials, such as their high temperature structural integrity. © 2010 Elsevier Ltd.</t>
  </si>
  <si>
    <t>Using SC-CO2 as a processing aid for improving the properties of polymer nanocomposites</t>
  </si>
  <si>
    <t>Supercritical carbon dioxide (sc-CO 2) is used in this work as a processing aid for improving the dispersion of the clay nanoparticles in the melt intercalation process of HDPE-clay nanocomposites. Some preliminary experiments were performed to study the effect of sc-CO 2 on the melt intercalation process. Results from the mechanical properties and rheological studies show a direct effect of the sc-CO 2, suggesting that the presence of sc-CO 2 in the melt blending process can enhance the degree of mixing and the dispersion of the nanoclays into the polymer matrices.</t>
  </si>
  <si>
    <t>supercritical CO2, compounding</t>
  </si>
  <si>
    <t>Najafabadi, M. A. Abedini(1); Khorasani, S. Nouri(1); Esfahani, J. Moftakharian(1)</t>
  </si>
  <si>
    <t>In this research, for the first time, the effects were investigated of nanoclay as a secondary reinforcement, titanium dioxide (TiO2) and hindered amine light stabilizer (HALS) as UV stabilizers on some properties of high density polyethylene (HDPE)/pistachio shell four (PSF) composite as the new wood plastic composite (WPC). WPCs of HDPE/PSF with different levels of nanoclay (Cloisite 20A), TiO2 and HALS were prepared. Some properties were investigated before exposure to weathering conditions. Design of experiments (DOE) was carried out to find the best formulation and decrease the number of tests. WPC granules were prepared by melt-mixing method using a twin screw extruder, and then moulded using an injection moulding machine to prepare samples. The results of X-ray diffractometry (XRD) indicated partial exfoliation and intercalation of samples containing 3 and 6 per hundred composite (phc) of nanoclay. The tensile strength and modulus of HDPE/PSF samples containing 3 and 6 phc nanoclay showed 20% increase compared to samples without nanoclay. The presence of TiO2 and HALS in the formulation did not have a significant effect on tensile properties. The nanoclay presence in HDPE/PSF formulation improved the water absorption resistance. © Smithers Information Ltd., 2014.</t>
  </si>
  <si>
    <t>Papers from other sources identified as potentially relevant during initial literature screening phase</t>
  </si>
  <si>
    <t>DOI</t>
  </si>
  <si>
    <t xml:space="preserve">Fang, C., Nie, L., Liu, S., Yu, R., An, N., Li, S. </t>
  </si>
  <si>
    <t>Characterization of polypropylene–polyethylene blends made of waste materials with compatibilizer and nano-filler</t>
  </si>
  <si>
    <t>https://doi.org/10.1016/j.compositesb.2013.06.046</t>
  </si>
  <si>
    <t>Kazemi, Y., Kakroodi, A.R., Rodrigue, D.</t>
  </si>
  <si>
    <t>Compatibilization efficiency in post‐consumer recycled polyethylene/polypropylene blends: Effect of contamination</t>
  </si>
  <si>
    <t>https://doi.org/10.1002/pen.24125</t>
  </si>
  <si>
    <t>Papers from other sources identified as potentially relevant during synthesis phase</t>
  </si>
  <si>
    <t>A. VERMOGEN, E. PICARD, M. L. MILAN, K. MASENELLI-VARLOT, J. DUCHET, G. VIGIER, E. ESPUCHE, J. F. GÉRARD</t>
  </si>
  <si>
    <t>Assessing Crystalline Lamellae Orientation Impact on the Properties of Semi-Crystalline Polymer-Clay Nanocomposites</t>
  </si>
  <si>
    <t>https://onlinelibrary.wiley.com/doi/pdf/10.1002/polb.21532?casa_token=t2hBjpylo74AAAAA:ZeTQLujXXUMDKhMifi2WZXwckpz52UCeIzmXN3KAR_o6dXomjl5VguJxPzztqzm07DUommCs6OZivLk</t>
  </si>
  <si>
    <t>Afsoon Behradfar, Akbar Shojaei, Nasrin Sheikh</t>
  </si>
  <si>
    <t>Rheological and Mechanical Characteristics of LowDensity Polyethylene/Ethylene-Vinyl Acetate/OrganoclayNanocomposites</t>
  </si>
  <si>
    <t>https://onlinelibrary.wiley.com/doi/pdf/10.1002/pen.21660?casa_token=oD9MbOvpaRgAAAAA:LR_pg7aPsUwMDvgVQxLlbfc31Jae2gN7EmERBM4gRdrHLLvozurh-PxXZMrCcwxMfKR8jDoeH-qCY0Q</t>
  </si>
  <si>
    <t>G. Takidis, D. N. Bikiaris, G. Z. Papageorgiou, D. S. Achilias, I. Sideridou</t>
  </si>
  <si>
    <t>Compatibility of Low-Density Polyethylene/Poly(ethylene-co-vinyl acetate) Binary Blends Prepared by Melt Mixing</t>
  </si>
  <si>
    <t>https://onlinelibrary.wiley.com/doi/pdf/10.1002/app.12663?casa_token=r7SQ6miugDgAAAAA:gyyKYuJDWjF8DPdzDrXx8S476qDdwCdO33If3S1E52qTMGgbkhX5vdhbzGTUuiEKEvw7jIrDXg3YDkE</t>
  </si>
  <si>
    <t xml:space="preserve">A. I. Isayev; C. M. Wong; X. Zeng  </t>
  </si>
  <si>
    <t>Effect of oscillations during extrusion on rheology and mechanical properties of polymers</t>
  </si>
  <si>
    <t>https://doi.org/10.1002/adv.1990.060100104</t>
  </si>
  <si>
    <t xml:space="preserve">J. G. Ryu; H. Kim; J. W. Lee  </t>
  </si>
  <si>
    <t>Characteristics of polystyrene/polyethylene/clay nanocomposites prepared by ultrasound‐assisted mixing process</t>
  </si>
  <si>
    <t>https://doi.org/10.1002/pen.20114</t>
  </si>
  <si>
    <t xml:space="preserve">Tasnim Kallel; Valérie Massardier‐Nageotte; Mohamed Jaziri; Jean‐François Gérard; Boubaker Elleuch    </t>
  </si>
  <si>
    <t>Compatibilization of PE/PS and PE/PP blends. I. Effect of processing conditions and formulation</t>
  </si>
  <si>
    <t>https://doi.org/10.1002/app.12873</t>
  </si>
  <si>
    <t xml:space="preserve">Maija Pöllänen; Reija Suihkonen; Katja Nevalainen; Arto P. Koistinen; Mika Suvanto; Jyrki Vuorinen; Tuula T. Pakkanen      </t>
  </si>
  <si>
    <t>Morphological, mechanical, tribological, and thermal expansion properties of organoclay reinforced polyethylene composites</t>
  </si>
  <si>
    <t>https://doi.org/10.1002/pen.23376</t>
  </si>
  <si>
    <t xml:space="preserve">K. Sarikhani; S. Abdollahi; H. Garmabi  </t>
  </si>
  <si>
    <t>Preparation of PE nanocomposites using pristine nano clay via alkyl ammonium solution injection in a twin‐screw extruder</t>
  </si>
  <si>
    <t>https://doi.org/10.1002/app.35124</t>
  </si>
  <si>
    <t>R.K. Shah; D.R. Paul</t>
  </si>
  <si>
    <t>Organoclay degradation in melt processed polyethylene nanocomposites</t>
  </si>
  <si>
    <t>https://doi.org/10.1016/j.polymer.2006.02.031</t>
  </si>
  <si>
    <t>K. Sarikhani; S. Abdollahi; H. Garmabi</t>
  </si>
  <si>
    <t>Farkhondeh Hemati; Hamid Garmabi</t>
  </si>
  <si>
    <t>Compatibilised LDPE/LLDPE/nanoclay nanocomposites: I. Structural, mechanical, and thermal properties</t>
  </si>
  <si>
    <t>https://doi.org/10.1002/cjce.20377</t>
  </si>
  <si>
    <t>M. Hemmati , H. Shariatpanahi , A. Fereidoon , J. Aalaie &amp; M. Ghorbanzadeh Ahangari</t>
  </si>
  <si>
    <t>Study of a Polymer Blend/Nanoclay Nanocomposite of Polyethylene and Polyamide 6 Prepared by Mechanical Blending</t>
  </si>
  <si>
    <t>https://doi.org/10.1080/03602559.2011.617410</t>
  </si>
  <si>
    <t>Michele Modesti; Stefano Besco; Alessandra Lorenzetti</t>
  </si>
  <si>
    <t>Effect of Processing Conditions on the Morphology and Properties of Polymer Nanocomposites</t>
  </si>
  <si>
    <t>https://doi.org/10.1002/9783527629275.ch17</t>
  </si>
  <si>
    <t>Yufang Xiang; Zaichuan Hou; Run Su; Ke Wang; Qiang Fu</t>
  </si>
  <si>
    <t>The effect of shear on mechanical properties and orientation of HDPE/mica composites obtained via dynamic packing injection molding (DPIM)</t>
  </si>
  <si>
    <t>https://doi.org/10.1002/pat.1355</t>
  </si>
  <si>
    <t>J. G. Ryu; H. Kim; J. W. Lee</t>
  </si>
  <si>
    <t>A. I. Isayev; C. M. Wong; X. Zeng</t>
  </si>
  <si>
    <t>Wu Qingfeng, Zhou Nanqiao, Li Bing &amp; Zhang Ping</t>
  </si>
  <si>
    <t>Study on the Effect of Axial Vibration of Screw in Plasticating Process (Extrusion Part)</t>
  </si>
  <si>
    <t>https://doi.org/10.1080/03602550701870065</t>
  </si>
  <si>
    <t>Francesco Paolo La Mantia; Maria Chiara Mistretta; Marco Morreale</t>
  </si>
  <si>
    <t>Recycling and Thermomechanical Degradation of LDPE /M odified Clay Nanocomposites</t>
  </si>
  <si>
    <t>https://doi.org/10.1002/mame.201200449</t>
  </si>
  <si>
    <t>Francesco Paolo La Mantia, Marco Morreale, Manuela Ceraulo , Maria Chiara Mistretta</t>
  </si>
  <si>
    <t>Effect of stress and temperature on the thermomechanical degradation of a PE-LD/OMMT nanocomposites</t>
  </si>
  <si>
    <t>dx.doi.org/10.14314/polimery.2014.667</t>
  </si>
  <si>
    <t>G. Filippone; N. Tz. Dintcheva; F. P. La Mantia; D. Acierno</t>
  </si>
  <si>
    <t>Selective localization of organoclay and effects on the morphology and mechanical properties of LDPE/PA11 blends with distributed and co‐continuous morphology</t>
  </si>
  <si>
    <t>https://doi.org/10.1002/polb.21928</t>
  </si>
  <si>
    <t>Shyh-shin Hwang; Peming P. Hsu; Jui-ming Yeh; Jui-pin Yang; Kung-chin Chang; Ying-zhong Lai</t>
  </si>
  <si>
    <t>Effect of clay and compatibilizer on the mechanical/thermal properties of microcellular injection molded low density polyethylene nanocomposites</t>
  </si>
  <si>
    <t>https://doi.org/10.1016/j.icheatmasstransfer.2009.02.005</t>
  </si>
  <si>
    <t>Liu T, Wang Q, Xie Y, Lee S, Wu Q</t>
  </si>
  <si>
    <t>Effect of use of coupling agents on the properties of microfibrillar composite based on high-density polyethylene and polyamide-6</t>
  </si>
  <si>
    <t>10.1007/s00289-013-1086-x</t>
  </si>
  <si>
    <t>microfibrillar</t>
  </si>
  <si>
    <t>Dencheva N, Oliveira MJ, Carneiro OS, Pouzada AS, Denchev Z</t>
  </si>
  <si>
    <t>Preparation, structural development, and mechanical properties of microfibrillar composite materials based on polyethylene/ polyamide 6 oriented blends</t>
  </si>
  <si>
    <t>10.1002/app.31389</t>
  </si>
  <si>
    <t>M. Kato; H. Okamoto; N. Hasegawa; A. Tsukigase ;A. Usuki</t>
  </si>
  <si>
    <t>Preparation and properties of polyethylene‐clay hybrids</t>
  </si>
  <si>
    <t>https://doi.org/10.1002/pen.10111</t>
  </si>
  <si>
    <t>compatibiliser</t>
  </si>
  <si>
    <t>Martin Gale</t>
  </si>
  <si>
    <t>Compounding with single‐screw extruders</t>
  </si>
  <si>
    <t>https://doi.org/10.1002/(SICI)1098-2329(199711)16:4&lt;251::AID-ADV1&gt;3.0.CO;2-U</t>
  </si>
  <si>
    <t>Ajit Ranade, Kasinath Nayak, Debora Fairbrother, Nandika Anne D'Souza</t>
  </si>
  <si>
    <t>Maleated and non-maleated polyethylene–montmorillonite layered silicate blown films: creep, dispersion and crystallinity</t>
  </si>
  <si>
    <t>https://doi.org/10.1016/j.polymer.2005.04.085</t>
  </si>
  <si>
    <t>compatibiliser, blown films</t>
  </si>
  <si>
    <t>Results (29 Sept 2021)</t>
  </si>
  <si>
    <t>Kumar, D. K. Mohan; Udaiyakumar, K. C.</t>
  </si>
  <si>
    <t>Merai, Laszlo; Rajkumar, T.; Janovak, Laszlo; Sapi, Andras; Szenti, Imre; Nagy, Laszlo; Molnar, Tamas; Biro, Istvan; Sarosi, Jozsef; Kukovecz, Akos; Konya, Zoltan</t>
  </si>
  <si>
    <t>Dahmardeh Ghalehno, Mohammad; Kord, Behzad</t>
  </si>
  <si>
    <t>Hammache, Yassine; Serier, Aicha; Chaoui, Saliha</t>
  </si>
  <si>
    <t>Huang, Runzhou; Zhang, Xian; Zhou, Chengjun</t>
  </si>
  <si>
    <t>Ahmed, Tauseef; Ya, Hamdan H.; Khan, Rehan; Lubis, Abdul Munir Hidayat Syah; Mahadzir, Shuhaimi</t>
  </si>
  <si>
    <t>Ravisankar, H.; Hariprasadarao, Pydi; Das, V. Chittaranjan; Bhanukiran, G.</t>
  </si>
  <si>
    <t>Mohamed, Maysa A.; EL-Zayat, Mai M.; Shaltout, Nawal A.; EL-Miligy, Ahmed A.</t>
  </si>
  <si>
    <t>Guo, Zhouchao; Xu, Rui; Xue, Ping</t>
  </si>
  <si>
    <t>Fan, Shutong; Gao, Xun; Zhu, Deju; Guo, Shuaicheng; li, Zhuo</t>
  </si>
  <si>
    <t>Golmakani, Mohammad E.; Wiczenbach, Tomasz; Malikan, Mohammad; Mahoori, Seyed M.; Eremeyev, Victor A.</t>
  </si>
  <si>
    <t>Kasmani, J. E.; Mahdavi, S.</t>
  </si>
  <si>
    <t>Li, Ling; Fall, Mamadou</t>
  </si>
  <si>
    <t>Zhou, Luming; Zhu, Zhende; Yu, Zhenpeng; Zhang, Cong</t>
  </si>
  <si>
    <t>de Oliveira, Amanda Gerhardt; Moreno, Janaina Fernandes; Furtado de Sousa, Ana Maria; Escocio, Viviane Alves; de Oliveira Cavalcanti Guimaraes, Maria Jose; Nazareth da Silva, Ana Lucia</t>
  </si>
  <si>
    <t>Nunes, Mario B. S.; Farias, Ana Flavia F.; Medeiros, Eliton S.; Oliveira, Juliano E.; Santos, Ieda M. G.; Carvalho, Laura H.; Santos, Amelia S. F.</t>
  </si>
  <si>
    <t>Sanchez-Valdes, Saul</t>
  </si>
  <si>
    <t>CAO Z; DU S; SHEN Z</t>
  </si>
  <si>
    <t>ZHOU Y; ZHANG B; FENG Z; MA Q</t>
  </si>
  <si>
    <t>YANG J</t>
  </si>
  <si>
    <t>Wani, Trupti P.; Raja, R.; Reddy G, Madhusudana; Deshpande, Shridhar</t>
  </si>
  <si>
    <t>QI Y; ZHANG Z; GAO E</t>
  </si>
  <si>
    <t>Wang, Zhiping; Wang, Chen; Qin, Ye; Huang, Anmin; Liu, Ru</t>
  </si>
  <si>
    <t>Rathnam, Vamsi; Kichu, Arenjungla; Dutta, Nipu; Maji, Tarun K.; Devi, Nirmala</t>
  </si>
  <si>
    <t>GUO P</t>
  </si>
  <si>
    <t>LI F</t>
  </si>
  <si>
    <t>Nourbakhsh, A.; Kargarfard, A.; Hajihassani, R.; Ghahri, S.; Golbabaei, F.</t>
  </si>
  <si>
    <t>Park,, Jong-Seok; Kim, DongSeop; Jeong, Sung In; Jae-Hak, Choi，; CHANG, NHO YOUNG; 이장건</t>
  </si>
  <si>
    <t>da Silva, Thais Ferreira; de Melo Morgado, Guilherme Ferreira; do Amaral Montanheiro, Thais Larissa; Montagna, Larissa Stieven; Fonseca Albers, Ana Paula; Passador, Fabio Roberto</t>
  </si>
  <si>
    <t>DAI W</t>
  </si>
  <si>
    <t>LIU Q; LIU K; LIU X</t>
  </si>
  <si>
    <t>Ong, M. Y.; Chow, W. S.</t>
  </si>
  <si>
    <t>LIU J; CAO F; WANG G; XIAN F; LI Q; WANG R</t>
  </si>
  <si>
    <t>Franco-Urquiza, Edgar Adrian</t>
  </si>
  <si>
    <t>Titone, Vincenzo; La Mantia, Francesco Paolo; Mistretta, Maria Chiara</t>
  </si>
  <si>
    <t>ZHOU C</t>
  </si>
  <si>
    <t>Yao, Wei-Hua</t>
  </si>
  <si>
    <t>Limami, Houssame; Manssouri, Imad; Cherkaoui, Khalid; Saadaoui, Malak; Khaldoun, Asmae</t>
  </si>
  <si>
    <t>Hossain, K. M. A.; Hossain, M. A.; Manzur, T.</t>
  </si>
  <si>
    <t>NIU S; TONG S; WU Y; ZHOU Y; GOU K</t>
  </si>
  <si>
    <t>Fang, Xin; Rong, Jinjin; Deng, Yilin; Jee, Moon-Hwan</t>
  </si>
  <si>
    <t>Allen, Norman S.; Edge, Michele</t>
  </si>
  <si>
    <t>Madyan, Omar Abo; Wang, Yuxuan; Corker, Jorge; Zhou, Yonghui; Du, Guanben; Fan, Mizi</t>
  </si>
  <si>
    <t>Khalifah, Khalid Mohammed</t>
  </si>
  <si>
    <t>Lopez de Dicastillo, Carol; Velasquez, Eliezer; Rojas, Adrian; Guarda, Abel; Galotto, Maria Jose</t>
  </si>
  <si>
    <t>Chi-Caballero, J. F.; Perez-Matu, R. R.; Gamboa-Sosa, C. J.; Gonzalez-Chi, P., I</t>
  </si>
  <si>
    <t>Liu, Junjian; Hou, Qidong; Ju, Meiting; Ji, Peng; Sun, Qingmei; Li, Weizun</t>
  </si>
  <si>
    <t>Investigation on mechanical properties of sugarcane bagasse ash reinforced with incorporation of HDPE-montmorillonite composite materials</t>
  </si>
  <si>
    <t>Sulfur nanoparticles transform montmorillonite into an inorganic surfactant applicable in thermoplastics processing</t>
  </si>
  <si>
    <t>Effect of particulate fillers on natural rubber/high-density polyethylene blends for roofing application</t>
  </si>
  <si>
    <t>Preparation, characterization and performance evaluation of wood flour/HDPE foamed composites reinforced with graphene nanoplatelets</t>
  </si>
  <si>
    <t>Mechanical behavior of additively manufactured nanoclay/HDPE nanocomposites</t>
  </si>
  <si>
    <t>The effect of thermoplastic starch on the properties of polypropylene/high density polyethylene blend reinforced by nano-clay</t>
  </si>
  <si>
    <t>Ballistic impact performance of composite laminates based on high-density polyethylene/montmorillonite nanocomposite and Aramide fiber</t>
  </si>
  <si>
    <t>Mechanical, flammable, and thermal performances of co-extruded wood polymer composites with core-shell structure containing barite-filled shells</t>
  </si>
  <si>
    <t>Pseudo-Ductility, Morphology and Fractography Resulting from the Synergistic Effect of CaCO(3)and Bentonite in HDPE Polymer Nano Composite</t>
  </si>
  <si>
    <t>Effect of nanoclay inclusion on mechanical and fatigue behavior of ABS/PP/HDPE thermoplastics</t>
  </si>
  <si>
    <t>Enhancing the physico-mechanical properties of irradiated rubber/waste plastic blend via incorporation of different fillers for industrial applications</t>
  </si>
  <si>
    <t>Study on Preparation of Ultra-High-Molecular-Weight Polyethylene Pipe of Good Thermal-Mechanical Properties Modified with Organo-Montmorillonite by Screw Extrusion</t>
  </si>
  <si>
    <t>Influence of processing methods on the mechanical and barrier properties of HDPE-GNP nanocomposites</t>
  </si>
  <si>
    <t>Enhancement mechanism of the organic nano-montmorillonite and its effect on the properties of wood fiber/HDPE composite</t>
  </si>
  <si>
    <t>Experimental and Numerical Investigation of Tensile and Flexural Behavior of Nanoclay Wood-Plastic Composite</t>
  </si>
  <si>
    <t>The effect of the addition of nanoclay on the properties of WPC made of MDF and wood composite board wastes with recycled polyethylene and polypropylene.</t>
  </si>
  <si>
    <t>Shear behaviour of Canadian marine clay/geomembrane interface under freeze-thaw cycles</t>
  </si>
  <si>
    <t>Shear Testing of the Interfacial Friction Between an HDPE Geomembrane and Solid Waste</t>
  </si>
  <si>
    <t>Composites based on high-density polyethylene, polylactide and calcium carbonate: effect of calcium carbonate nanoparticles as co-compatibilizers</t>
  </si>
  <si>
    <t>The effect of clay organophilization on wood plastic composite (WPC) based on recycled high density polyethylene (HDPE) and coir fiber</t>
  </si>
  <si>
    <t>High-density polyethylene/recycled HDPE/nanoclay composites using an amine-alcohol modified polyethylene as a compatibilizer</t>
  </si>
  <si>
    <t>Preparing environmentally friendly paint buckets using recycled material comprises softening coal gangue fiber, incorporating softened fiber and montmorillonite, uniformly mixing, discharging, extruding and cooling</t>
  </si>
  <si>
    <t>Flame-retardant wood-plastic surface layer composite material useful in plastic processing, comprises e.g. high-density polyethylene, polypropylene, ethylene acrylic acid copolymer, filler, flame retardant, antioxidant, and layered silicate</t>
  </si>
  <si>
    <t>Polyethylene heat shrinkable film used for packaging, transportation of food, electronic products, comprises outer film layer, middle film layer, inner film layer, polypropylene resin, modified montmorillonite, compatibilizer, antioxidant</t>
  </si>
  <si>
    <t>Synthesis and mechanical properties of HDPE based Nano-Clay polymer composites for industrial applications</t>
  </si>
  <si>
    <t>Composite polyethylene membrane comprises high density polyethylene, ethylene vinyl acetate copolymer, reinforcing agent, porogen, and toughening agent, antioxidants, and modified organic montmorillonite</t>
  </si>
  <si>
    <t>Organo-montmorillonite modified wood flour/poly (lactic acid) composites via different modification process</t>
  </si>
  <si>
    <t>Influence of organically modified nanoclay and TiO(2)nanopowder on the properties ofAzadirachta indicawood flour-reinforced high-density polyethylene, low-density polyethylene, polypropylene, and polyvinyl chloride nanocomposite</t>
  </si>
  <si>
    <t>Heat-resistant crosslinked high-density polyethylene pipe comprises high-density polyethylene, vinyl ester resin, 3-methacryloxytrimethoxysilane, montmorillonite powder, stabilizer, lubricant, cobalt oxide and resorcinol</t>
  </si>
  <si>
    <t>Preparing high-strength polyethylene material by mixing high-density polyethylene, vinyl silicone resin, silicone resin and low-density polyethylene, adding mixture to granulator, adding pellets and glass fiber to extruder, and extruding</t>
  </si>
  <si>
    <t>Production of plastic wood nanocomposites using agricultural waste and urban polymer waste.</t>
  </si>
  <si>
    <t>High Temperature Heat Resistance and Mechanical Properties of Polyethylene/Polyurethane Blends Prepared by Radiation</t>
  </si>
  <si>
    <t>A simple mixing method for polyamide 12/attapulgite nanocomposites: structural and mechanical characterization</t>
  </si>
  <si>
    <t>Anti-UV cable sheathing material comprises nitrile rubber, ethylene propylene diene monomer, natural rubber, high-density polyethylene, 5chlorinated polyethylene, organic quaternary ammonium salt modified clay and white carbon</t>
  </si>
  <si>
    <t>PEF heat shrinkable film comprises outer film layer, intermediate film layer and an inner film layer, where the outer film layer and the inner film layer comprises high pressure and low density polyethylene, high density polyethylene</t>
  </si>
  <si>
    <t>Kinetics of crystallization for polypropylene/polyethylene/halloysite nanotube nanocomposites</t>
  </si>
  <si>
    <t>High-temperature resistant ultra-high molecular weight polyethylene composite material for pipe, comprises high-density polyethylene, calcium carbonate, aluminum oxide, refractory clay, antioxidant, calcium stearate and polyethylene wax</t>
  </si>
  <si>
    <t>Clay-Based Polymer Nanocomposites: Essential Work of Fracture</t>
  </si>
  <si>
    <t>The Effect of Calcium Carbonate on the Photo-Oxidative Behavior of Poly(butylene adipate-co-terephthalate)</t>
  </si>
  <si>
    <t>Plastic-wood composite board capable to absorb metal ions comprise wood flour/plastic composite core sheet and lignin/plastic composite shell extruded while hot in the compounder, and wood flour/plastic composite core sheet</t>
  </si>
  <si>
    <t>The preparation of modified polyamide clay nanocomposite/recycled maleic anhydride polyamide 6 and blending with low density polyethylene for film blowing application</t>
  </si>
  <si>
    <t>Thermal performance of unfired lightweight clay bricks with HDPE &amp; PET waste plastics additives</t>
  </si>
  <si>
    <t>Structural performance of fiber reinforced lightweight self-compacting concrete beams subjected to accelerated corrosion</t>
  </si>
  <si>
    <t>Aluminum silicate fire-resistant fiber contains high refractory clay powder, alumina, silicon micropowder, chromic oxide, silicon nitride, high density polyethylene, polycarbonate, modified polyphenyl ether and vulcanizing agent</t>
  </si>
  <si>
    <t>Research on Processing Technology Product Design and the Application of Nano-Wood-Plastic Composite Materials</t>
  </si>
  <si>
    <t>Perspectives on additives for polymers. Part 2. Aspects of photostabilization and role of fillers and pigments</t>
  </si>
  <si>
    <t>Classification of wood fibre geometry and its behaviour in wood poly(lactic acid) composites</t>
  </si>
  <si>
    <t>The Effect of Creep Rate on Polymeric Composites Reinforced by Nanoclays and their Comparison</t>
  </si>
  <si>
    <t>The use of nanoadditives within recycled polymers for food packaging: Properties, recyclability, and safety</t>
  </si>
  <si>
    <t>Transitory rheological test as a tool to monitor nano-clay dispersion and distribution in polypropylene-palygorskite composites</t>
  </si>
  <si>
    <t>Biomass Pyrolysis Technology by Catalytic Fast Pyrolysis, Catalytic Co-Pyrolysis and Microwave-Assisted Pyrolysis: A Review</t>
  </si>
  <si>
    <t>Awan, M.Owais(1); Shakoor, A.(2); Rehan, Muhammad Saad(3); Gill, Yasir Qayyum(4)</t>
  </si>
  <si>
    <t>Alavitabari, Seyedemad(1); Mohamadi, Mahboube(2); Javadi, Azizeh(1); Garmabi, Hamid(1)</t>
  </si>
  <si>
    <t>Stelescu, Maria Daniela(1); Constantin, Daniela Ioana(2); Sonmez, Maria(1); Alexandrescu, Laurentia(1); Nituica, Mihaela(1); Georgescu, Mihai(1)</t>
  </si>
  <si>
    <t>Moussa, Ghada S.(1); Abdel-Raheem, Ashraf(2); Abdel-Wahed, Talaat(2)</t>
  </si>
  <si>
    <t>Dias, Rafael R.(1); Zattera, Ademir J.(4); Pereira, Iaci M.(1); Soares, Bluma G.(2,3)</t>
  </si>
  <si>
    <t>Development of HDPE composites with improved mechanical properties using calcium carbonate and NanoClay</t>
  </si>
  <si>
    <t>The effect of secondary nanofiller on mechanical properties and formulation optimization of HDPE/nanoclay/nanoCaCO3 hybrid nanocomposites using response surface methodology</t>
  </si>
  <si>
    <t>Development of Elasto-plastic eco-Nano-materials for footwear industry</t>
  </si>
  <si>
    <t>Effect of nanoclay particles on the performance of highdensity polyethylene-modified asphalt concrete mixture</t>
  </si>
  <si>
    <t>Erratum regarding missing Declaration of Competing Interest statements in previously published articles (Case Studies in Construction Materials (2019) 11, (S2214509518303942), (10.1016/j.cscm.2019.e00237))</t>
  </si>
  <si>
    <t>Xia, Yuqing; Jiang, Nan; Zhou, Chuanbo; Meng, Xianzhong; Luo, Xuedong; Wu, Tingyao</t>
  </si>
  <si>
    <t>Theoretical solution of the vibration response of the buried flexible HDPE pipe under impact load induced by rock blasting.</t>
  </si>
  <si>
    <t>Osman A.F., Berhanuddin S., Abdul Halim K.A., Haq N.</t>
  </si>
  <si>
    <t>Botha N., Coetzer R., Inglis H., Labuschagne J.</t>
  </si>
  <si>
    <t>Beesetty P., kale A., Patil B., Doddamani M.</t>
  </si>
  <si>
    <t>Gomari S., Ghasemi I., Karimi S., Bengar E.N., Akbarshahi M.</t>
  </si>
  <si>
    <t>Tensile and tear properties of high density polyethylene/organo-fluoromica nanocomposites</t>
  </si>
  <si>
    <t>Understanding the influence of manufacturing and material parameters on the mechanical properties of polymer-clay composites: An exploratory statistical analysis</t>
  </si>
  <si>
    <t>Optimization of gas barrier properties of nanocomposites of HDPE/Nanoclay using response surface methodology</t>
  </si>
  <si>
    <t>5th International Conference on Mechanical, Manufacturing and Plant Engineering, ICMMPE 2019</t>
  </si>
  <si>
    <t>Erratum</t>
  </si>
  <si>
    <t>62 unique new papers to screen</t>
  </si>
  <si>
    <t>46 after excluding based on language and type</t>
  </si>
  <si>
    <t>Considers Polyamide which is not our PE system.</t>
  </si>
  <si>
    <t>Considers ballistic performance with and without addition of fiber, no indication of manufacturing variation</t>
  </si>
  <si>
    <t>Wood-based composite, not considering a PE system</t>
  </si>
  <si>
    <t>Seems to focus more on biotechnology, no indication of polymer composite in the title</t>
  </si>
  <si>
    <t>Title does mention polymer composites with clay, no mention of manufacturing</t>
  </si>
  <si>
    <t>Focus is on essential work of fracture technique to define fracture properties. Only mention of melt intercalation to manufacture samples. Mention examples of the EWF technique used to characterise influence of parameters on fracture properties.</t>
  </si>
  <si>
    <t>Considers calcium carbonate as the filler which is not a clay.</t>
  </si>
  <si>
    <t>Considers nanoclay, might be relevant</t>
  </si>
  <si>
    <t>Considers material system of interest, might be relevant</t>
  </si>
  <si>
    <t>Might be relevant as it considers our material system, albeit with asphalt concrete</t>
  </si>
  <si>
    <t>Might be relevant as it considers our material system</t>
  </si>
  <si>
    <t>Might be relevant</t>
  </si>
  <si>
    <t>Only considers effect of fillers, not manufacturing variation</t>
  </si>
  <si>
    <t>Only considers effect of fillers in three different polymer systems. No mention of manufacturing variation.</t>
  </si>
  <si>
    <t>Only considers effect of fillers on the mechanical properties</t>
  </si>
  <si>
    <t>Only considers effect of filler and surface modification. No mention of manufacturing variation.</t>
  </si>
  <si>
    <t>Considers effect of gamma radiation on composite blend where HDPE is not the primary polymer.</t>
  </si>
  <si>
    <t>Might be relevant as it considers our composite system</t>
  </si>
  <si>
    <t>Wood flour is the primary filler and only effects of wood flour and clay are investigated. No indication of manufacturing variation.</t>
  </si>
  <si>
    <t>Might be relevant, considers our composite system</t>
  </si>
  <si>
    <t>Only considers the effect of adding compatibiliser.</t>
  </si>
  <si>
    <t>Mentions influence of processing methods</t>
  </si>
  <si>
    <t>Might be relevant, considers our composite system and mentions additive manufacturing</t>
  </si>
  <si>
    <t>Might be relevant, mentions co-extrusion</t>
  </si>
  <si>
    <t>Considers only effect of adding clay and titanium powder to the composite</t>
  </si>
  <si>
    <t xml:space="preserve">Does investigate the use of different processing methods, but considers graphene based filler which is not a clay. </t>
  </si>
  <si>
    <t>Mentions the preparation of samples at different zone temperatures. Considers effect of adding sugarcane bagasse ash to a composite.</t>
  </si>
  <si>
    <t>Only considers kinetic properties, no mechanical properties and it appears that HDPE is not the primary polymer.</t>
  </si>
  <si>
    <t xml:space="preserve">Aim is the use of the composite in AM, and clay loading is varied. </t>
  </si>
  <si>
    <t xml:space="preserve">Considers the effect of adding barite to the composite. No mention of varying manufacturing. </t>
  </si>
  <si>
    <t>Mentions influence of modifcation process</t>
  </si>
  <si>
    <t xml:space="preserve">Uses PLA which is not our polymer. Also when referring to modification they mean varying the filler. </t>
  </si>
  <si>
    <t>Seems to focus on the fillers and no mention of manufacturing</t>
  </si>
  <si>
    <t>Considers effect of adding graphene nanoplatelets, which are not part of our clay system. Also no indication of varying manufacturing.</t>
  </si>
  <si>
    <t>Might be relevant, considers our material system</t>
  </si>
  <si>
    <t>Mentions processing technology, might be relevant</t>
  </si>
  <si>
    <t>Focus is on geomembrane and shear behaviour, no indication that manufacturing is varied</t>
  </si>
  <si>
    <t>Focus on geomembrane and solid waste, no mention of clay or manufacturing variation</t>
  </si>
  <si>
    <t>Focus on corrosion of concrete beams, no indication that HDPE is used or manufacturing varied</t>
  </si>
  <si>
    <t>Might be relevant, mentions synthesis</t>
  </si>
  <si>
    <t xml:space="preserve">Calcium carbonate is not a clay and HDPE is not considered. </t>
  </si>
  <si>
    <t>Focus is on the effect of adding fillers and combinations thereof. No manufacturing variation.</t>
  </si>
  <si>
    <t xml:space="preserve">Considers effect of different clay filler types, but wood flour is the primary filler. </t>
  </si>
  <si>
    <t>Considers effect of adding compatibiliser and clay. No indication that manufacturing is varied.</t>
  </si>
  <si>
    <t>Considers effect of modifiying MMT to improve properties</t>
  </si>
  <si>
    <t>Considers effect of adding silk fiber to the composite. No mention of manufacturing being varied.</t>
  </si>
  <si>
    <t>Clay is not the primary filler and the effects of adding clay, fiber and compatibiliser are considered. No indication that manufacturing is varied.</t>
  </si>
  <si>
    <t>Only investigates effect of clay loading on creep rate</t>
  </si>
  <si>
    <t>Uses DoE to investigate loadings for both fillers. No indication that manufacturing is varied.</t>
  </si>
  <si>
    <t>Considers effect of adding starch to a polymer composite blend. No indication that manufacturing variation is considered.</t>
  </si>
  <si>
    <t>Seems to be a review paper considering the effect of adding clay. No indication that manufacturing is varied</t>
  </si>
  <si>
    <t>No mention of clay and the focus is on properties from rock blasting</t>
  </si>
  <si>
    <t>No indication that mechanical properties are present and it does not appear to be our composite system.</t>
  </si>
  <si>
    <t>Considers PP, whereas we are considering PE. Also using rheology, no indication that mechanical properties are present.</t>
  </si>
  <si>
    <t>Looks at manufacturing influence.</t>
  </si>
  <si>
    <t>Investigates the effects of manufacturing on HDPE/LDH systems.</t>
  </si>
  <si>
    <t>clay addition, manufacturing variation, statistical analysis</t>
  </si>
  <si>
    <t>Primary polymer is PA, and considers the addition of LDPE to improve film blowing process. No mention of varying manufacturing conditions.</t>
  </si>
  <si>
    <t>DoE</t>
  </si>
  <si>
    <t>Considers the addition of HDPE/clay to concrete to improve properties. Not relevant to research question</t>
  </si>
  <si>
    <t xml:space="preserve">Considers effect of adding starch and clay using a technique called dynamic vulcanization with melt intercalation. No indication that conditions are varied during manufacturing. </t>
  </si>
  <si>
    <t>Considers the effect of adding two types of clay fillers and surface modification. No indication that manufacturing is varied.</t>
  </si>
  <si>
    <t>Considers effect of adding organo-fluoromica and surface modifications. No mention of manufacturing conditions being varied.</t>
  </si>
  <si>
    <t>Only investigates effect of adding the sugarcane bagasse. No variation in manufacturing conditions.</t>
  </si>
  <si>
    <t>graphene</t>
  </si>
  <si>
    <t>Investigates direct mixing and masterbatching. Flexural and impact properties are reported for melt and solution mixing at different loadings of graphene. Graphene is not a clay it is a carbon.</t>
  </si>
  <si>
    <t>secondary filler addition</t>
  </si>
  <si>
    <t>Considers press time, number of extrusions, sample cooling method after compression moulding and strain rate on the mechanical properties. Conducts a statistical analysis. Considers LDH which is not part of our clay system.</t>
  </si>
  <si>
    <t>9th International Conference on Key Engineering Materials, ICKEM 2019</t>
  </si>
  <si>
    <t>Roy, Anasuya; Joshi, Mangala; Butola, B. S.</t>
  </si>
  <si>
    <t>Antimicrobial performance of polyethylene nanocomposite monofilaments reinforced with metal nanoparticles decorated montmorillonite</t>
  </si>
  <si>
    <t>Dias, Rafael R.; Zattera, Ademir J.; Pereira, Iaci M.; Soares, Bluma G.</t>
  </si>
  <si>
    <t>Wickramaarachchi, W.V.W.H.(1); Walpalage, S.(1); Egodage, S.M.(1)</t>
  </si>
  <si>
    <t>Fan S., Gao X., Zhu D., Guo S., li Z.</t>
  </si>
  <si>
    <t>Golmakani, Mohammad E.(1); Wiczenbach, Tomasz(2); Malikan, Mohammad(2); Mahoori, Seyed M.(1); Eremeyev, Victor A.(2,3)</t>
  </si>
  <si>
    <t>Experimental and numerical investigation of tensile and flexural behavior of nanoclay wood-plastic composite</t>
  </si>
  <si>
    <t>Sánchez-Valdes, Saul(1)</t>
  </si>
  <si>
    <t>Jiang, Jun; Mei, Changtong; Pan, Mingzhu; Cao, Jinzhen</t>
  </si>
  <si>
    <t>Improved mechanical properties and hydrophobicity on wood flour reinforced composites: Incorporation of silica/montmorillonite nanoparticles in polymers.</t>
  </si>
  <si>
    <t>Rathnam, Vamsi(1); Kichu, Arenjungla(1); Dutta, Nipu(2); Maji, Tarun K(2); Devi, Nirmala(1)</t>
  </si>
  <si>
    <t>Influence of organically modified nanoclay and TiO2 nanopowder on the properties of Azadirachta indica wood flour-reinforced high-density polyethylene, low-density polyethylene, polypropylene, and polyvinyl chloride nanocomposite</t>
  </si>
  <si>
    <t>Gouda, Ossama E.(1); Haiba, Ahmed S.(2)</t>
  </si>
  <si>
    <t>Measurements of dielectric properties of High Density Polyethylene-Nano-Composites</t>
  </si>
  <si>
    <t>Beesetty, Pavan(1); kale, Aditya(1); Patil, Balu(2); Doddamani, Mrityunjay(1)</t>
  </si>
  <si>
    <t>New type of montmorillonite compatibilizers and their influence on viscoelastic properties of ethylene propylene diene and methyl vinyl silicone rubbers blends.</t>
  </si>
  <si>
    <t>Darshan, T. G.; Veluri, Sivanjineyulu; Kartik, Behera; Chang Yen-Hsiang; Chiu Fang-Chyou</t>
  </si>
  <si>
    <t>Poly(butylene succinate)/high density polyethylene blend-based nanocomposites with enhanced physical properties - Selectively localized carbon nanotube in pseudo-double percolated structure</t>
  </si>
  <si>
    <t>Rigail-Cedeño, Andres(1); Diaz-Barrios, Antonio(3); Gallardo-Bastidas, Juan(1); Ullaguari-Loor, Stefania(2); Morales-Fuentes, Nicolás(2)</t>
  </si>
  <si>
    <t>Recycled HDPE/PET clay nanocomposites</t>
  </si>
  <si>
    <t>Shear Testing of the Interfacial Friction Between an HDPE Geomembrane and Solid Waste.</t>
  </si>
  <si>
    <t>Limami, Houssame(1,2); Manssouri, Imad(1); Cherkaoui, Khalid(3); Khaldoun, Asmae(2)</t>
  </si>
  <si>
    <t>Guo, Zhouchao(1); Xu, Rui(1); Xue, Ping(1)</t>
  </si>
  <si>
    <t>Study on preparation of ultra-high-molecular-weight polyethylene pipe of good thermal-mechanical properties modified with organo-montmorillonite by screw extrusion</t>
  </si>
  <si>
    <t>Mérai, László(1); Rajkumar, T.(2); Janovák, László(1); Sápi, András(2); Szenti, Imre(2); Nagy, László(2); Molnár, Tamás(3); Bíró, István(3); Sárosi, József(3); Kukovecz, Ákos(2); Kónya, Zoltán(2)</t>
  </si>
  <si>
    <t>Wani T.P., Raja R., Reddy G M., Deshpande S.</t>
  </si>
  <si>
    <t>Nunes, Mário B S(1); Farias, Ana Flávia F(2); Medeiros, Eliton S(3); Oliveira, Juliano E(4); Santos, Ieda M G(2); Carvalho, Laura H(1); Santos, Amélia S F(3)</t>
  </si>
  <si>
    <t>Khalifah, Khalid Mohammed(1)</t>
  </si>
  <si>
    <t>Hammache, Yassine(1); Serier, Aicha(2); Chaoui, Saliha(3)</t>
  </si>
  <si>
    <t>Yao, Wei-Hua(1)</t>
  </si>
  <si>
    <t>Marcotte, B.A.(1); Fleming, I.R.(1)</t>
  </si>
  <si>
    <t>Limami, Houssame(1,3); Manssouri, Imad(1); Cherkaoui, Khalid(2); Saadaoui, Malak(3); Khaldoun, Asmae(3)</t>
  </si>
  <si>
    <t>Botha, Natasha; Coetzer, Roelof; Inglis, Helen; Labuschagne, Johan</t>
  </si>
  <si>
    <t>Understanding the Influence of Manufacturing and Material Parameters on the Mechanical Properties of Polymer-Clay Composites: An Exploratory Statistical Analysis.</t>
  </si>
  <si>
    <t>Lecture Notes in Mechanical Engineering</t>
  </si>
  <si>
    <t>SN APPLIED SCIENCES</t>
  </si>
  <si>
    <t>JOURNAL OF THE INDIAN ACADEMY OF WOOD SCIENCE</t>
  </si>
  <si>
    <t>COLLOIDS AND SURFACES B-BIOINTERFACES</t>
  </si>
  <si>
    <t>CATALYSTS</t>
  </si>
  <si>
    <t>COMPOSITES PART A-APPLIED SCIENCE AND MANUFACTURING</t>
  </si>
  <si>
    <t>POLYMERS</t>
  </si>
  <si>
    <t>POLYMER BULLETIN</t>
  </si>
  <si>
    <t>ICAMS Proceedings of the International Conference on Advanced Materials and Systems</t>
  </si>
  <si>
    <t>Physica B: Condensed Matter</t>
  </si>
  <si>
    <t>MATERIALS TODAY-PROCEEDINGS</t>
  </si>
  <si>
    <t>Polymers</t>
  </si>
  <si>
    <t>Polymers and Polymer Composites</t>
  </si>
  <si>
    <t>Polymer Engineering and Science</t>
  </si>
  <si>
    <t>Industrial Crops and Products</t>
  </si>
  <si>
    <t>RADIOCHIMICA ACTA</t>
  </si>
  <si>
    <t>MATERIALS RESEARCH EXPRESS</t>
  </si>
  <si>
    <t>ACS EARTH AND SPACE CHEMISTRY</t>
  </si>
  <si>
    <t>Journal of Thermal Analysis and Calorimetry</t>
  </si>
  <si>
    <t>Nanosistemi, Nanomateriali, Nanotehnologii</t>
  </si>
  <si>
    <t>ADVANCED COMPOSITES AND HYBRID MATERIALS</t>
  </si>
  <si>
    <t>JOURNAL OF THERMOPLASTIC COMPOSITE MATERIALS</t>
  </si>
  <si>
    <t>Measurement: Journal of the International Measurement Confederation</t>
  </si>
  <si>
    <t>Composite Structures</t>
  </si>
  <si>
    <t>WOOD SCIENCE AND TECHNOLOGY</t>
  </si>
  <si>
    <t>MACROMOLECULES</t>
  </si>
  <si>
    <t>JOURNAL OF APPLIED POLYMER SCIENCE</t>
  </si>
  <si>
    <t>INTERNATIONAL JOURNAL OF GEOMECHANICS</t>
  </si>
  <si>
    <t>Iranian Journal of Polymer Science and Technology</t>
  </si>
  <si>
    <t>POLYMER COMPOSITES</t>
  </si>
  <si>
    <t>JOURNAL OF VINYL &amp; ADDITIVE TECHNOLOGY</t>
  </si>
  <si>
    <t>POLYMER DEGRADATION AND STABILITY</t>
  </si>
  <si>
    <t>JOURNAL OF COMPOSITE MATERIALS</t>
  </si>
  <si>
    <t>Iranian Journal of Wood and Paper Science Research</t>
  </si>
  <si>
    <t>MATERIALS</t>
  </si>
  <si>
    <t>JOURNAL OF NANOSCIENCE AND NANOTECHNOLOGY</t>
  </si>
  <si>
    <t>ENVIRONMENTAL GEOTECHNICS</t>
  </si>
  <si>
    <t>Materials (1996-1944)</t>
  </si>
  <si>
    <t>JOURNAL OF BUILDING ENGINEERING</t>
  </si>
  <si>
    <t>JOURNAL OF POLYMER &amp; COMPOSITES</t>
  </si>
  <si>
    <t>Journal of Building Engineering</t>
  </si>
  <si>
    <t>Advances in Materials and Processing Technologies</t>
  </si>
  <si>
    <t>MACROMOLECULAR MATERIALS AND ENGINEERING</t>
  </si>
  <si>
    <t>Progress in Rubber, Plastics and Recycling Technology</t>
  </si>
  <si>
    <t>International Journal of Nanoscience</t>
  </si>
  <si>
    <t>Geotextiles and Geomembranes</t>
  </si>
  <si>
    <t>COMPREHENSIVE REVIEWS IN FOOD SCIENCE AND FOOD SAFETY</t>
  </si>
  <si>
    <t>Soil Dynamics &amp; Earthquake Engineering (0267-7261)</t>
  </si>
  <si>
    <t>The proceedings contain 70 papers. The special focus in this conference is on Mechanical, Manufacturing and Plant Engineering. The topics include: Effect of novel swirl distributor plate on gasification efficiency of bubbling fluidized bed gasifier; a review of recent developments in mechanical properties of polymer–clay nanocomposites; Effect of some additives on tribological properties of SAE20W40 lubricant; performance evaluation on the smartness of Malaysian timber; a brief overview of bending operation in sheet metal forming; emerging trend in forging operation; effect of afm scan size on the scaling law of sputtered aluminium thin films; energy content modelling for municipal solid waste using adaptive neuro-fuzzy inference system (anfis); predicting the effect of seasonal variation on the physical composition of municipal solid waste: A case study of the city of johannesburg; optimization of process parameters using taguchi for friction stir welding of dissimilar aluminum alloys; influence of the agglomeration phenomenon on the recast surface in pmedm environment; effect of equal channel angular pressing die angle on corrosion behavior of bulk nanostructured metal; investigation of maximum erosion zone in the horizontal 90° elbow; an overview: Mechanical and wear properties of hdpe polymer nanocomposites reinforced with treated/non-treated inorganic nanofillers; liquid desiccant membrane regeneration of des for air conditioning systems using electrodialysis technique; effects of process conditions on calorific value and yield of charcoal produced from pyrolysis of coconut shells; palm kernel shell as potential fuel for syngas production; potential roles of artificial intelligence in the lci of renewable energy systems.</t>
  </si>
  <si>
    <t>The proceedings contain 76 papers. The special focus in this conference is on Key Engineering Materials. The topics include: Characterization of Zn-1.5Mg and Zn-1.5Mg-0.5Ca alloys considered for biomedical application; polyvinyl alcohol hydrogel reinforcement of cellulose and silica nanoparticles for wound healing application; synthesis and characterization of a polymer matrix of carrageenan, chitosan and hyaluronan on stainless steel 316L; multiscale finite element simulation of thermal properties and mechanical strength of reduced graphene oxide reinforced aluminium matrix composite; compression capacity of corrugated core hybrid composite sandwich structure; Influence of multi-walled carbon nanotube addition on the hardness of NiAl-CNT and NiAl3-CNT composites; connection performance of bolted aluminum alloy honeycomb panel-beam composite structure; Recycled HDPE/PET clay nanocomposites; enhancing dispersion of silica nanoparticles with ammonium laurate surfactant for natural rubber latex composites; a nanoindentation study on al (TiFe-Mg-SiC) composites fabricated via stir casting; Effect of polyethylene glycol in nanocellulose/PLA composites; synthesis of natural composite of natural rubber filling chitosan nanoparticles; investigation of thermoelectric performance of MoS2-templated polyaniline nanocomposites; mechanical properties of ternary-filled natural rubber composites; numerical investigation of stress-strain state of composite compressor blades in the field of centrifugal forces; the study on impact resistance of metal rubber for a product; Fracture toughness of CF-Plug joints of Ti and epoxy matrix CFRP; parametric study on surface roughness of metallized parts manufactured by additive manufacturing; study on unbalanced competitive adsorption of two ginsenosides by molecularly imprinted polymers; design of extrusion die geometry for making sheets from a mixture of metal powder and polymer.</t>
  </si>
  <si>
    <t>In this work, the attapulgite (ATP) was used as a promising mineral clay to prepare polyamide 12 (PA12) matrix polymer nanocomposites. ATP has a relatively low cost compared to other nanoclays and is a very abundant raw material in the northeast region of Brazil. The ATP was characterized by X-ray diffraction (XRD), Fourier-transform infrared spectroscopy and field emission gun scanning electron microscopy (FEG-SEM). The PA12/ATP nanocomposites with 0, 1, 2.5, 5, 7.5 and 10 wt% of ATP were prepared using a simple blending method in a high-speed thermokinetic homogenizer (3000 rpm) in which the melting of the PA12 and the mixture with ATP occurred by friction, followed by hot pressing and stamping of the specimens. The nanocomposites were characterized by mechanical properties, the degree of crystallinity and crystallite size were calculated by XRD, and the morphological characteristics were observed by SEM. The addition of ATP in the PA12 matrix increased the modulus of elasticity, hardness, degree of crystallinity and the apparent crystallite size of the nanocomposites. The addition of up to 5 wt% of ATP increased tensile strength and deformation at break; for higher concentrations, the dispersion was not efficient. A major advantage of using ATP as a reinforcement agent for PA12 is the low cost of this material plus the great interaction with PA12 which can dispense the use of compatibilizer agents and/or surface modification in the ATP, making it a potential material to extend PA12's range of applications.</t>
  </si>
  <si>
    <t>This research was conducted aiming at studying the physical properties of recycled high-density polyethylene composite and wood flour. For this purpose, the recycled polyethylene was used at three levels of 67, 72 and 77% and the wood flour was used at three levels of 20, 25 and 30% as filler. Furthermore, the grafted maleic anhydride polyethylene (PE-g-MA) of Arya Polymer Company at the fixed level of 3% was also utilized. The materials were mixed in an internal mixer, and using a hot press, the test samples were made. The physical properties of the composite including the water absorption and thicknesses swelling in accordance with the ASTM standard instruction were measured. The results showed that with a 10% increase in wood flour, the water absorption of 2 and 24h will increase by 15.5 and 16.4%, respectively. Also, with the 10% increase in wood flour, the thickness swelling of 2 and 24h will increase by 81 and 52%, respectively. It was found that the tensile properties improved, but the impact strength decreased with increase in the wood flour loading from 20 to 30wt%.</t>
  </si>
  <si>
    <t>A comparative study on the antimicrobial behavior of high density polyethylene (HDPE) nanocomposite monofilaments based on three types of metal nanoparticles (NPs) decorated montmorillonite (MMT) has been presented. Modified MMT decorated with silver, copper and zinc oxide nanoparticles were synthesized in-lab and used as a reinforcing agent in preparing HDPE/modified MMT nanocomposite monofilaments via melt compounding and fiber spinning route in presence of compatibilizer. The concentration of modified MMT was varied from 1 to 5 wt. % in the nanocomposite monofilament. A mixture of intercalated and exfoliated morphology was observed from TEM and WAXD analyses with absence of clay agglomerations. DSC studies indicated MMT acting as heterogeneous nucleating agent with increased degree of crystallinity, crystallization temperature and rate of crystallization. The HDPE/modified MMT nanocomposite monofilaments showed remarkable decrease in bacterial colonies against Gram (-) E. coli and Gram (+) S. aureus with HDPE/Ag-MMT monofilaments showing the highest activity (&gt; 99%). The dissolution kinetics of metal ions/NPs from modified MMT nanostructure was studied to understand its effect on antimicrobial action. The antimicrobial filaments are potential candidates to replace neat HDPE counterparts in moist environment applications such as ropes, sacks, agricultural items and geotextiles where microbial growth is a cause of concern.</t>
  </si>
  <si>
    <t>Nanostructured thermoplastic consisting of high-density polyethylene (HDPE) modified with exfoliated montmorillonite (MMT) was successfully used as the matrix for the development of composite for ballistic applications. The effect of HDPE and HDPE/MMT as the matrix on the mechanical and ballistic properties of para-aramid plain-woven fabric-based composites was compared with the commercial composite constituted by polyvinyl-butyral-phenolic resin as the matrix. The dynamic compressive tests using split Hopkinson pressure bar equipment revealed a remarkable increase of maximum compression strength, outstanding dynamic compressive response, and superior tenacity for the composite containing HDPE/MMT as the matrix. Moreover, the ballistic limit of the HDPE/MMT-based composite was the highest one. Mechanical failures indicated that this matrix was able to interact with a greater fiber volume and was responsible for improving the ballistic impact energy absorption. Thus, the use of MMT in thermoplastic matrix may be considered a promising ballistic solution due to the possibility of combining lightweight and ballistic resistance.</t>
  </si>
  <si>
    <t>With the aggravation of the energy crisis and environmental problems, biomass resource, as a renewable carbon resource, has received great attention. Catalytic fast pyrolysis (CFP) is a promising technology, which can convert solid biomass into high value liquid fuel, bio-char and syngas. Catalyst plays a vital role in the rapid pyrolysis, which can increase the yield and selectivity of aromatics and other products in bio-oil. In this paper, the traditional zeolite catalysts and metal modified zeolite catalysts used in CFP are summarized. The influence of the catalysts on the yield and selectivity of the product obtained from pyrolysis was discussed. The deactivation and regeneration of the catalyst were discussed. Catalytic co-pyrolysis (CCP) and microwave-assisted pyrolysis (MAP) are new technologies developed in traditional pyrolysis technology. CCP improves the problem of hydrogen deficiency in the biomass pyrolysis process and raises the yield and character of pyrolysis products, through the co-feeding of biomass and hydrogen-rich substances. The pyrolysis reactions of biomass and polymers (plastics and waste tires) in CCP were reviewed to obtain the influence of co-pyrolysis on composition and selectivity of pyrolysis products. The catalytic mechanism of the catalyst in CCP and the reaction path of the product are described, which is very important to improve the understanding of co-pyrolysis technology. In addition, the effects of biomass pretreatment, microwave adsorbent, catalyst and other reaction conditions on the pyrolysis products of MAP were reviewed, and the application of MAP in the preparation of high value-added biofuels, activated carbon and syngas was introduced.</t>
  </si>
  <si>
    <t>This paper presents a comprehensive characterisation of wood flour geometry for polylactic acid (PLA) wood plastic composites (bioWPCs), and hence explores how the wood flour may influence the microstructure and performance of bioWPCs. The results show that current characterisation of wood flour from the literature can be misleading as they mostly rely on sieve analysis. Image analysis was used to critically study the fibres retained at various mesh sizes to investigate and examine the length and width distributions of the fibres prior to and after processing into bioWPCs. There were clear relationships between the reduction in both fibre size and aspect ratio and compounding processes depending on the original fibre geometry. It was also determined that by sieving out only the fibres retained at 500 mu m much stronger bioWPCs can be produced than that using a single size fibre, achieving tensile and flexural stress of 15.3 and 13.2 MPa, respectively.</t>
  </si>
  <si>
    <t>This work details the general structure of the clays used as a reinforcement phase in polymer nanocomposites. Clays are formed by the molecular arrangement of atomic planes described through diagrams to improve their visualization. The molecular knowledge of clays can facilitate the selection of the polymer matrix and achieve a suitable process to obtain clay-based polymer nanocomposite systems. This work highlights the development of polymer nanocomposites using the melt intercalation method. The essential work of fracture (EWF) technique has been used to characterize the fracture behavior of materials that show ductility and where complete yielding of the ligament region occurs before the crack propagation. In this sense, the EWF technique characterizes the post-yielding fracture mechanics, determining two parameters: the specific essential work of fracture (w(e)), related to the surface where the actual fracture process occurs, and the specific non-essential work of fracture (w(p)), related to the plastic work carried out in the outer zone of the fracture zone. The EWF technique has been used successfully in nano-reinforced polymers to study the influence of different variables on fracture behavior. In this work, the fundamentals of the EWF technique are described, and some examples of its application are compiled, presenting a summary of the most relevant contributions in recent years.</t>
  </si>
  <si>
    <t>Investigating the compatibility mechanism of hybrid composites based on two polymers and one mineral nanofiller is a challenge that needs to be better understood. This study evaluates the effect of calcium carbonate (nCaCO(3)) nanoparticles as co-compatibilizers in a blend based on poly(lactic acid) (PLA), polyethylene from renewable sources (HDPE) and maleic anhydride grafting polyethylene (HDPE-g-MA or MA) using rheological and morphological analyses. Morphological assessment by scanning electron microscopy showed the formation of co-continuous-like phase morphology when nCaCO(3) was added to the PLA/MA/HDPE blend, indicating that nCaCO(3) affected the dispersion of PLA domains in the HDPE matrix. Rheological characterization carried out by stress relaxation and sweep frequency response analysis demonstrated that the addition of nCaCO(3) improved the solid-like behavior of the blend, corroborating the morphological results. Additionally, an interaction mechanism of nCaCO(3) as a co-compatibilizer was also proposed.</t>
  </si>
  <si>
    <t>The paper refers to the obtaining of new types of eco-nano elasto-plastic materials with high-performance characteristics based on ethylene-propylene-terpolymer rubber (EPDM), high-density polyethylene (HDPE), plasticized starch and organically modified montmorillonite (OMMT). The new materials were obtained by the technique of dynamic vulcanization and melt intercalation in a Plasti-Corder Brabender internal mixer, at 80 rpm and a temperature of 170°C. The influence of using the OMMT type nanofiller and the plasticized starch filler on the characteristics was observed. The new materials have a melt flow index of over 12g/10 min at 180°C for a force of 10 kg, which allows injection processing - an ecological method of processing polymeric materials. The samples show very good physical-mechanical characteristics both in the normal state and after accelerated aging at 168 hours at 170°C (tensile strength over 16 N/ mm2, tear strength over 102 N/mm, hardness 55-59°ShD, elasticity over 30%, etc.). The materials show high values of abrasion resistance (below 30 mm3), and very good results for mass and volume variation after 22 hours at 23°C in: Water, acids and concentrated bases. These characteristics are due both to the composition of the new materials and to the obtaining technology. For evaluating the structural modification, analysis of the FT-IR spectral of the samples was carried out. The new materials can be used in different fields such as: In the footwear industry (soles, heels and plates), safety equipment (boots, etc), obtaining gaskets, hoses, technical rubber products for cars etc. © 2020 Toate drepturile asupra acestei ediii sunt rezervate editorilor.</t>
  </si>
  <si>
    <t>High density polyethylene (HDPE) binary and ternary composites were developed reinforcing coated calcium carbonate (CaCO3) and NanoClay for various industrial applications. The fillers were melt blended with HDPE using Brabender mixer and sampled using compression molding. The effects of fillers on tensile strength, toughness, impact strength and hardness were analyzed and significant improvement was observed in both binary and ternary composites. The results showed that Young's modulus was increased up to 22.5% for the ternary Nanocomposite. The addition of CaCO3 showed significant improvement in mechanical results as compared to ternary composite. The increase of around 27.7% in tensile strength, 118% in toughness, 55.4% in impact strength and 15% increase in hardness was observed, while ternary composite showed more promising result regarding stiffness. Theoretical models Guth and Halpin-Tsai were also used for the prediction of mechanical properties and it has been observed that the enhancement was achieved for both binary and ternary composites. © 2020 Elsevier B.V.</t>
  </si>
  <si>
    <t>Thermoplastic Polymer materials are replacing conventional metals in the usage of commodities owing to their high specific properties. Due to their low mechanical properties and poor fatigue performance their usage is restricted in engineering applications. In the present study three variety of thermoplastic polymers Polypropylene (PP), High-density polyethylene (HDPE) and Acrylonitrile Butadiene Styrene (ABS) were considered and reinforced with nanoclay and their mechanical and fatigue behavior were tested. Results dictates that reinforcement of nanoclay improves their mechanical properties and fatigue performance considerably. (C) 2018 Elsevier Ltd. All rights reserved.</t>
  </si>
  <si>
    <t>Utilizing polymers for asphalt concrete (AC) mixture modification has many drawbacks that hinder its wide implementations for roadway construction. Recently, research on employing complementary materials, such as nanomaterials, to balance negative impacts of polymers while enhancing the AC mixture’s performance has received great attention. This study aimed to investigate the effect of incorporating nanoclay (NC) particles on the performance of a high-density polyethylene (HDPE)-modified AC mixture. A 60/70 asphalt binder was first modified with HDPE, and then NC particles were gradually added at a concentration of 1–4% by weight of the asphalt binder. The binders’ physical characteristics, storage stability, and chemical change were scrutinized. AC mixture performance, including pseudo-stiffness, moisture damage resistance, stripping susceptibility, and rutting tendency, was investigated. A statistical analysis on the experimental results was conducted using Kruskal–Wallis and Dunn tests. Test results showed that employing NC/HDPE significantly increased penetration index and thereby enhanced binder temperature sensitivity. Moreover, it prevented oxidation action and separation and, therefore, enhanced binder storage stability. Furthermore, incorporating NC amplified pseudo-stiffness and significantly improved resistance against moisture damage and stripping of HDPE-modified mixtures. Moreover, it improved both elastic (recoverable) and plastic (unrecoverable) deformations of mixtures. The most satisfactory results were attained when incorporating 3% of NC. © 2021 by the authors. Licensee MDPI, Basel, Switzerland.</t>
  </si>
  <si>
    <t>Blending of two or more polymers generates a new material, which is more cost-effective than a newly synthesised material. Blending-type thermoplastic elastomer (TPE) is produced by melt-mixing of a thermoplastic with a rubber. These blends have high demands associated with excellent property combinations of the parent materials. Particulate fillers are used in the rubber and plastic industry for property modification and cost reduction. In this work, six particulate fillers, namely, calcium carbonate, barium sulphate (BaSO4), kaolin, talc, Snobrite clay and dolomite were used to develop natural rubber (NR)/high-density polyethylene (HDPE) TPE blends, and the most suitable filler for roofing application was identified. A series of NR/HDPE 20/80 blends were prepared by varying filler loading from 10 phr to 30 phr at 10 phr intervals using a Plasticorder. Mechanical properties, such as tensile strength, hardness, impact strength and tear strength, and gel content of the blends were investigated. The addition of talc, dolomite and kaolin to NR/HDPE blend showed reduced impact strength, which is the most important property for a roofing application. The other three fillers showed improved impact strength at specific loadings. The blend with 30 phr of BaSO4 was identified as the best blend, as per the overall performance. © The Author(s) 2020.</t>
  </si>
  <si>
    <t>Wood-plastic-composite (WPC) is a green environmentally friendly material, however, its relative low mechanical strength and weak thermal stability prohibited its wide application. In this study, the nano-montmorillonite (MMT) modified with silane and reinforced the HDPE/wood fiber (Populus tometosa Carr., 40–100 mesh) composite were prepared by injection molding technique for the performance enhancing of the WPC. The mechanism of the silane surface grafting, nano-OMMT intercalation, and its effects on the physical and mechanical properties of the WPC were investigated using X-ray diffraction, scanning electron microscope, thermogravimetric analysis, and mechanical tests, respectively. The results show that during the melting process, the nano-OMMT was completely stratified and dispersed in the plastic matrix, silane formed an effective chemical bond with wood fiber and established a chemical connection with the OMMT surface, which significantly improved their interfacial compatibility. With the increase of the nano-OMMT, the mechanical properties of the composite first increased and then decreased with the amount of the added nano-OMMT, while the properties of flame retardant, thermal stability, mechanics, and hydrophobicity all increased significantly with the increase of the nano-OMMT content. Specifically, the optimal value for the impact, tensile, and flexural strength properties (38.1 MPa, 21.4 KJ.m−2, and 60.8 MPa) are achieved at the nano-OMMT amount of 10 %, the HRR and MLR of the prepared composite decreased by 17.7 % and 12.19 %, respectively. This study can contribute to the wide application of the high-performance WPC. © 2021 Elsevier B.V.</t>
  </si>
  <si>
    <t>The effect of gamma radiation on the physico-mechanical properties of ethylene propylene diene monomer rubber/styrene butadiene rubber/waste high density polyethylene blend EPDM/SBR/wHDPE (50/50/30) blend reinforced with different types of fillers 10 phr (part per 100 part of rubber, by weight) of 11AF-carbon black, Hisil, and prepared modified organo-montmorillonite (OMMT) clay was investigated. The results obtained showed that the organo-montmorillonite (OMMT) clay is the most effective filler for enhancing the physico-mechanical properties of EPDM/SBR/wHDPE vulcanized composites. Scanning electron microscopy and thermogravimetric analysis characteristics were also, studied.</t>
  </si>
  <si>
    <t>In this study, the effect of wood powder and nanoclay particle content on composites’ mechanical behavior made with polyethylene matrix has been investigated. The wood flour as a rein-forcer made of wood powder was at levels of 30, 40, and 50 wt.%, and additional reinforcement with nanoclay at 0, 1, 3, and 5 wt.%. Furthermore, to make a composite matrix, high-density polyethylene was used at levels of 70, 60, and 50% by weight. Wood-plastic composite (WPC) specimens were manufactured in injection molding. After preparing the specimens, tensile and bending tests were performed on samples. The mechanical properties such as tensile and flexural strength and flexural modulus were measured. Results showed that nanoclay particle content increases flexural modulus, flexural strength, modulus of elasticity, and tensile strength. The experimental test results show that Young’s moduli increased with the volume of wood flour. The biggest modulus of elasticity was achieved in the samples having 50 wt.% of wood powder. Furthermore, the highest value of tensile strength was achieved at the level of 30 wt.%. The highest flexural strength was for the sample containing 50% wood powder by weight. Additionally, a numerical model was made utilizing the Abaqus software using the finite element method (FEM). Comparing the numerical and experimental results, it was found that they are compatible in the linear-elastic and plastic state of the material. There are no crucial differences between experiment and FEM. © 2021 by the authors. Licensee MDPI, Basel, Switzerland.</t>
  </si>
  <si>
    <t>The effect of a high-density polyethylene grafted amine alcohol (HDPE-g-DMAE) as compatibilizer on the mechanical, rheological and morphological characteristics of polyethylene/polyethylene post-consumer recycled blends (HDPE/rHDPE) reinforced with nanoclay was studied. Blends of HDPE with high rHDPE contents, more than 60% (wt) of rHDPE, were evaluated. HDPE bottles were manually separated from municipal solid waste, washed, grinded, and finally compounded at various concentrations with virgin HDPE and nanoclay. The effect of this HDPE-g-DMAE was compared with conventional polyethylene maleic anhydride (HDPE-g-MA) compatibilizer. FTIR characterization confirmed the formation of this HDPE-g-DMAE compatibilizer. The mechanical properties of uncompatibilized blends decreased with increasing rHDPE content, whereas these properties were significantly enhanced when HDPE-g-DMAE was used compared with HDPE-g-MA compatibilizer and with uncompatibilized blends. Scanning electron (SEM) micrographs of the fractured surfaces when using HDPE-g-DMAE showed improvement in the interfacial adhesion and interaction between recycled and virgin polyethylene. The nanocomposites compatibilized with PE-g-DMAE had better clay exfoliation–intercalated structure compared to PE-g-MA-compatibilized nanocomposites. The novelty of this work is based on the use of PE-g-DMAE as a compatibilizer in HDPE/rHDPE/nanoclay composites with improved mechanical properties. This compatibilizer promoted the adhesion between recycled and virgin polymer phases in the blend and increased the interactions between compatibilizer and hydroxyl groups on the clay surface, as well as oxidized groups in the recycled polymer. This indicates that recycled postconsumer HDPE could replace, in larger proportions, part of the virgin HDPE for certain applications with better mechanical performance than uncompatibilized blends. This is an option to bring recycled plastics back into the market and increase the versatility of products manufactured with recycled polymers. © 2021, Iran Polymer and Petrochemical Institute.</t>
  </si>
  <si>
    <t>Little is known about airborne atmospheric aerosols containing emerging contaminants such as nano- and microplastics. A novel, minimum energy usage, synthetic protocol of plastic micro/nanoparticles was herein developed. Stable plastic hydrosols were synthesized and characterized using three different types of plastics. The ice nucleation efficiency (INE) was investigated in both normal and synthetic seawater to mimic environmental ice nucleation. Among the three tested plastic precursors (low-density polyethylene, high-density polyethylene, and polypropylene), polypropylene produced the highest particle density with narrow particle size distribution. The change of size, shape, surface charge, and electronic behavior of the plastic nano- and microparticles accounted for the altered INE. The effects of environmental factors such as particle acidity and temperature on ice nucleation were also examined. An increase in pH increased INE due to an increased particle density (number of particles per unit volume), whereas increased temperature decreased INE significantly due to aggregation (attaching particles to produce a larger particle). Four types of capping were used on the surfaces of nano- and microplastics to investigate how the plastics act to nucleate ice when mixed with different particles. They include (a) ZnO as an emerging metal contaminant, (b) kaolin as a clay mineral, (c) HgCl2 as a toxic ionic water pollutant, and (d) phenanthrene as a polycyclic aromatic hydrocarbon. Capping by ZnO and HgCl2 decreased the INE of plastic nano- and microparticles, whereas kaolin and phenanthrene enhanced INE significantly. The association of contaminants to micro- and nanoplastics changes INE likely due to water affinity, surface buckling, and lattice mismatch energy of ice, affecting ice nuclei formation processes. The observed differential physicochemical behaviors of nano- and microplastics, with and without co-contaminant cappings, provide further insights to understand natural environmental ice nucleation and precipitation events. Our work shows that future emissions of nano- and microplastics may become important for cloud formation and thus anthropogenic climate change.</t>
  </si>
  <si>
    <t>Silica/montmorillonite hybrid nanoparticles were prepared to modify high‐density polyethylene which was used to fabricate wood/polymer composites (WPC). Surface modification of hybrids with γ‐methacryloxypropyltrimethoxysilane (MPTS) increased water contact angles from 10.7°to 88.1°and decreased the content of hydroxyl groups (42% relative OH content), indicating the successful grafting of MPTS. Compared with silica, the layered structure of montmorillonite (MMT) provided a better barrier (tortuous paths) for water penetration, and the incorporation of silica in hybrids provided more sites for MPTS grafting. Both of them resulted in the improvement on hydrophobicity for hybrids and WPCs. In the WPC system, some silicas in modified hybrids were not only dispersed in the polymer matrix but also penetrated into the cell wall of wood flours (WF) owing to the extruded process. The MMT in hybrids could mainly cover the WF surface. This distribution of hybrids could improve the WF mechanical strength and interfacial compatibility between the WF and polymer with the help of MPTS, resulting in enhanced mechanical properties of the composites. Compared with control (without nanoparticles), the tensile strength, impact strength, modulus of rupture and modulus of elasticity of the WPC with modified hybrids incorporation increased by 31%, 47%, 18%, and 28%, respectively. [ABSTRACT FROM AUTHOR] Copyright of Polymer Composites is the property of John Wiley &amp; Sons,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</si>
  <si>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role of the additive in the process of destruction of a nanocomposite obtained on the base of high-density polyethylene (HDPE) with the addi-tion of nanoclay (NC) under the influence of a mechanical load (σ) and an electric field (E) is studied. By revealing experimentally the relationship between the measured macroparameters and microparameters characteriz- ing the material, one can first estimate the mechanical durability (τM) and the electrical lifetime (τE) of the samples. The mechanism of destruction of the material is revealed by comparing the structural changes in the samples under the influence of destructive factors and the NC amount with their mechanical characteristics. © 2019 G.V. Kurdyumov Institute for Metal Physics of N.A.S. of Ukraine. All rights reserved.</t>
  </si>
  <si>
    <t>The nanocomposites of high-density polyethylene, low-density polyethylene, polypropylene, and poly(vinyl chloride) reinforced with Azadirachta indica wood flour (WF) and different amounts of the organomodified nanoclay and titanium dioxide (TiO2) nanopowder were produced by melt-blending process followed by compression molding. Polyethylene-co-glycidyl methacrylate (PE-co-GMA) was used as a compatibilizer. TiO2 nanopowder was synthesized by sol–gel method and characterized using transmission electron microscopy (TEM). The average size of the synthesized nano-TiO2 was 17.5 nm, which was confirmed both by TEM and X-ray diffraction (XRD) study. The distribution of nanoparticles in the nanocomposites was also examined by the XRD study. The surface modification of the TiO2 nanoparticles by organic surfactant cetyl trimethyl ammonium bromide and their interaction with the wood and the polymer were studied by Fourier transform infrared spectroscopy. Incorporation of compatibilizer PE-co-GMA, nanoclay, and nano-TiO2 significantly influenced the mechanical and thermal properties of the WF-reinforced composites. Wood polymer composites (WPC) reinforced with nanoclay and nano-TiO2 showed improved tensile strength, tensile modulus, flexural strength, flexural modulus, and hardness. Maximum improvement in mechanical properties was shown by WPC loaded with 40 phr WF, 2 phr nanoclay, and 2 phr of nano-TiO2. On inclusion of organically modified nanoclay and nano-TiO2, the WPC samples showed lower water uptake and higher chemical resistance. The nanocomposites were further examined by TEM study and thermogravimetric analyzer. © The Author(s) 2020.</t>
  </si>
  <si>
    <t>In order to improve the barrier properties of Graphene nanoPlatelets (GnP)-High-Density PolyEthylene (HDPE) composites made by melt mixing, extra processing steps were investigated (solution mixing prior to melt mixing, cryomilling of the HDPE pellets into a fine powder, coating of the GnP with low molecular weight wax or with a thermoplastic elastomer, and microlayer co-extrusion). The associated mechanical properties were characterized by a flexural test and a notched Izod impact test. The barrier properties were evaluated by the permeation to oxygen. Each method resulted in a different state of dispersion and alignment of the graphene nanoplatelets, leading to a specific evolution of the barrier and mechanical properties. Microlayer co-extrusion led to a better relative improvement of the barrier properties versus neat HDPE. Solution mixing did result in an improvement of the barrier properties only if the composite was not further processed by melt mixing and extrusion. Starting with a fine HDPE powder did improve the barrier properties but affected the flexural properties. Lastly, a coating of the GnP with a thermoplastic elastomer enhanced the resistance to impact and barrier properties, but a coating with wax did not show any improvement.</t>
  </si>
  <si>
    <t>Natural Composite are the materials that have more variety of real time product usages and also many industries realize the benefits of these materials, as it offers for light-weight composite structures. The nano-composites are also the composite materials, in which the nano particles have been reinforced into a base matrix material. The result of inclusion of nano particles will have considerable improvements in the mechanical properties, like higher tensile strength, better toughness, higher hardness, etc. In this research, High-Density Polyethylene (HDPE) has been used as matrix material and nano-clay Cloisite30B as the reinforcement material with sugarcane bagasse ash. A compatibilizer, HDPE grafted with Maleic anhydride (HDPE-g-MA) has also been used to provide a better blending of polymers that will increase their stability and better interaction between the high density polyethylene and nano-clay and montmorillonite minerals with sugarcane bagasse ash. Sample specimen of nano-composite materials had prepared by at different zone temperatures. Also the distribution of these particles such as nano clay, montmorillonite minerals and Sugarcane bagasse ash are in the range of (0-4 wt%) with HDPE in equal proportion. Various mechanical tests like flexural, tensile, hardness and impact using respective dies as per ASTM standard were prepared. In prior to the samples were tested, the investigation of four different wt. % of nano-clay-montmorillonite minerals on the mechanical properties of HDPE had examined to verify the most effective wt % of nano-clay-montmorillonite minerals for improving the strength of nano-composites. The experimental results on mechanical properties of HDPE/Cloisite-30B nano-clay montmorillonite and sugarcane bagasse ash has been analyzed and improvement of strength of materials have also been studied with various wt% (0 to 4%) of nano-clay-montmorillonite and experimental results proved that the sugarcane bagasse ash on HDPE nano-montmorillonite mineral composite yield better strength and desirable mechanical properties.(c) 2020 Elsevier Ltd. All rights reserved.Selection and peer-review under responsibility of the scientific committee of the International Conference on Mechanical, Electronics and Computer Engineering 2020: Materials Science.</t>
  </si>
  <si>
    <t>The aim of this study is to investigate the kinetics of non-isothermal crystallization of polypropylene/high-density polyethylene/halloysite nanotube (PP/HDPE/HNT) nanocomposites using three methods, that is, Avrami equation, combined Ozawa-Avrami method (hereafter called Mo model), and Kissinger equation. The Avrami exponent (n) is in the range of 1-2 for all the PP/HDPE/HNT nanocomposites indicating instantaneous nucleation while the crystallization rate constant (Z(t) ) values of PP/HDPE increased with the addition of HNT. This proved that addition of HNT increases the crystallization rate. The reduction of half crystallization time (t (1/2)) for PP/HDPE as the increasing HNT loading indicates faster crystallization rate. In the Mo model, the cooling rate chosen at unit crystallization time F(T) values for PP/HDPE decreases with the addition of HNT. Kissinger equation showed that the activation energy (E (a)) of crystallization for the PP/HDPE decreases with the addition of HNT. All the results demonstrated that HNT can accelerate the crystallization rate for the PP/polyethylene blends.</t>
  </si>
  <si>
    <t>Recently, polymers Nano-Composites for various important electrical apparatus are widely used. This paper studies the dielectric properties of high density polyethylene composed with different concentrations of clay-Nano-filler over a high frequency range of 200 to 2 MHz. This paper studies also the frequency and temperature dependence of relative permittivity (Εr) and loss tangent (tan delta) of pure high density polyethylene and polymer composites with clay-Nano-filler of different concentrations over a high frequency range of 200 Hz to 2 MHz and a temperature range of 0–50 °C. The experimental results show that improvements are noticed in relative permittivity (Εr), loss factor, insulation impedance and dielectric strength by the adding of Clay-Nano-Filler to the polymer material when compared with High Density Polyethylene without any additives. It has been seen that the dielectric properties of High Density Polyethylene-Nano-Composites at a certain Nano-Filler concentration have been improved. From the investigation of obtained results, it is concluded that additives of 6% filler concentration by weight is the optimum clay content for HDPE/Clay Nano-Filler material. © 2018 Elsevier Ltd</t>
  </si>
  <si>
    <t>Nanoclay (NC) has blended with relatively inexpensive, widely consumed HDPE (high density polyethylene) for the development of filament to be used in 3D printers. NC/HDPE blends are prepared by varying NC wt. % (0.5, 1, 2, and 5) and are subjected to melt flow index (MFI) measurements. MFI has noted to be decreasing with NC loadings. NC/HDPE nanocomposite blends are further extruded using a single screw extruder. Developed nanocomposites filaments are fed to the fused filament fabrication (FFF) based 3D printer for realizing NC/HDPE nanocomposite prints. The density of printed sample increases with filler content. Filament and printed samples thermal study is carried out using differential scanning calorimeter (DSC). NC addition increases crystallinity and crystallization temperature without significant change in melting peak temperature. Freeze fractured prints reveal the uniform distribution of NC in HDPE. The tensile test is conducted on the filaments and prints. Further printed nanocomposites are subjected to flexural investigations. Tensile modulus and strength of filament increase with NC additions in HDPE matrix. Tensile and flexural properties (modulus and strength) of the nanocomposite prints increases with NC content. Finally, results obtained from the tensile and flexural tests of prints are compared with different HDPE composites available in the literature. © 2020 Elsevier Ltd</t>
  </si>
  <si>
    <t>Wood polymer composites (WPCs) with core-shell structure reinforced with barite (BA)-filled high-density polyethylene (HDPE) shell layer were successfully fabricated, and their thermal expansion and mechanical properties were thoroughly analyzed. The incorporation of BA improved the flexural properties and reduced the impact strength and linear coefficients of thermal expansion (LCTEs) of the resulting composites, in comparison with unmodified HDPE. The use of relatively rigid pure HDPE with high LCTE values reduced the overall thermal stability and modulus of the WPCs. Both flexural properties and thermal expansion were significantly enhanced for BA-filled HDPE shells compared to the unmodified material. Thus, the novel core-shell layer showed a well-balanced performance. The employment of BA HDPE or unmodified HDPE layers as the shell for the WPC core significantly enhanced the impact strength of the co-extruded WPCs. The tensile modulus for BA-filled composite was predicted by the PPA-based model.</t>
  </si>
  <si>
    <t>Nacre-mimicking layered organic/inorganic hybrid materials exhibiting ultrahigh stiffness and strength frequently require multistep processing that is restricted to polar and even water-soluble polymers. Herein, nacre-mimetic hydrocarbon composites were fabricated by single-step injection molding. The key intermediates are organophilic ultrathin gamma-Al(OH)(3) (O-gibbsite) single-crystal nanoplatelets and all-hydrocarbon composites (All-PE) containing aligned, extended-chain ultrahigh-molecular-weight polyethylene (UHMWPE) as one-dimensional (1D) nanostructures embedded in a polyethylene (PE) matrix. This formation of flow-induced UHMWPE 1D nanostructures mimics chitin nanofibers in nacre and drives the alignment of O-gibbsite nanoplatelets to assemble bricks. Unprecedented high contents of up to 70 wt % O-gibbsite nanoplatelets are tolerated in injection molding. As verified by focused ion beam-scanning electron microscopy (FIB-SEM), the resulting brick-and-mortar architectures contain aligned O-gibbsite as bricks and UHMWPE/high-density polyethylene (HDPE) shish-kebab structures as mortar. The resulting nacre-mimetic hydrocarbon/O-gibbsite composites exhibit substantially improved mechanical properties, as evidenced by high tensile strength of 200 MPa and a superior notched Izod impact strength (28 kJ/m(2)). In contrast to other nacre-mimetic composites, these superb mechanical properties are retained after immersing the composites in water for several days. As gamma-Al(OH)(3) splits off the water at elevated temperature, nacre-inspired hydrocarbon composites are flame retardant despite the high flammability of hydrocarbons.</t>
  </si>
  <si>
    <t>High density polyethylene (HDPE), linear low density polyethylene (LLDPE) and low density polyethylene (LDPE) are blended, and compared against a similar mixture but functionalized LDPE with maleic anhydride (MAh), HDPE-LLDPE-LDPE-g-MAh. In order to obtain nanocomposites from these polymer blends, a modified bentonite was added by incorporating l-lysine into the bentonite galleries by melt extrusion. The resulting nanocomposites presented improved mechanical properties linked to strong polymer-bentonite interactions and exfoliated structures as verified by transmission electron microscopy and rheometry. A detailed analysis of the feasible polymer-bentonite interactions was conducted, of particular concern between the polar MAh groups and the intercalated l-lysine. To gain further insights into the type of molecular interactions (i.e. polymer-bentonite), a model nanocomposite was synthesized in solution to carry out further assessments through NMR, infrared spectroscopy and rheology analysis. (c) 2018 Wiley Periodicals, Inc. J. Appl. Polym. Sci. 2019, 136, 46920.</t>
  </si>
  <si>
    <t>Montmorillonite modified with a grafted polyacrylamide layer (Mt- g -PAm) was used as an effective compatibilizer for the blends of ethylene propylene diene (EPDM) and methyl vinyl silicone (MVQ) rubbers. PAm was prepared by surface-initiated atom transfer radical polymerization (SI-ATRP) in such a way that varied PAm content and Mt. surface coverage was achieved, which was confirmed by FTIR, TGA, XRD and TEM measurements. The morphology of the hybrid compatibilizers influenced the elastic behavior of the composite blends during samples deformation which was due to varied polymer-filler-rubber network interactions as well as the varied chains entanglements effects. The selective location of Mt- g -PAm within MVQ phase as well as at the EPDM/MVQ interphase affected the dynamic mechanical properties of the composites (storage and loss modulus G', G" and tan delta values). Tan delta values were used to investigate the damping properties of the composites. The highest values were observed for hybrid compatibilizers grafted with dense brushes. Compared to the values of the neat matrix, an improvement of 118% and 161% was reported for long dense and short dense brushes, respectively. Unlabelled Image • Polymer blend morphology is affected by the presence of compatibilizers. • Hybrid organic-inorganic nanoparticles are new class of blend compatibilizers. • Montmorillonite- g -polyacrylamide hybrids were used as a compatibilizer for rubber blends. • Viscoelastic behavior of the compatibilized blends was discussed. [ABSTRACT FROM AUTHOR] Copyright of Applied Clay Science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</si>
  <si>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 multiphase, thermohydro-mechanical model of unsaturated soils is presented to assess the risk of desiccation of a geosynthetic clay liner (GCL) in a composite lining system (i.e., a high-density polyethylene geomembrane over a geosynthetic clay liner) under conditions encountered in brine or solar ponds, where temperatures can reach up to 95 degrees C and the geosynthetic clay liner is subject to low effective stress. The model considers void ratio and temperature-dependent soil-water characteristic curves (SWCCs) for needle-punched GCLs. The model was validated against results from experimental column studies.</t>
  </si>
  <si>
    <t>Hypothesis: Polymeric fuel tanks have considerably lighter weight in comparison to metal tanks. However, a drastic reduction in evaporation of gasoline vapor from these fuel tanks is needed. The use of nanoparticles to produce polymeric nanocomposites can be an effective way to reduce the extent of permeability and enhance mechanical and processing properties. The planar nanoclay platelets have a substantial potential in enhancement of barrier properties of polymers. It should be noted that the type of compatibilizer plays a remarkable role in the dispersion state of nanoclay. Methods: Nanocomposite samples were prepared using melt blending method in a twin screw extruder. In order to find the optimized formulation, the effects of nanoclay content, compatibilizer type, compatibilizer content and screw speed were assessed using response surface methodology (RSM). The optimization was performed based on the lowest gas permeability, favorable impact strength and melt flow index. Findings: In general, the increment of nanoclay content led to improvement of the barrier properties, while compatibilizer content had an optimal level. The results of optimization revealed that the sample containing 10 wt% of maleic anhydride grafted polyethylene as compatibilizer and 6 wt% of organoclay (Cloisite 20A) possesses the optimum properties. Indeed, this sample showed an optimum balance between different properties and an exfoliated morphology for nanoclay platelets was obtained. On the other hand, although the oxidized polyethylene wax with high viscosity showed the lowest gas permeability, the impact strength and melt flow index were totally undesirable. Nanocomposite samples containing low viscosity oxidized polyethylene wax exhibited the highest gas permeability. © 2020 Iran Polymer Society. All rights reserved.</t>
  </si>
  <si>
    <t>In this paper, four varieties of wood flour (WF)/poly (lactic acid) (PLA) composites by organo-montmorillonite (OMMT) modification were fabricated via different modification process. The distribution of OMMT was characterized and the mechanical capacities of these composites were tested. After different OMMT-modified process, the mechanical capacities of composites were distinctly different. However, except for the impact strength, almost the whole mechanical capacities showed improvements after modifying by OMMT; composite made of pure PLA and OMMT-modified WF behaved the best mechanical properties, while composite made of pure WF and OMMT-modified PLA behaved the worst; either for PLA modified by OMMT or WF/PLA composites modified by OMMT, the existence of the OMMT aggregates could cause damage to the mechanical properties. However, intercalated OMMT into WF or WF/PLA composite was beneficial to the mechanical properties.</t>
  </si>
  <si>
    <t>In Part I of this two-part series the most important aspects of antioxidants (primary and secondary), processing aids, metal deactivators and some light stabilizers were described and highlighted together with their mechanisms, problems, and interactions. Emphasis was placed on synergism and antagonism in performances and color problems with a special insight regarding PVC. Part 2 of this article presents in a similar way general perspective on the type, mode of action, properties, uses, problems (and circumvention) of light stabilizers and of some important fillers and pigments. Montmorillonites, silica, carbon blacks, and titanium dioxide will be the main features with an emphasis on structure, activity, and formulations in polymer systems. Additive interactions between stabilizers and fillers/pigments is a major controlling factor in the end use performance from a physical, esthetic, structural, mechanical, and chemical point of view. Indeed, with filled polymers one enters an overly complex world of interactions giving rise to some extreme synergistic and often antagonistic problems which can in many cases destroy or even enhance the activity of functional processing additives. Several of these will be highlighted to provide the technologist with at least some experience such that one can be alert to any potential issues in formulating more complex packages where not just color but high performance is also required.</t>
  </si>
  <si>
    <t>In this study, immiscible poly(butylene succinate)/high density polyethylene (PBS/HDPE) blend-based nanocomposites were successfully prepared through a melt mixing process. Carbon nanotube (CNT) and maleated HDPE (PEgMA) served as the reinforcing nanofiller and compatibilizer, respectively. Scanning electron microscopy images showed that PEgMA played an efficient compatibilizer role for reducing the dispersed domain size of HOPE in the PBS/HDPE blend. The added CNT was mainly selectively localized in the HDPE domains, leading to a pseudo-double percolated structure. Thermogravimetric analysis revealed that the presence of CNT evidently enhanced the thermal stability of HDPE phase in the composites. Differential scanning calorimetry results showed the nucleation effect of CNT on HDPE crystallization, whereas PEgMA accelerated the crystallization of PBS. The rigidity of neat PBS increased after blending with HDPE and then further increased after the formation of nanocomposites. The Young's modulus increased up to 50% compared with neat PBS in the 3 phr CNT-added composite. Measurement of the Theological properties confirmed the achievement of pseudo-network structure in the compatibilized blend and composites. The electrical resistivity of the blend drastically reduced, by up to 8 orders, when 3 phr CNT was added into the blend. The electrical percolation was constructed at a CNT loading of 0.6-1 phr. (C) 2019 Elsevier Ltd. All rights reserved.</t>
  </si>
  <si>
    <t>This research explores the effects of nanographene on the cell morphology, mechanical strength, and water uptake behavior in the extrusion foaming of wood polymer composites. Composite materials containing high-density polyethylene, wood flour, coupling agent, graphene nanoplatelets (GNPs), and azodicarbonamide as a foaming agent were melt compounded using a twin-screw extruder. Finally, the samples were foamed via a batch process using a compression molding machine. Thereafter, the morphological aspects of the specimens including cell size and cell density were characterized using a scanning electron microscope. Further, the density, flexural strength, tensile strength, water absorption, and thickness swelling of the specimens were evaluated. Results indicated that the cell size of the specimens was found to decrease with the incorporation of GNPs while the cell density increased, owing to the reinforcing effect of the GNPs in the composites. The cell nucleation efficiency of the samples using GNPs was significantly enhanced when compared to that without nanoparticles. The density of composite foams decreased with the addition of GNPs due to more bubble nucleation originating from nanoparticles. Mechanical properties of the specimens improved when using GNPs in comparison to those of foams without GNPs as a result of better interaction with the polymeric matrix. The highest flexural and tensile values were observed for the composite foams containing 1 phr GNPs. Furthermore, the water absorption and thickness swelling of the samples were remarkably reduced with the addition of GNPs. The specimen foams produced with 4 phr GNPs exhibited superior water resistance and dimensional stability.</t>
  </si>
  <si>
    <t>In this study, the resistance properties of nanocomposite plastic wood produced using 5 levels of cellulosic wastes (bagasse, corn stalk, rice stalk, sunflower stem and canola stem), three levels of nanomaterials (carbon nanotubes, nano silica, nanoclay) And urban polymer wastes (PP polypropylene and HDPE heavy polyethylene, etc.) were investigated. In order to chemically bind the wood/polymer fiber composites, chemicals and reinforcers (pairing agents) have been used due to the hydrophilic properties of cellulose fibers and plastic drainage. Extruders and hot presses were used to study the mechanical properties and bonding of composites. The results showed that the use of HDPE heavy polymer wastes increased tensile strength, flexural modulus and impact resistance to polypropylene wastes. Regarding the use of agricultural wastes and wastes in the construction of wood-plastic composites, in general, the results have shown that the addition of agricultural waste wastes in several types of plastic wood has significantly improved the bending and tensile properties. Among them, the bagasse stem has a significant advantage over other lignosullose materials. The use of polymer waste and agricultural waste using nano-silica has shown the best results of resistances. In general, the results have shown that the use of agricultural fiber wastes as reinforcers in plastic wood polymers have the expected mechanical properties.</t>
  </si>
  <si>
    <t>Polymeric materials such as High density polyethylene(HDPE) are ductile in nature, having very low strength. In order to improve strength by non-treated rigid fillers, polymeric materials become extremely brittle. Therefore, this work focuses on achieving pseudo-ductility (high strength and ductility) by using a combination of rigid filler particles (CaCO(3)and bentonite) instead of a single non-treated rigid filler particle. The results of all tensile-tested (D638 type i) samples signify that the microstructural features and surface properties of rigid nano fillers can render the required pseudo-ductility. The maximum value of tensile strength achieved is 120% of the virgin HDPE, and the value of elongation is retained by 100%. Furthermore, the morphological and fractographic analysis revealed that surfactants are not always going to obtain polymer-filler bonding, but the synergistic effect of filler particles can carry out sufficient bonding for stress transfer. Moreover, pseudo-ductility was achieved by a combination of rigid fillers (bentonite and CaCO3) when the content of bentonite dominated as compared to CaCO3. Thus, the achievement of pseudo-ductility by the synergistic effect of rigid particles is the significance of this study. Secondly, this combination of filler particles acted as an alternative for the application of surfactant and compatibilizer so that adverse effect on mechanical properties can be avoided.</t>
  </si>
  <si>
    <t>Recycling waste plastics will support the preservation of natural resources and energy consumption. New challenges arise for the development of products that take advantage of solid waste. Upgrading recycled plastics using nanotechnology can tailor and consequently improve plastic properties for industrial applications. This research aims to process and relate the morphology and thermo-mechanical properties of recycled high-density polyethylene (rHDPE) and recycled polyethylene terephthalate (rPET) clay nanocomposites. Blends of rHDPE (75 wt %) coming from packaging and rPET (25 wt %) from bottles were mixed with two organoclays (Cloisite 20A and Cloisite 30B) (3 wt %) and a compatibilizer agent based on ethylene-glycidyl methacrylate (EGMA) (5 wt %). The recycled plastics nanocomposites were processed using a single-screw extruder incorporating a dispersive and distributive mixer and an injection molding machine. Several techniques were used to characterize the dispersion, morphology, mechanical properties and compatibilization of these composite blends. The reinforcing effect of rPET in the continuous rHDPE phase depended on the organoclay type and the compatibilizer additive. Both organoclays increased the stiffness and strength of rHDPE and rPET as evidenced by an increase in the corresponding Young modulus and ultimate tensile strength. EGMA increased the compatibility in the recycle plastics blend and in the clays nanocomposites as evidenced in elongation and energy at break results. On the other side, Cloisite 20A showed to be more compatible with EGMA than Cloisite 30B in these rHDPE/rPET blends based on the thermo-mechanical properties results. © 2019 Trans Tech Publications Ltd, Switzerland.</t>
  </si>
  <si>
    <t>This study focused on the design of wood-plastic composite (WPC) products. In this study, recycled high-density polyethylene plastic was used as the matrix, wood powder was used as the filler, different types of nanofillers and self-synthesized nanofiller treatment agents were added, and the twin-screw extrusion granulation method was used to prepare nano-WPC materials. The effects of different types of nanofillers on the mechanical properties of nano-WPC materials were investigated, and the cross-sectional structures of the materials were analyzed by scanning electron microscopy. The results showed that nanofiller treatment agents improved the interface compatibility of the materials. When the treatment agent content reached 2.5% and the nano-montmorillonite content reached 10%, the mechanical properties of the material reach their maximum values.</t>
  </si>
  <si>
    <t>The influence of the number of freeze-thaw (F-T) cycles on the interface shear behaviour of a compacted marine clay (Leda clay)/smooth high-density polyethylene (HDPE) geomembrane is investigated in this paper. Shear tests are performed on samples subjected to various numbers of F-T cycles: zero, one, two, three, five and ten. The test results show that the interface shear strength of the Leda clay/smooth HDPE geomembrane is lower than that of Leda clay. The interface shear strength of the Leda clay/smooth HDPE geomembrane decreases with increasing number of F-T cycles. Furthermore, the interface shear friction angles of the Leda clay/smooth HDPE geomembrane are significantly reduced within the first three F-T cycles. The reduction in strength beyond the three F-T cycles is negligible. The total decrease in the shear strength of the samples that are not subjected to an F-T cycle compared to that of samples subjected to ten F-T cycles is 18 center dot 3, 17 center dot 6 and 13 center dot 6% under a vertical stress of 150, 250 and 350 kPa, respectively.</t>
  </si>
  <si>
    <t>High-density polyethylene (HDPE) geomembrane is often used as an anti-seepage material in domestic and industrial solid waste landfills. To study the interfacial shear strength between the HDPE anti-seepage geomembrane and various solid wastes, we performed direct shear tests on the contact interface between nine types of industrial solid waste or soil (desulfurization gypsum, fly ash, red mud, mercury slag, lead-zinc slag, manganese slag, silica fume, clay and sand) and a geomembrane with a smooth or rough surface in Guizhou Province, China. Friction strength parameters like the interfacial friction angle and the apparent cohesion between the HDPE geomembrane and various solid wastes were measured to analyze the shear strength of the interface between a geomembrane with either a smooth or a rough surface and various solid wastes. The interfacial shear stress between the HDPE geomembrane and the industrial solid waste increased with shear displacement and the slope of the stress-displacement curve decreased gradually. When shear displacement increased to a certain range, the shear stress at the interface remained unchanged. The interfacial shear strength between the geomembrane with a rough surface and the solid waste was higher than for the geomembrane with a smooth surface. Consequentially, the interfacial friction angle for the geomembrane with a rough surface was larger. The geomembrane with a rough surface had a better shear resistance and the shear characteristics fully developed when it was in full contact with the solid waste. [ABSTRACT FROM AUTHOR] Copyright of Materials (1996-1944) is the property of MDPI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</si>
  <si>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Lightweight self-compacting concrete (LWSCC) is gaining popularity since it inherits the best properties of both the lightweight concrete (LWC) and SCC. Addition of fibers to LWSCC can further enhance its performance by improving ductility, crack bridging and energy absorption capacity. However, fiber reinforced LWSCC (FRLWSCC) could have durability issues due to its relative high permeability resulting from porous lightweight aggregates (LWA). Hence, proper investigation on durability performance of FRLWSCC is essential for its long term sustainable application. Despite such importance, no significant research findings are available in literature on durability of FRLWSCC. In this study, the durability of FRLWSCC beams were investigated through accelerated corrosion testing. Both corrosion resistance and structural performance of FRLWSCC beams were evaluated. The structural response of un-corroded beams was also assessed and compared with their corroded counterparts. The FRLWSCC was prepared using three types of fibers; i.e., Polyvinyl Alcohol (PVA), Crumb Rubber (CR) and High Density Poly Ethylene (HDPE) fibers. The LWSCC-HDPE beam exhibited superior corrosion resistance as compared to LWSCC-PVA and LWSCC-CR beams. The LWSCC-HDPE beam experienced a lesser amount of mass loss of reinforcement, fewer cracks and less spalling. Moreover, it sustained the maximum residual peak load and showed higher post-cracking shear resistance.</t>
  </si>
  <si>
    <t>Under the framework of the Moroccan circular economy 2030 strategy, this study investigates the use of solid polymeric wastes as an alternative additive material in the construction sector. Polymeric waste additives improve both the bulk density and thermal conductivity of clay bricks; unfortunately, this comes at the expense of their mechanical properties. This paper presents an innovative way to improve the performance of unfired clay bricks with polymeric, HDPE and PET, additives to meet the Moroccan testing standards in the building sector, without using expensive organophilic and stabilizing treatments. X-ray Diffraction and Fluorescence analysis show that the used extracted clay is of an Illite type with non-swelling characteristics. Three different additive grain-sizes (δ ≤ 1 mm; 1 mm3 mark. Besides, capillary water absorption coefficient and compressive strength properties are also improved by almost 17% and 28%, respectively, when using the smallest polymeric-grain additives of size (δ ≤ 1 mm) if compared to the largest ones of size (3 mm © 2019 Elsevier Ltd</t>
  </si>
  <si>
    <t>The study of processing characteristic and property optimization of ultra-highmolecular-weight polyethylene (UHMWPE) pipe is increasingly performed, mainly focusing on difficulties in the melting process and poor thermal-mechanical properties after forming, which have limited the wider engineering application of UHMWPE pipe. In this study, organo-montmorillonite (OMMT)-modified UHMWPE pipe with good thermal-mechanical properties was prepared by screw extrusion molding. First, high-density polyethylene was subjected to fluidity modification so that the screw extrusion molding of UHMWPE pipe was feasible. Then, OMMT-modified UHMWPE pipes under different addition amounts of OMMT were innovatively prepared by extrusion. Furthermore, the effects of the addition amounts of the compatibilizer HDPE-g-MAH and the silane coupling agent γ-(2,3-epoxy propoxy) propyl trimethoxy silane (KH560) on the thermal properties of OMMT-modified UHMWPE pipe were investigated for the first time. Compared with those of pure UHMWPE pipe, the Vicat softening temperature (from 128 to 135.2 °C), thermal deformation temperature (from 84.4 to 133.1 °C), bending strength (from 27.3 to 39.8 MPa), and tensile strength (from 20.8 to 25.1 MPa) of OMMT-modified UHMWPE pipe were greatly increased. OMMT-modified UHMWPE pipe with good thermal-mechanical properties was able to be prepared by extrusion for the first time. The compatibilizer method of HDPE-g-MAH was slightly more effective than the coupling agent method of KH560. © 2020 by the authors.</t>
  </si>
  <si>
    <t>We report on the modification of montmorillonite (MMT) with sulfur nanoparticles (S NPs) that yields a MMT/S nanocomposite exhibiting surfactant-like amphiphilic behavior at 80:20 MMT:S weight-to-weight ratio. The new material was successfully used as an inorganic surfactant for the dispergation of carbon black (CB) in High-Density Polyethylene (HDPE). Both the novel inorganic surfactants and the HDPE-based nanocomposite products were characterized rigorously by XRD, TGA-DSC, SEM, TEM, zeta potential measurement, static contact angle measurement, tensile strength analysis, particle charge measurement, and X-ray micro-computed tomography. It was found that the presence of 0.5 wt% MMT/S has no adverse effects on HDPE product quality. On the contrary, the MMT/S additive improves the homogeneity of the distribution of CB particles in the HDPE matrix, which is very important because of the UV stabilization properties of CB. The industrial relevance of this finding is that it demonstrates how the right composite of two cheap and readily available inorganic materials can improve the properties of one of the most widely used thermoplastics. © 2020 The Authors</t>
  </si>
  <si>
    <t>Polymer-based composite structures have a unique advantage over other materials, given that the reinforcement has the necessary properties. Natural fibre-based composites are new materials domains that have emerged in engineering applications in the recent past due to the extensive availability of natural fibres that are less expensive, low density, and biodegradable. Several researchers explored natural fibres’ use as reinforcements in various polymer matrices to improve mechanical and tribological properties. In this context, the adoption of bi-directional silk fibres appears to be very beneficial, and minimal research for structural applications is recorded in this regard. In the present analysis, bi-directional silk fibre is used as a reinforcement medium in a plain-woven fabric with High-Density Polyethylene (HDPE) matrix, with a varying Nano-Clay (NC) percentage from 0.1 to 1 % wt. The compression moulding process is used to process test specimens, and these specimens are further studied for the characterisation of Mechanical Properties. The tensile samples are analysed for fracture analysis by using the Scanning Electron Microscopy (SEM). © 2021 Informa UK Limited, trading as Taylor &amp; Francis Group.</t>
  </si>
  <si>
    <t>Polymer nanocomposite can be produced through combination of organic polymer matrix with dispersed inorganic nanofillers. In this study, fluoromica was employed as inorganic nano filler to reinforce high density polyethylene (HDPE) matrix. Optimum nano filler loading to improve mechanical properties of the HDPE nanocomposite was investigated. The fluoromica was first surface modified through ion exchange method using dimethyldioctadecylammonium chloride (DODMAC) to obtain organically modified fluoromica (organo-fluoromica) with hydrophobic surface characteristic. The organo-fluoromica was incorporated into HDPE matrix in 0, 1, 2 and 4 wt%, melt mixed using twin screw extruder and compressed into sheets. The resultant HDPE/organo-fluoromica nanocomposites were subjected to the mechanical tests (tensile and tear tests). Results indicate that the HDPE nanocomposites with 2wt% of organo-fluoromica (HDPEOF2) possesses the highest tensile strength which is 23.72 MPa. The value is ~15% higher than the neat HDPE. This was due to the good interactions between the organo-fluoromica nanofiller with the HDPE matrix. The surface modification produced hydrophobic nano filler for improving its compatibility with the hydrophobic HDPE matrix. Accordingly, elongation at break of the nanocomposite reduced while the Young's modulus increased. This was caused by the restricted molecular motion of the HDPE chains as a result of nanofiller-matrix interactions. Findings also indicate that the use of nanofiller greater than 2wt% decreases the mechanical properties of the HDPE due to filler-filler interaction and therefore reducing the contact surface between the clay and the polymer matrix. Furthermore, the stiffness of the HDPE nanocomposite increased as concentration of nanofiller increased. The result of tear test follows the trend of tensile test, where the HDPE nanocomposite with 2wt% organo-fluoromica shows the best tear property. The tear strength of HDPEOF2 nanocomposites is found to be increased by 8.14% when benchmarked with the neat HDPE. This may be due to nanometric dispersion of the silicate layers and enhancement in nanofiller-matrix interactions that can improve the tearing resistance of the HDPE. The findings of this study revealed the potential of organo-fluoromica as reinforcing filler in the HDPE nanocomposite system, thus demand further research and development in this particular area. © 2021 American Institute of Physics Inc.. All rights reserved.</t>
  </si>
  <si>
    <t>The aim of this work is to evaluate the influence of nanosized CaCO(3)on the photo-oxidation of poly(butylene adipate-co-terephthalate) (PBAT)-based nanocomposites. The PBAT/CaCO(3)nanocomposites are prepared by using a corotating twin-screw extruder with 0, 2, and 5 wt% of CaCO3. The films are obtained by film blowing process. Specimens of the nanocomposites and that of the pure polymer are subjected to accelerated aging with a cycle of 8 h of light at a temperature of 55 degrees C followed by 4 h condensation at 45 degrees C to evaluate the effects of the CaCO(3)addition on the photo-oxidation of PBAT. The results indicate that the modulus and tensile strength of the nanocomposites are increased significantly after incorporation of nanosized CaCO3, but, however, the elongation at break remains almost unchanged. The presence of the calcium carbonate slightly increases the photo-oxidation rate of the matrix due to the presence of a stearate coating.</t>
  </si>
  <si>
    <t>One way to optimize composite mechanical properties is through hybridization with small amounts of reinforcing fillers. Thus, this study investigates the effect of incorporation of 3 wt% of clay (BT) and organoclay (OBT) on the properties of a recycled wood plastic composite (WPC) based on HDPE and 20 wt% of coir fiber compounded with 5 wt% of maleic anhydride-grafted polypropylene (PP-g-MA), as coupling agent, and 5 wt% of Struktol TPW 113, as lubricating agent. Raw materials were characterized by X-ray fluorescence (XRF), Fourier transform infrared spectroscopy (FTIR), X-ray diffraction (XRD), scanning electron microscopy (SEM) and thermogravimetric analysis (TGA). Coir fiber was characterized by optical microscopy and TGA. Wood plastic formulations (with clay and organoclay) were prepared in an internal mixer coupled to a torque rheometer operating at 190°C, 60 rpm for 10 min. Then, the mixtures were compression molded. Formulations were characterized by SEM, TGA, DSC, tensile and water absorption tests. FTIR analysis showed the characteristic bands of organophilic clay. XRD showed an increment in the interplanar distance of the clay, after the incorporation of quaternary ammonium salt (distearyl dimethyl ammonium chloride, Praepagen® WB), confirming the organoclay formation. Organophilization decreases the clay hydrophilic character and reduces the water uptake of WPC-BT. Despite the fact that BT incorporation led to WPC nanocomposite with intercalated structure, this WPC-clay composition did not show a significant increase in tensile strength and elongation at break. The poor interfacial adhesion between the raw materials and the polymer matrix, the low aspect ratio provided by coir fibers and also, the partially intercalated structure of composites have contributed to this behavior. © The Author(s) 2021.</t>
  </si>
  <si>
    <t>The aim of this study is to prepare composite nanomaterials and to improve some of their mechanical properties as a creep rate using nanoparticles that are prepared in the laboratory by ultrasound available using Impact Polystyrene (HIPS) and Polyethylene (HDPE) as matrix materials. Nanoclays are made of Bentonite-reinforced materials. This research studies the addition of nanoclays with thermos plastic polymers in weight fraction percentage (1%, 2%, 3% and 4%) and makes a comparison among them. © 2021 World Scientific Publishing Company.</t>
  </si>
  <si>
    <t>The circular economy promotes the recycling of plastics to develop new materials and products. The blends of immiscible plastics increase the availability of raw materials. This research aims to process and relate the morphology, rheological and thermo-mechanical properties of recycled high density polyethylene (rHDPE) and recycled polypropylene (rPP) modified by the addition of commercial organoclays (OMMT) and olefin block copolymer (OBC) compatibilizer. Given amounts of post-consumer blends of rHDPE coming from packing and rPP from lids were mixed in a torque rheometer. Mixes of virgin HDPE and PP in percentages of 0, 20, 40, 60, 80, 100 wt% were prepared to determine the concentration of these plastics in the blends. The corresponding DSC calibration curve of enthalpy of fusion versus weight percent was obtained. The resultant mixture of rHDPE/rPP (-83 wt%/-15 wt %) was melted with two organoclays (Cloisites20A and Cloisite 93A) (3 wt%) and with or without the presence of OBC (D5541) (5 wt%). Intercalated structures were observed in both clay nanocomposites, but Cloisite 20A showed greater basal spacing than those of Cloisite 93A. It was found that the organoclays and the OBC decreased the crystallinity on rHDPE and rPP. Rheological measurements using a plate-plate rheometer showed a viscosity increase of blends in the presence of both organoclays, at low shear rates (- 10 s−1), being the Cloisite 20A the one that showed the highest values. On the other side, the OBC decreased the viscosity in all composite blends, at higher shear rates (60-100 s−1). Both organoclays increased the stiffness of the rHDPE/rPP, but the OBC in conjunction with the organoclays declined the stiffness. The impact resistance was improved in the presence of the organoclays and the OBC. Based on these results, it can be concluded that the two organoclays used in this study can be used as compatibilizers for rHDPE/rPP blends. [ABSTRACT FROM AUTHOR] Copyright of AIP Conference Proceedings is the property of American Institute of Physics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</si>
  <si>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Mechanical properties were evaluated in high-density polyethylene (HDPE) containing plate-like nanoclay (NC) and particulate nano calcium carbonate (nCaCO3). A two-step melt mixing method was utilized to prepare nanocomposites withNC/nCaCO3 hybrid content varying from 7 to 15 wt%. Optimization of the morphological, rheological and mechanical characteristics was carried out via Response Surface Methodology by considering nanofiller loadings and compatibilizer (PE-g-MA) content as independent variables. The findings revealed that a nanocomposite composed of 9 wt% PE-g-MA, 3.5 wt%NC, and 10 wt%nCaCO3 was optimal. This composition exhibited 50% enhancement in Young's modulus and 8% improvement in yield strength over neat HDPE. Despite the reduced impact strength in all of the prepared nanocomposites, the incorporation ofnCaCO3 prevented a sudden decrease in the toughness caused by the nanoclay. Further, the fracture behavior observed by scanning electron microscopy (SEM) images suggested that nCaCO3 activated new toughening mechanisms. © 2020 Society of Plastics Engineers</t>
  </si>
  <si>
    <t>This research was carried out with aim of investigating the effect of nano-clay (NC) addition to wood plastic composite (WPC) compound made of medium density fiberboard (MDF) and particleboard (PB) wastes and recycled polypropylene and polyethylene (HDPE) on its mechanical, thermogravimetric (TGA) and morphological properties of. For this purpose, MDF and PB waste at 50 wt.%, recycled PP and HDPE at 50 wt.%, maleic anhydride grafted with polymers at 3 wt.% and nanoclay at three different levels 3, 6, and 9 wt.% were blended using twin roll extruder. Then, standard test pieces were made using an injection molding machine and their mechanical properties and TGA thermograms were determined. Scanning electron microscope (SEM) was used to investigate the quality of nanoclay particles dispersion in the matrice as well as the lignocellulosic and polymers bonding. The results showed that tensile and flexural strength and their modulus of HDPE and PB composite significantly were increased by adding NC up to 3 wt.%, but the strengths were dropped in WPC's by increasing of NC content at 6 and 9 wt.%. The notched impact strength of WPC was decreased by NC addition indicating higher fracture surface on WPC's. SEM micrographs revealed that porosity and cavities in WPC's were decreased at 9 wt. % NC, whereas clearly showing inappropriate dispersion and aggregation of NC in WPC. The thermal stability of WPC's was slightly improved at 3 wt. % NC and the residual after combustion increased compared to the control.</t>
  </si>
  <si>
    <t>Polypropylene (PP) and high density polyethylene (HDPE) was melt-blended in pairs at a constant of 80:20 (mm) compositions; this blend is prepared by one-step reactive extrusion in a single-screw extruder. The present study aims to investigate the effect of thermoplastic starch (TPS) on the properties of PP and HDPE blend. This later has been investigated in the absence and presence of maleic anhydride grafted polyethylene (PE-g-MA), and reinforced by nano-clay. All the blends/nano-bio-composites were prepared in an internal mixer. The results indicates changes in the blends in terms of morphological, Mechanical, Thermal, structural and rheological properties. However, the different blends and nano-bio-composites were studied by means of Thermogravimetry (TG), Differential scanning calorimeter (DSC), Melt flow index (MFI), Izod impact (unnotched) tests, Scanning Electron Microscopy (SEM) and x-ray diffraction (XRD). © 2020 The Author(s). Published by IOP Publishing Ltd.</t>
  </si>
  <si>
    <t>Generally, polyamide cannot be used as film blowing material because of its unsuitable properties. In this study, polyamide 6 clay nanocomposite (cPA) and styrene maleic anhydride copolymer (SMA) were mixed in various ratios for the preparation of modified polyamide 6 clay nanocomposite SxcPAy resins by reactive extrusion. The S1cPA14 resin was blended with recycled maleic anhydride polyamide (rPA) to form the (S1cPA14)x rPAy resins. Finally, they were mixed with LDPE in 1:9 ratio to afford (SxcPAy)1LDPE9 and ((S1cPA14)x rPAy)1LDPE9 resins, respectively, followed by film blowing and the analyses of the physicochemical properties of resins. The FTIR spectrum illustrated that the C=O symmetric and asymmetric absorption fingerprint peaks in the anhydride (-OC-O-CO-) group of SMA disappeared and the new characteristic absorption peak of-CO-N-CO- of imides was observed. The anhydride functional group of SMA underwent reactive extrusion with the terminal amino group of cPA to generate the imides structure. The thermal properties showed that the glass transition temperature and crystallinity of SxcPAy and (S1cPA14)x rPAy resins increased with increasing SMA and S1cPA14 contents. The Tg (85.4.0°C) of (S1cPA14)12 rPA1 resin were enhanced significantly, with 30°C higher than cPA. In terms of tensile mechanical properties, S1cPA14 test pieces demonstrated the highest Young’s modulus and tensile strength. After mixing with LDPE, the tensile mechanical properties of (SxcPAy)1LDPE9 and ((S1cPA14)x rPAy)1LDPE9 resins and films were both higher than that of LDPE. ((S1cPA14)12 rPA1)1LDPE9 film shown the best tensile properties and barrier performance compared with other films due to the optimal rPA content could assisted SMA as a better compatibilizer to improve the dispersion and compatibility of cPA in HDPE. It was worth noting that (SxcPAy)1LDPE9 and ((S1cPA14)x rPAy)1LDPE9 resins were formed by film blowing at the processing temperature of 140°C followed by successful preparation of the film. © The Author(s) 2021.</t>
  </si>
  <si>
    <t>Strains were evaluated in a 1.5 mm HDPE geomembrane from overlying coarse uniform drainage gravel when placed above six different compacted clayey soils while keeping pressure, protection, loading rate equal. In each case, a protection layer consisting of 400 g/m2 nonwoven geotextile was placed over the geomembrane. Vertical load of 300 kPa was applied in a relatively short duration. A photogrammetry procedure was used to develop a digital elevation model for each deformed geomembrane surface and the distribution of resulting strain in the geomembrane was evaluated on a percent area basis. The proportion of the overall geomembrane area in which the localised strain exceeded 3% was related to the compacted water content, index soil properties, and undrained shear strength of the six different clayey soils. It was found that an increase in moulding moisture content resulted in increased geomembrane strain in all cases, but the magnitude of the increase in strain varied considerably, depending on the plasticity and silt content of the soil used. © 2019 Elsevier Ltd</t>
  </si>
  <si>
    <t>Nanotechnology is considered a highly valued technology to reduce the current environmental problem that is derived from plastic accumulation. The need to recycle and reuse packaging materials is essential to create a sustainable society towards a circular economy. However, the reprocessing of polymers leads to the deterioration of their characteristic mechanical, optical, thermal, and barrier properties due to the degradation of their polymeric chains. When recycled polymers are reinforced with nanoadditives, aforementioned properties improve and their use in the circular economy is more viable. In this review, different types of nanoadditives and recent advances in the development of recycled polymer nanocomposites reinforced with nanoadditives will be presented. In addition, there is a description of two research topics of current interest, recyclability of nanocomposites and safety for food packaging applications. Recyclability of nanocomposites requires a study that includes the nature of the polymer matrix, the type of polymer and the concentration of nanofiller, the morphology, the presence of additives, and the conditions of the thermal-mechanical cycles. Finally, safety section is dedicated to clarify the migration process in nanoreinforced-recycled polymers in order to assess their safety for food contact applications.</t>
  </si>
  <si>
    <t>The blasting vibration load can pose great threats to the safety of urban buried pipelines. Winkler model is commonly used to simulate the soil-pipe interaction and calculate the response of the stiff pipe, but the effectiveness of the resulting for the flexible pipe is doubtable. In this study, a theoretical method based on the Winkler model and the Timoshenko beam theory is presented to calculate the effect of blasting load induced by rock blasting on the overlying flexible buried pipe, and the modified soil spring stiffness is provided for accurately calculating the vibration response of flexible high-density polyethylene (HDPE) pipe buried in the silty clay. The proposed theoretical method and modified spring stiffness are tested and calibrated against full-scale experiments and its detailed numerical modeling with ANSYS/LS-DYNA. It is indicated that the analytical method with empirical spring stiffness (from American Lifeline Alliance 2001) overestimates the vibration velocity magnitude of the HDPE pipe subjected to blasting vibration. Reducing the spring stiffness to one-tenth of the original value can provide improved calculation results for flexible HDPE pipe subjected to blasting vibration. • A method is provided to assess the vibration safety of the HDPE pipe under blast load. • A modified spring stiffness calculating the vibration of flexible pipe is proposed. • Field experiments are conducted to calibrate the accuracy of proposed method. • Numerical model based on LS-DYNA is utilized to reproduce the pipe response. [ABSTRACT FROM AUTHOR] Copyright of Soil Dynamics &amp; Earthquake Engineering (0267-7261)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</si>
  <si>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main objective of this study is to investigate the effect of incorporation of wastes plastics additives in the thermal performance of unfired clay bricks. The low adhesion between the clay and polymer molecules, in general, is one of the major challenges faced while blending the two components. In this paper, an innovative brick preparation technique known as the melt compounding preparation is suggested to ensure a homogenous clay-polymer dispersion and a maximum polymerization intensity inside the brick matrix. Various proportions for both polymeric, High Density Polyethylene (HDPE) &amp; Polyethylene Terephthalate (PET), plastics wastes additives, in three grain-size are added to the earth clay. Prepared samples were tested for thermal conductivity, specific heat capacity, time lag and decrement factor properties. Collected findings showed that thermal conductivity and specific heat capacity properties improved by 40% and 55%, respectively, with the incorporation the largest polymeric-grain additives (3 mm  © 2020 Elsevier Ltd</t>
  </si>
  <si>
    <t>The present study focuses on the rheological analysis of melted thermoplastic composites based on a matrix of polypropylene/maleated polypropylene and a nano-reinforcement of palygorskite clay (collected from an open mine in the Yucatan peninsula, Mexico). This clay was purified and modified with a silane coupling agent (3-aminopropyl trimethoxysilane). The composites were processed in a modular extruder fitted with a twin screw, which was configured to promote two different shear stress levels during processing. The composites were characterized in a rotational rheometer fitted with a parallel plate geometry. The maximum value of the overshoot demonstrated that the formulations containing 1% of silanized palygorskite presented the best rheological properties, particularly the formulation processed with lower shear stresses; this rheological response was related to the level of dispersion-distribution of the nano-clay in the molten polypropylene matrix. Similarly, with a clay content above 1%, the rheological properties decreased, due to the formation of clay agglomerates. Transmission electron microscopy micrographs were used to corroborate the degree of dispersion and distribution of nanoparticles.</t>
  </si>
  <si>
    <t>Polymers are used in various industrial applications due to their ease of production, light weight and ductility. Adding fillers, such as clays, improves a range of thermo-mechanical properties, however manufacturing parameters may have an influence on the composite system. This paper provides a statistical analysis on a set of previously obtained experimental tensile data with various clay fillers added to high density polyethylene (HDPE). The composite material was compounded using an extrusion process and manufactured into tensile test samples by means of hot pressing. Various manufacturing parameters (number of extrusions, press time, sample cooling method), material (polymer grade, clay type, clay weight loading) and testing parameters (strain rate) were investigated to determine their influence on the mechanical properties, specifically strength (ultimate tensile strength) and ductility (percentage elongation at failure), of the composite system. The results showed wide variability, necessitating a statistical approach. The statistical analysis concluded that all parameters, except for press time, have a statistically significant influence on the mechanical properties of interest. The conclusions and insights gained from these analyses will be used to inform a statistical design of experiments to quantify the manufacturing variability and reliability in future work. [ABSTRACT FROM AUTHOR] Copyright of AIP Conference Proceedings is the property of American Institute of Physics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</si>
  <si>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Conference article (CA)</t>
  </si>
  <si>
    <t>Journal article (JA)</t>
  </si>
  <si>
    <t>Conference</t>
  </si>
  <si>
    <t>Article in Press</t>
  </si>
  <si>
    <t>Conference proceeding</t>
  </si>
  <si>
    <t>Assumed English</t>
  </si>
  <si>
    <t>English assumed</t>
  </si>
  <si>
    <t>Results (3 June 2022)</t>
  </si>
  <si>
    <t>Martey S., Hendren K., Farfaras N., Kelly J.C., Newsome M., Ciesielska-Wrobel I., Sobkowicz M.J., Chen W.-T.</t>
  </si>
  <si>
    <t>Akinleye T.O., Hohner A.K., Shi X., Akin I.D.</t>
  </si>
  <si>
    <t>Doddamani M.</t>
  </si>
  <si>
    <t>Wickramaarachchi W.H., Walpalage S., Egodage S.M.</t>
  </si>
  <si>
    <t>Recycling of Pretreated Polyolefin-Based Ocean-Bound Plastic Waste by Incorporating Clay and Rubber</t>
  </si>
  <si>
    <t>High-density polyethylene/attapulgite (ATP) nanocomposites: Effect of the organophilization of ATP on the structural, mechanical, and thermal properties</t>
  </si>
  <si>
    <t>5th International Conference on Materials Sciences and Nanomaterials, ICMSN 2021 and 4th International Conference on Advanced Composite Materials, ICACM 2021</t>
  </si>
  <si>
    <t>Influence of Electrochemical Remediation on the Hydraulic and Mechanical Behavior of a Metal-Contaminated Clayey Soil</t>
  </si>
  <si>
    <t>Mechanical behaviour of 3D printed lightweight nano-composites</t>
  </si>
  <si>
    <t>Development of a competitive thermoplastic vulcanizate roofing sheet from natural rubber and high-density polyethylene</t>
  </si>
  <si>
    <t>Hendricks, Howard L; Buchanan, Vernon E</t>
  </si>
  <si>
    <t>Hanken, Ruth BL; Cavalcanti, Shirley N; Araújo, Aylanna PM; Alves, Amanda M; Arimatéia, Rafaela R; Freitas, Daniel MG; Agrawal, Pankaj; Santana, Lisiane NL; de Mélo, Tomás JA</t>
  </si>
  <si>
    <t>Rasib, S. Z. M.; Mariatti, M.; Atay, H. Y.</t>
  </si>
  <si>
    <t>Namdeo, R.; Tiwari, S.; Manepatil, S.</t>
  </si>
  <si>
    <t>Hosseinzadeh, Mehdi; Abbasian, Mojtaba; Ghodsi, Leila; Karaj‐Abad, Saber Ghasemi; Acar, Metin Hayri; Mahmoodzadeh, Farideh; Jaymand, Mehdi</t>
  </si>
  <si>
    <t>Effect of material parameters on the mechanical properties of chemically treated red mud HDPE composites.</t>
  </si>
  <si>
    <t>Effect of the organically modified vermiculite clay loading on the rheological and flammability properties of biopolyethylene/vermiculite clay biocomposites.</t>
  </si>
  <si>
    <t>Effect of waste fillers addition on properties of high-density polyethylene composites: mechanical properties, burning rate, and water absorption.</t>
  </si>
  <si>
    <t>EFFECTS OF LASER IRRADIATION ON ADHESIVE TRIBO-PERFORMANCE OF EVA/HDPE/MA-G-PE/OMMT BLENDED POLYMER NANOCOMPOSITES.</t>
  </si>
  <si>
    <t>Modification of High‐Density Polyethylene through the Grafting of Methyl Methacrylate Using RAFT Technique and Preparation of Its Polymer/Clay Nanocomposites**.</t>
  </si>
  <si>
    <t>RODRIGUES DIAS R; PEREIRA I M; DE OLIVEIRA PATRICIO P; ZATTERA A J</t>
  </si>
  <si>
    <t>He, Fu-An; Zhang, Li-Ming</t>
  </si>
  <si>
    <t>Singh, Vishwa Pratap; Kumar, Ravi; Ashwith; Singh, Priyanka; Samanta, Satyajit; Banerjee, Saikat</t>
  </si>
  <si>
    <t>DIAS R R; PEREIRA I M; ZATTERA A J</t>
  </si>
  <si>
    <t>Alavitabari, Seyedemad; Mohamadi, Mahboube; Garmabi, Hamid; Javadi, Azizeh</t>
  </si>
  <si>
    <t>LI J; SONG X</t>
  </si>
  <si>
    <t>Gao, Wu; Kavazanjian, Edward, Jr.; Wu, Xuan</t>
  </si>
  <si>
    <t>da Silva, Thais Ferreira; de Melo Morgado, Guilherme Ferreira; Fonseca Albers, Ana Paula; Quinteiro, Eduardo; Passador, Fabio Roberto</t>
  </si>
  <si>
    <t>JIANG Y</t>
  </si>
  <si>
    <t>FAN Z</t>
  </si>
  <si>
    <t>WEI Z; YU P</t>
  </si>
  <si>
    <t>Abukhettala, Mukhtar; Fall, Mamadou</t>
  </si>
  <si>
    <t>WANG X; DI H; LING G; LI B; LIU X; SUN J</t>
  </si>
  <si>
    <t>GUAN H; ZHENG H; SUN Y; SHAO J; PAN Q; HUANG Z</t>
  </si>
  <si>
    <t>YAN J; YANG X; WANG Z; MA Z; JIN B; ZHANG Y; LIU Y; GAO F; ZHANG D</t>
  </si>
  <si>
    <t>Rahimnejad, Maedeh; Rezvaninejad, Raziyehsadat; Rezvaninejad, Rayehehossadat; Franca, Rodrigo</t>
  </si>
  <si>
    <t>Pavani, Gilberto Joao; Pavani, Sergio Adalberto; Ferreira, Carlos Arthur</t>
  </si>
  <si>
    <t>Peng, Yujie; Wang, Yunpu; Ke, Linyao; Dai, Leilei; Wu, Qiuhao; Cobb, Kirk; Zeng, Yuan; Zou, Rongge; Liu, Yuhuan; Ruan, Roger</t>
  </si>
  <si>
    <t>Ballistic shielding composite for ballistic armor comprises thermoplastic matrix of high density polyethylene with addition of montmorillonite nanoclay and layers of fabrics</t>
  </si>
  <si>
    <t>Preparation of multi-walled carbon nanotubes/high density polyethylene composites with enhanced properties by using a master batch method</t>
  </si>
  <si>
    <t>Melt rheological behaviour of high-density polyethylene/montmorillonite nanocomposites</t>
  </si>
  <si>
    <t>Composite used in e.g. ballistic protection helmets, comprises layers of ultra-high molecular weight polyethylene fiber laminate stacked on set containing modules containing para-aramid fabrics and aluminum film, high density polyethylene film and thick steel sheet</t>
  </si>
  <si>
    <t>Hybrid Layered Silicate/Calcium Carbonate Reinforced High-density Polyethylene Nanocomposites: Systematic Morphological Evaluation through Rheological Properties and Response Surface Method</t>
  </si>
  <si>
    <t>High density polyethylene-FH high-density polyethylene composite reinforced structure carat tube comprises tube portion and coating, where coating comprises substrate material, stearic acid, montmorillonite, nano-silicon dioxide, micron-sized polymer microspheres, fibers and PTFE wax emulsion</t>
  </si>
  <si>
    <t>Numerical study of strain development in high-density polyethylene geomembrane liner system in landfills using a new constitutive model for municipal solid waste</t>
  </si>
  <si>
    <t>Antifouling flame retardant retarding high density resin comprises high densitypolyethylene, linear low densitypolyethylene, synergistic agent comprising modified montmorillonite, modified lacticacid and nano cerium oxide,and plasticizer</t>
  </si>
  <si>
    <t>High density polyethylene (HDPE) geomembrane for rubbish landfill double-layer anti-seepage structure, has bidirectional geogrid reinforcing layer that is transversely embedded with grid cloth layer sleeved on outer side of supporting column</t>
  </si>
  <si>
    <t>Double-walled coiled tube comprises mixed high density polyethylene, high pressure low density polyethylene, carbon fiber reinforced body, recycled rubber, compatibilizer, anti-ultraviolet agent, antioxidant, inorganic composite filler and functional additive</t>
  </si>
  <si>
    <t>Geotechnical characterization of plastic waste materials in pavement subgrade applications</t>
  </si>
  <si>
    <t>Ceramic polyethylene cable material comprises preset amounts of high-density and low-density polymers, copolymer, copolymer elastomer, graft copolymer elastomer, color master batch, nano ceramic shell forming agent, kaolin, preset inorganic components, antioxidant and stearic acid</t>
  </si>
  <si>
    <t>Modified bamboo fiber suspended magnetic filler prepared by blending, extruding and cutting magnetized polyethylene formed by blending modified polyethylene and magnetized active powder, and modified bamboo fiber i.e. surface modified thick bamboo fiber</t>
  </si>
  <si>
    <t>Polyethylene composite material useful in preparation of high temperature-resistant lining for oil pipe, comprises ultra-high molecular weight polyethylene, high-density polyethylene, heat-resistant filler comprising hollow glass beads, silicon nitride and talc powder and additive</t>
  </si>
  <si>
    <t>Biomaterials in bone and mineralized tissue engineering using 3D printing and bioprinting technologies</t>
  </si>
  <si>
    <t>Gas permeameter in polymer nanocomposite plates: construction and validation</t>
  </si>
  <si>
    <t>A review on catalytic pyrolysis of plastic wastes to high-value products</t>
  </si>
  <si>
    <t xml:space="preserve">Murtaja, Yousef (1); LapÃ­k, LubomÃ­r (1, 2); Sepetcioglu, Harun (3); Vlek, Jakub (1); LapÃ­kovÃ¡, Barbora (1, 2); OvsÃ­k, Martin (4); Stank, Michal L (4) </t>
  </si>
  <si>
    <t xml:space="preserve">Wani, Trupti P. (1); Raja, R. (2); Sampathkumaran, P. (3); Seetharamu, S. (4); Sailaja Bhattacharya, R.R.N. (5); Deshpande, Shridhar (6) </t>
  </si>
  <si>
    <t>Enhancement of the mechanical properties of HDPE mineral nanocomposites by filler particles modulation of the matrix plastic/elastic behavior</t>
  </si>
  <si>
    <t>Tribological behaviour of silk fibre reinforced HDPE nano composite</t>
  </si>
  <si>
    <t>Review on a chemical process, no indication of manufacturing.</t>
  </si>
  <si>
    <t>No indication of manufacturing or material system of interest.</t>
  </si>
  <si>
    <t>Considers HPDE with red mud and only investigates effects of adding red mud. Not within the scope of this research.</t>
  </si>
  <si>
    <t>Even though it considers vermiculate, there is no mention of mechanical properties or HDPE.</t>
  </si>
  <si>
    <t>Considers effect of various types of fillers (clays and minerals) but only investigates their effect. No indication of varying manufacturing.</t>
  </si>
  <si>
    <t xml:space="preserve">Considers effect of irradiation on EVA/HDPE blended composites and the effect on tribological properties. </t>
  </si>
  <si>
    <t>Focus is on synthesis of the material system. Not within the scope of this research.</t>
  </si>
  <si>
    <t xml:space="preserve">Considers two mineral fillers and effect thereof on the mechanical properties. </t>
  </si>
  <si>
    <t>Not the correct material system and no indication of manufacturing.</t>
  </si>
  <si>
    <t>No indication of mechanical properties or manufacturing variation.</t>
  </si>
  <si>
    <t>Considers effect of surface modification. No mention of manufacturing variation.</t>
  </si>
  <si>
    <t>Considers response surface method to understand the effects of the material system. No indication of manufacturing variation.</t>
  </si>
  <si>
    <t>3D printed systems are not conventional methodologies. There is also no indication of variation in the manufacturing.</t>
  </si>
  <si>
    <t xml:space="preserve">Uses extrudite from extrusion as input into the 3D printer. Focus is on changing filler loading and the effects on mechanical properties. The 3D printed results are compared with those of compression and injection moulding, but it is not the focus of the paper, more of an after thought. </t>
  </si>
  <si>
    <t>Looks at effect of adding compatibiliser and focusses on rheological properties. No indication of mechanical properties or manufacturing variation.</t>
  </si>
  <si>
    <t>Full text not available.</t>
  </si>
  <si>
    <t>Focus is on geomembrane, no indication of manufacturing variation and it is a purely numerical study.</t>
  </si>
  <si>
    <t>Not the correct material system and focus is on a specific masterbatching method, not variation in methods or conditions.</t>
  </si>
  <si>
    <t>No indication of manufacturing variation. Likely only variation in the material system.</t>
  </si>
  <si>
    <t>Difference to Sept 2021</t>
  </si>
  <si>
    <t>Results (26 Sept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</si>
</sst>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0"/>
      <name val="Arial"/>
      <family val="2"/>
      <charset val="1"/>
    </font>
    <font>
      <b/>
      <sz val="10"/>
      <name val="Arial"/>
      <family val="2"/>
      <charset val="1"/>
    </font>
    <font>
      <b/>
      <sz val="14"/>
      <name val="Arial"/>
      <family val="2"/>
      <charset val="1"/>
    </font>
    <font>
      <b/>
      <vertAlign val="superscript"/>
      <sz val="10"/>
      <name val="Arial"/>
      <family val="2"/>
      <charset val="1"/>
    </font>
    <font>
      <sz val="14"/>
      <name val="Arial"/>
      <family val="2"/>
      <charset val="1"/>
    </font>
    <font>
      <sz val="10"/>
      <name val="Noto Sans CJK SC"/>
      <family val="2"/>
      <charset val="1"/>
    </font>
    <font>
      <vertAlign val="superscript"/>
      <sz val="10"/>
      <name val="Arial"/>
      <family val="2"/>
      <charset val="1"/>
    </font>
    <font>
      <sz val="12"/>
      <color rgb="FF000000"/>
      <name val="Calibri"/>
      <family val="2"/>
      <charset val="1"/>
    </font>
    <font>
      <b/>
      <sz val="12"/>
      <name val="Arial"/>
      <family val="2"/>
      <charset val="1"/>
    </font>
    <font>
      <sz val="10"/>
      <color rgb="FF0000FF"/>
      <name val="Arial"/>
      <family val="2"/>
      <charset val="1"/>
    </font>
    <font>
      <sz val="10"/>
      <color rgb="FF0000FF"/>
      <name val="Times New Roman"/>
      <family val="1"/>
      <charset val="1"/>
    </font>
    <font>
      <sz val="10"/>
      <name val="Arial"/>
      <family val="2"/>
    </font>
    <font>
      <sz val="11"/>
      <color indexed="8"/>
      <name val="Calibri"/>
      <family val="2"/>
      <scheme val="minor"/>
    </font>
    <font>
      <sz val="10"/>
      <name val="Arial"/>
    </font>
  </fonts>
  <fills count="10">
    <fill>
      <patternFill patternType="none"/>
    </fill>
    <fill>
      <patternFill patternType="gray125"/>
    </fill>
    <fill>
      <patternFill patternType="solid">
        <fgColor rgb="FF81D41A"/>
        <bgColor rgb="FFAFD095"/>
      </patternFill>
    </fill>
    <fill>
      <patternFill patternType="solid">
        <fgColor rgb="FFFFF200"/>
        <bgColor rgb="FFFFFF00"/>
      </patternFill>
    </fill>
    <fill>
      <patternFill patternType="solid">
        <fgColor rgb="FFB2B2B2"/>
        <bgColor rgb="FFAFD095"/>
      </patternFill>
    </fill>
    <fill>
      <patternFill patternType="solid">
        <fgColor rgb="FFF04E4D"/>
        <bgColor rgb="FFFF8080"/>
      </patternFill>
    </fill>
    <fill>
      <patternFill patternType="solid">
        <fgColor rgb="FFAFD095"/>
        <bgColor rgb="FFB2B2B2"/>
      </patternFill>
    </fill>
    <fill>
      <patternFill patternType="solid">
        <fgColor rgb="FFFDB94D"/>
        <bgColor rgb="FFFFCC00"/>
      </patternFill>
    </fill>
    <fill>
      <patternFill patternType="solid">
        <fgColor rgb="FFD9E1F2"/>
        <bgColor rgb="FFCCFFFF"/>
      </patternFill>
    </fill>
    <fill>
      <patternFill patternType="solid">
        <fgColor rgb="FFFFFF00"/>
        <bgColor rgb="FFFFF200"/>
      </patternFill>
    </fill>
  </fills>
  <borders count="5">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s>
  <cellStyleXfs count="4">
    <xf numFmtId="0" fontId="0" fillId="0" borderId="0"/>
    <xf numFmtId="0" fontId="11" fillId="0" borderId="0"/>
    <xf numFmtId="0" fontId="12" fillId="0" borderId="0"/>
    <xf numFmtId="0" fontId="13" fillId="0" borderId="0"/>
  </cellStyleXfs>
  <cellXfs count="85">
    <xf numFmtId="0" fontId="0" fillId="0" borderId="0" xfId="0"/>
    <xf numFmtId="0" fontId="1" fillId="0" borderId="0" xfId="0" applyFont="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1" fillId="3" borderId="0" xfId="0" applyFont="1" applyFill="1" applyAlignment="1">
      <alignment horizontal="center" vertical="center" wrapText="1"/>
    </xf>
    <xf numFmtId="0" fontId="0" fillId="4" borderId="1" xfId="0" applyFill="1" applyBorder="1" applyAlignment="1">
      <alignment wrapText="1"/>
    </xf>
    <xf numFmtId="0" fontId="1" fillId="4" borderId="1" xfId="0" applyFont="1" applyFill="1" applyBorder="1" applyAlignment="1">
      <alignment wrapText="1"/>
    </xf>
    <xf numFmtId="0" fontId="1" fillId="4" borderId="1" xfId="0" applyFont="1" applyFill="1" applyBorder="1" applyAlignment="1">
      <alignment horizontal="center" vertical="center" wrapText="1"/>
    </xf>
    <xf numFmtId="0" fontId="0" fillId="0" borderId="1" xfId="0" applyFont="1" applyBorder="1"/>
    <xf numFmtId="0" fontId="1" fillId="4" borderId="1" xfId="0" applyFont="1" applyFill="1" applyBorder="1" applyAlignment="1">
      <alignment horizontal="center" vertical="center"/>
    </xf>
    <xf numFmtId="0" fontId="0" fillId="0" borderId="1" xfId="0" applyBorder="1"/>
    <xf numFmtId="0" fontId="0" fillId="0" borderId="1" xfId="0" applyBorder="1"/>
    <xf numFmtId="0" fontId="0" fillId="0" borderId="0" xfId="0" applyBorder="1"/>
    <xf numFmtId="0" fontId="4" fillId="0" borderId="0" xfId="0" applyFont="1" applyBorder="1" applyAlignment="1">
      <alignment horizontal="center" vertical="center"/>
    </xf>
    <xf numFmtId="0" fontId="2" fillId="0" borderId="0" xfId="0" applyFont="1" applyBorder="1" applyAlignment="1">
      <alignment horizontal="center" vertical="center"/>
    </xf>
    <xf numFmtId="0" fontId="1" fillId="0" borderId="0" xfId="0" applyFont="1" applyBorder="1" applyAlignment="1">
      <alignment horizontal="center" vertical="center"/>
    </xf>
    <xf numFmtId="0" fontId="0" fillId="0" borderId="0" xfId="0" applyAlignment="1">
      <alignment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center" vertical="center"/>
    </xf>
    <xf numFmtId="0" fontId="0" fillId="5" borderId="1" xfId="0" applyFont="1" applyFill="1" applyBorder="1" applyAlignment="1">
      <alignment vertical="center"/>
    </xf>
    <xf numFmtId="0" fontId="0" fillId="5" borderId="1" xfId="0" applyFont="1" applyFill="1" applyBorder="1" applyAlignment="1">
      <alignment vertical="center" wrapText="1"/>
    </xf>
    <xf numFmtId="0" fontId="0" fillId="5" borderId="1" xfId="0" applyFill="1" applyBorder="1" applyAlignment="1">
      <alignment horizontal="center" vertical="center" wrapText="1"/>
    </xf>
    <xf numFmtId="0" fontId="0" fillId="0" borderId="1" xfId="0" applyBorder="1" applyAlignment="1">
      <alignment horizontal="center" vertical="center"/>
    </xf>
    <xf numFmtId="0" fontId="0" fillId="5" borderId="1" xfId="0" applyFont="1" applyFill="1" applyBorder="1" applyAlignment="1">
      <alignment horizontal="left" vertical="center" wrapText="1"/>
    </xf>
    <xf numFmtId="0" fontId="0" fillId="6" borderId="1" xfId="0" applyFont="1" applyFill="1" applyBorder="1" applyAlignment="1">
      <alignment vertical="center"/>
    </xf>
    <xf numFmtId="0" fontId="0" fillId="6" borderId="1" xfId="0" applyFont="1" applyFill="1" applyBorder="1" applyAlignment="1">
      <alignment vertical="center" wrapText="1"/>
    </xf>
    <xf numFmtId="0" fontId="0" fillId="6" borderId="1" xfId="0" applyFill="1" applyBorder="1" applyAlignment="1">
      <alignment horizontal="center" vertical="center" wrapText="1"/>
    </xf>
    <xf numFmtId="0" fontId="0" fillId="6" borderId="1" xfId="0" applyFont="1" applyFill="1" applyBorder="1" applyAlignment="1">
      <alignment horizontal="left" vertical="center" wrapText="1"/>
    </xf>
    <xf numFmtId="0" fontId="0" fillId="7" borderId="1" xfId="0" applyFont="1" applyFill="1" applyBorder="1" applyAlignment="1">
      <alignment vertical="center"/>
    </xf>
    <xf numFmtId="0" fontId="0" fillId="7" borderId="1" xfId="0" applyFont="1" applyFill="1" applyBorder="1" applyAlignment="1">
      <alignment vertical="center" wrapText="1"/>
    </xf>
    <xf numFmtId="0" fontId="0" fillId="7" borderId="1" xfId="0" applyFill="1" applyBorder="1" applyAlignment="1">
      <alignment horizontal="center" vertical="center" wrapText="1"/>
    </xf>
    <xf numFmtId="0" fontId="0" fillId="6" borderId="1" xfId="0" applyFill="1" applyBorder="1" applyAlignment="1">
      <alignment horizontal="center" vertical="center"/>
    </xf>
    <xf numFmtId="0" fontId="0" fillId="5" borderId="1" xfId="0" applyFont="1" applyFill="1" applyBorder="1" applyAlignment="1">
      <alignment horizontal="center" vertical="center"/>
    </xf>
    <xf numFmtId="0" fontId="0" fillId="7" borderId="1" xfId="0" applyFont="1" applyFill="1" applyBorder="1" applyAlignment="1">
      <alignment horizontal="center" vertical="center" wrapText="1"/>
    </xf>
    <xf numFmtId="0" fontId="0" fillId="7" borderId="1" xfId="0" applyFont="1" applyFill="1" applyBorder="1" applyAlignment="1">
      <alignment horizontal="left" vertical="center" wrapText="1"/>
    </xf>
    <xf numFmtId="0" fontId="0" fillId="5" borderId="1" xfId="0" applyFont="1" applyFill="1" applyBorder="1"/>
    <xf numFmtId="0" fontId="0" fillId="6" borderId="1" xfId="0" applyFont="1" applyFill="1" applyBorder="1" applyAlignment="1">
      <alignment horizontal="center" vertical="center" wrapText="1"/>
    </xf>
    <xf numFmtId="0" fontId="0" fillId="6" borderId="1" xfId="0" applyFont="1" applyFill="1" applyBorder="1" applyAlignment="1">
      <alignment horizontal="center" vertical="center"/>
    </xf>
    <xf numFmtId="0" fontId="0" fillId="5" borderId="1" xfId="0" applyFont="1" applyFill="1" applyBorder="1" applyAlignment="1">
      <alignment wrapText="1"/>
    </xf>
    <xf numFmtId="0" fontId="0" fillId="7" borderId="1" xfId="0" applyFont="1" applyFill="1" applyBorder="1" applyAlignment="1">
      <alignment horizontal="center" vertical="center"/>
    </xf>
    <xf numFmtId="0" fontId="0" fillId="5" borderId="1" xfId="0" applyFont="1" applyFill="1" applyBorder="1" applyAlignment="1">
      <alignment horizontal="left" vertical="center"/>
    </xf>
    <xf numFmtId="0" fontId="0" fillId="7" borderId="1" xfId="0" applyFill="1" applyBorder="1" applyAlignment="1">
      <alignment horizontal="center" vertical="center"/>
    </xf>
    <xf numFmtId="0" fontId="0" fillId="5" borderId="1" xfId="0" applyFont="1" applyFill="1" applyBorder="1" applyAlignment="1">
      <alignment horizontal="center" vertical="center" wrapText="1"/>
    </xf>
    <xf numFmtId="0" fontId="0" fillId="0" borderId="1" xfId="0" applyFont="1" applyBorder="1" applyAlignment="1">
      <alignment vertical="center"/>
    </xf>
    <xf numFmtId="0" fontId="0" fillId="0" borderId="1" xfId="0" applyFont="1" applyBorder="1" applyAlignment="1">
      <alignment vertical="center" wrapText="1"/>
    </xf>
    <xf numFmtId="0" fontId="0" fillId="0" borderId="1" xfId="0" applyFont="1" applyBorder="1" applyAlignment="1">
      <alignment horizontal="left" vertical="center"/>
    </xf>
    <xf numFmtId="0" fontId="7" fillId="8" borderId="1" xfId="0" applyFont="1" applyFill="1" applyBorder="1" applyAlignment="1">
      <alignment horizontal="center" vertical="center"/>
    </xf>
    <xf numFmtId="0" fontId="7" fillId="8" borderId="0" xfId="0" applyFont="1" applyFill="1" applyBorder="1" applyAlignment="1">
      <alignment horizontal="center" vertical="center"/>
    </xf>
    <xf numFmtId="0" fontId="9" fillId="0" borderId="1" xfId="0" applyFont="1" applyBorder="1" applyAlignment="1">
      <alignment vertical="center" wrapText="1"/>
    </xf>
    <xf numFmtId="0" fontId="0" fillId="0" borderId="1" xfId="0" applyFont="1" applyBorder="1" applyAlignment="1">
      <alignment horizontal="left" vertical="center" wrapText="1"/>
    </xf>
    <xf numFmtId="0" fontId="10" fillId="0" borderId="1" xfId="0" applyFont="1" applyBorder="1" applyAlignment="1">
      <alignment vertical="center" wrapText="1"/>
    </xf>
    <xf numFmtId="0" fontId="10" fillId="0" borderId="1" xfId="0" applyFont="1" applyBorder="1" applyAlignment="1">
      <alignment horizontal="left" vertical="center" wrapText="1"/>
    </xf>
    <xf numFmtId="0" fontId="10" fillId="0" borderId="1" xfId="0" applyFont="1" applyBorder="1" applyAlignment="1">
      <alignment wrapText="1"/>
    </xf>
    <xf numFmtId="0" fontId="0" fillId="0" borderId="0" xfId="0" applyFont="1" applyBorder="1"/>
    <xf numFmtId="15" fontId="0" fillId="0" borderId="1" xfId="0" applyNumberFormat="1" applyFont="1" applyBorder="1" applyAlignment="1">
      <alignment wrapText="1"/>
    </xf>
    <xf numFmtId="0" fontId="1" fillId="4" borderId="1" xfId="0" applyFont="1" applyFill="1" applyBorder="1" applyAlignment="1">
      <alignment horizontal="center" vertical="center"/>
    </xf>
    <xf numFmtId="0" fontId="0" fillId="0" borderId="1" xfId="0" applyFont="1" applyBorder="1" applyAlignment="1">
      <alignment horizontal="center" vertical="center"/>
    </xf>
    <xf numFmtId="0" fontId="0" fillId="5" borderId="0" xfId="0" applyFont="1" applyFill="1" applyBorder="1" applyAlignment="1">
      <alignment vertical="center"/>
    </xf>
    <xf numFmtId="0" fontId="0" fillId="6" borderId="0" xfId="0" applyFont="1" applyFill="1" applyBorder="1" applyAlignment="1">
      <alignment vertical="center"/>
    </xf>
    <xf numFmtId="0" fontId="0" fillId="5" borderId="0" xfId="0" applyFont="1" applyFill="1" applyBorder="1" applyAlignment="1">
      <alignment horizontal="left" vertical="center"/>
    </xf>
    <xf numFmtId="0" fontId="0" fillId="5" borderId="0" xfId="0" applyFont="1" applyFill="1" applyBorder="1" applyAlignment="1">
      <alignment vertical="center" wrapText="1"/>
    </xf>
    <xf numFmtId="0" fontId="0" fillId="6" borderId="0" xfId="0" applyFont="1" applyFill="1" applyBorder="1" applyAlignment="1">
      <alignment vertical="center" wrapText="1"/>
    </xf>
    <xf numFmtId="0" fontId="0" fillId="5" borderId="0" xfId="0" applyFont="1" applyFill="1" applyBorder="1" applyAlignment="1">
      <alignment horizontal="left" vertical="center" wrapText="1"/>
    </xf>
    <xf numFmtId="0" fontId="0" fillId="5" borderId="0" xfId="0" applyFill="1" applyBorder="1" applyAlignment="1">
      <alignment horizontal="center" vertical="center" wrapText="1"/>
    </xf>
    <xf numFmtId="0" fontId="0" fillId="6" borderId="0" xfId="0" applyFill="1" applyBorder="1" applyAlignment="1">
      <alignment horizontal="center" vertical="center" wrapText="1"/>
    </xf>
    <xf numFmtId="0" fontId="0" fillId="5" borderId="0" xfId="0" applyFont="1" applyFill="1" applyBorder="1" applyAlignment="1">
      <alignment horizontal="center" vertical="center"/>
    </xf>
    <xf numFmtId="0" fontId="0" fillId="6" borderId="0" xfId="0" applyFont="1" applyFill="1" applyBorder="1" applyAlignment="1">
      <alignment horizontal="center" vertical="center" wrapText="1"/>
    </xf>
    <xf numFmtId="0" fontId="0" fillId="6" borderId="0" xfId="0" applyFont="1" applyFill="1" applyBorder="1" applyAlignment="1">
      <alignment horizontal="center" vertical="center"/>
    </xf>
    <xf numFmtId="0" fontId="0" fillId="6" borderId="0" xfId="0" applyFont="1" applyFill="1" applyBorder="1" applyAlignment="1">
      <alignment horizontal="left" vertical="center" wrapText="1"/>
    </xf>
    <xf numFmtId="0" fontId="0" fillId="5" borderId="0" xfId="0" applyFont="1" applyFill="1" applyBorder="1" applyAlignment="1">
      <alignment horizontal="center" vertical="center" wrapText="1"/>
    </xf>
    <xf numFmtId="0" fontId="0" fillId="0" borderId="0" xfId="0" applyBorder="1" applyAlignment="1">
      <alignment horizontal="center" vertical="center"/>
    </xf>
    <xf numFmtId="0" fontId="0" fillId="0" borderId="0" xfId="0" applyFont="1" applyFill="1" applyBorder="1"/>
    <xf numFmtId="0" fontId="1" fillId="4" borderId="1" xfId="0" applyFont="1" applyFill="1" applyBorder="1" applyAlignment="1">
      <alignment horizontal="center" vertical="center"/>
    </xf>
    <xf numFmtId="0" fontId="1" fillId="4"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2" fillId="2" borderId="0" xfId="0" applyFont="1" applyFill="1" applyBorder="1" applyAlignment="1">
      <alignment horizontal="center" vertical="center"/>
    </xf>
    <xf numFmtId="0" fontId="0" fillId="0" borderId="0" xfId="0" applyBorder="1" applyAlignment="1">
      <alignment horizontal="center" vertical="center" wrapText="1"/>
    </xf>
    <xf numFmtId="0" fontId="1" fillId="4" borderId="2"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2" xfId="0" applyFont="1" applyFill="1" applyBorder="1" applyAlignment="1">
      <alignment horizontal="center" vertical="center"/>
    </xf>
    <xf numFmtId="0" fontId="1" fillId="4" borderId="3" xfId="0" applyFont="1" applyFill="1" applyBorder="1" applyAlignment="1">
      <alignment horizontal="center" vertical="center"/>
    </xf>
    <xf numFmtId="0" fontId="8" fillId="9" borderId="0" xfId="0" applyFont="1" applyFill="1" applyBorder="1" applyAlignment="1">
      <alignment horizontal="center" vertical="center" wrapText="1"/>
    </xf>
    <xf numFmtId="0" fontId="8" fillId="9" borderId="1" xfId="0" applyFont="1" applyFill="1" applyBorder="1" applyAlignment="1">
      <alignment horizontal="center" vertical="center" wrapText="1"/>
    </xf>
  </cellXfs>
  <cellStyles count="4">
    <cellStyle name="Normal" xfId="0" builtinId="0"/>
    <cellStyle name="Normal 2" xfId="1" xr:uid="{F850CD18-F35D-4027-AEC6-1C728DA6FEC8}"/>
    <cellStyle name="Normal 3" xfId="2" xr:uid="{7A691F84-BA82-4A4D-9804-5A8EB61A2A4E}"/>
    <cellStyle name="Normal 4" xfId="3" xr:uid="{A1DB1FBF-FFA8-49BE-83DC-20B5039C866D}"/>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993366"/>
      <rgbColor rgb="FFFFFFCC"/>
      <rgbColor rgb="FFCCFFFF"/>
      <rgbColor rgb="FF660066"/>
      <rgbColor rgb="FFFF8080"/>
      <rgbColor rgb="FF0066CC"/>
      <rgbColor rgb="FFD9E1F2"/>
      <rgbColor rgb="FF000080"/>
      <rgbColor rgb="FFFF00FF"/>
      <rgbColor rgb="FFFFF200"/>
      <rgbColor rgb="FF00FFFF"/>
      <rgbColor rgb="FF800080"/>
      <rgbColor rgb="FF800000"/>
      <rgbColor rgb="FF008080"/>
      <rgbColor rgb="FF0000FF"/>
      <rgbColor rgb="FF00CCFF"/>
      <rgbColor rgb="FFCCFFFF"/>
      <rgbColor rgb="FFCCFFCC"/>
      <rgbColor rgb="FFFFFF99"/>
      <rgbColor rgb="FFAFD095"/>
      <rgbColor rgb="FFFF99CC"/>
      <rgbColor rgb="FFCC99FF"/>
      <rgbColor rgb="FFFDB94D"/>
      <rgbColor rgb="FF3366FF"/>
      <rgbColor rgb="FF33CCCC"/>
      <rgbColor rgb="FF81D41A"/>
      <rgbColor rgb="FFFFCC00"/>
      <rgbColor rgb="FFFF9900"/>
      <rgbColor rgb="FFF04E4D"/>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doi.org/10.1016/j.polymer.2006.02.031" TargetMode="External"/><Relationship Id="rId13" Type="http://schemas.openxmlformats.org/officeDocument/2006/relationships/hyperlink" Target="https://doi.org/10.1002/pat.1355" TargetMode="External"/><Relationship Id="rId18" Type="http://schemas.openxmlformats.org/officeDocument/2006/relationships/hyperlink" Target="https://doi.org/10.1002/polb.21928" TargetMode="External"/><Relationship Id="rId3" Type="http://schemas.openxmlformats.org/officeDocument/2006/relationships/hyperlink" Target="https://doi.org/10.1002/adv.1990.060100104" TargetMode="External"/><Relationship Id="rId21" Type="http://schemas.openxmlformats.org/officeDocument/2006/relationships/hyperlink" Target="https://doi.org/10.1002/(SICI)1098-2329(199711)16:4%3C251::AID-ADV1%3E3.0.CO;2-U" TargetMode="External"/><Relationship Id="rId7" Type="http://schemas.openxmlformats.org/officeDocument/2006/relationships/hyperlink" Target="https://doi.org/10.1002/app.35124" TargetMode="External"/><Relationship Id="rId12" Type="http://schemas.openxmlformats.org/officeDocument/2006/relationships/hyperlink" Target="https://doi.org/10.1002/9783527629275.ch17" TargetMode="External"/><Relationship Id="rId17" Type="http://schemas.openxmlformats.org/officeDocument/2006/relationships/hyperlink" Target="https://doi.org/10.1002/mame.201200449" TargetMode="External"/><Relationship Id="rId2" Type="http://schemas.openxmlformats.org/officeDocument/2006/relationships/hyperlink" Target="https://doi.org/10.1002/pen.24125" TargetMode="External"/><Relationship Id="rId16" Type="http://schemas.openxmlformats.org/officeDocument/2006/relationships/hyperlink" Target="https://doi.org/10.1080/03602550701870065" TargetMode="External"/><Relationship Id="rId20" Type="http://schemas.openxmlformats.org/officeDocument/2006/relationships/hyperlink" Target="https://doi.org/10.1002/pen.10111" TargetMode="External"/><Relationship Id="rId1" Type="http://schemas.openxmlformats.org/officeDocument/2006/relationships/hyperlink" Target="https://doi.org/10.1016/j.compositesb.2013.06.046" TargetMode="External"/><Relationship Id="rId6" Type="http://schemas.openxmlformats.org/officeDocument/2006/relationships/hyperlink" Target="https://doi.org/10.1002/pen.23376" TargetMode="External"/><Relationship Id="rId11" Type="http://schemas.openxmlformats.org/officeDocument/2006/relationships/hyperlink" Target="https://doi.org/10.1080/03602559.2011.617410" TargetMode="External"/><Relationship Id="rId5" Type="http://schemas.openxmlformats.org/officeDocument/2006/relationships/hyperlink" Target="https://doi.org/10.1002/app.12873" TargetMode="External"/><Relationship Id="rId15" Type="http://schemas.openxmlformats.org/officeDocument/2006/relationships/hyperlink" Target="https://doi.org/10.1002/adv.1990.060100104" TargetMode="External"/><Relationship Id="rId10" Type="http://schemas.openxmlformats.org/officeDocument/2006/relationships/hyperlink" Target="https://doi.org/10.1002/cjce.20377" TargetMode="External"/><Relationship Id="rId19" Type="http://schemas.openxmlformats.org/officeDocument/2006/relationships/hyperlink" Target="https://doi.org/10.1016/j.icheatmasstransfer.2009.02.005" TargetMode="External"/><Relationship Id="rId4" Type="http://schemas.openxmlformats.org/officeDocument/2006/relationships/hyperlink" Target="https://doi.org/10.1002/pen.20114" TargetMode="External"/><Relationship Id="rId9" Type="http://schemas.openxmlformats.org/officeDocument/2006/relationships/hyperlink" Target="https://doi.org/10.1002/app.35124" TargetMode="External"/><Relationship Id="rId14" Type="http://schemas.openxmlformats.org/officeDocument/2006/relationships/hyperlink" Target="https://doi.org/10.1002/pen.20114" TargetMode="External"/><Relationship Id="rId22" Type="http://schemas.openxmlformats.org/officeDocument/2006/relationships/hyperlink" Target="https://doi.org/10.1016/j.polymer.2005.04.08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53"/>
  <sheetViews>
    <sheetView tabSelected="1" zoomScale="90" zoomScaleNormal="90" workbookViewId="0">
      <selection activeCell="B12" sqref="B12"/>
    </sheetView>
  </sheetViews>
  <sheetFormatPr defaultColWidth="12.140625" defaultRowHeight="12.75"/>
  <cols>
    <col min="1" max="1" width="19.42578125" customWidth="1"/>
    <col min="7" max="7" width="14.7109375" customWidth="1"/>
    <col min="8" max="8" width="14.42578125" customWidth="1"/>
    <col min="9" max="9" width="13.42578125" customWidth="1"/>
    <col min="10" max="10" width="13.85546875" customWidth="1"/>
  </cols>
  <sheetData>
    <row r="1" spans="1:12" ht="46.5" customHeight="1">
      <c r="A1" s="1" t="s">
        <v>0</v>
      </c>
      <c r="B1" s="75" t="s">
        <v>1</v>
      </c>
      <c r="C1" s="75"/>
      <c r="D1" s="75"/>
      <c r="E1" s="75"/>
      <c r="F1" s="75"/>
      <c r="G1" s="75"/>
      <c r="H1" s="75"/>
    </row>
    <row r="2" spans="1:12">
      <c r="A2" s="1"/>
      <c r="B2" s="2"/>
    </row>
    <row r="3" spans="1:12" ht="18">
      <c r="A3" s="76" t="s">
        <v>2</v>
      </c>
      <c r="B3" s="76"/>
      <c r="C3" s="76"/>
      <c r="D3" s="76"/>
      <c r="E3" s="76"/>
      <c r="F3" s="76"/>
      <c r="G3" s="76"/>
      <c r="H3" s="76"/>
    </row>
    <row r="4" spans="1:12" s="3" customFormat="1" ht="25.5">
      <c r="G4" s="4" t="s">
        <v>3</v>
      </c>
      <c r="H4" s="77"/>
      <c r="I4" s="77"/>
      <c r="J4" s="77"/>
      <c r="K4" s="77"/>
      <c r="L4" s="77"/>
    </row>
    <row r="5" spans="1:12" s="3" customFormat="1" ht="25.5">
      <c r="A5" s="5"/>
      <c r="B5" s="6" t="s">
        <v>4</v>
      </c>
      <c r="C5" s="6" t="s">
        <v>5</v>
      </c>
      <c r="D5" s="6" t="s">
        <v>6</v>
      </c>
      <c r="E5" s="6" t="s">
        <v>7</v>
      </c>
      <c r="G5" s="7" t="s">
        <v>8</v>
      </c>
    </row>
    <row r="6" spans="1:12">
      <c r="A6" s="8" t="s">
        <v>9</v>
      </c>
      <c r="B6" s="8">
        <v>275</v>
      </c>
      <c r="C6" s="8">
        <v>278</v>
      </c>
      <c r="D6" s="8">
        <v>394</v>
      </c>
      <c r="E6" s="8">
        <v>602</v>
      </c>
      <c r="G6" s="8">
        <f>SUM(B6:E6)</f>
        <v>1549</v>
      </c>
    </row>
    <row r="7" spans="1:12">
      <c r="A7" s="8" t="s">
        <v>10</v>
      </c>
      <c r="B7" s="8">
        <f>SUM('All Databases_Natasha'!F3:F886)</f>
        <v>286</v>
      </c>
      <c r="C7" s="8">
        <f>SUM('All Databases_Natasha'!G3:G886)</f>
        <v>284</v>
      </c>
      <c r="D7" s="8">
        <f>SUM('All Databases_Natasha'!H3:H886)</f>
        <v>317</v>
      </c>
      <c r="E7" s="8">
        <f>SUM('All Databases_Natasha'!I3:I886)</f>
        <v>644</v>
      </c>
      <c r="G7" s="8">
        <f>SUM(B7:E7)</f>
        <v>1531</v>
      </c>
    </row>
    <row r="8" spans="1:12" ht="25.5">
      <c r="A8" s="55" t="s">
        <v>4251</v>
      </c>
      <c r="B8" s="8">
        <v>308</v>
      </c>
      <c r="C8" s="8">
        <v>333</v>
      </c>
      <c r="D8" s="8">
        <v>170</v>
      </c>
      <c r="E8" s="8">
        <v>638</v>
      </c>
      <c r="G8" s="8"/>
    </row>
    <row r="9" spans="1:12">
      <c r="A9" s="54" t="s">
        <v>4595</v>
      </c>
      <c r="B9" s="54">
        <v>315</v>
      </c>
      <c r="C9" s="54">
        <v>337</v>
      </c>
      <c r="D9" s="54">
        <v>178</v>
      </c>
      <c r="E9" s="54">
        <v>660</v>
      </c>
      <c r="G9" s="54"/>
      <c r="I9" t="s">
        <v>4371</v>
      </c>
    </row>
    <row r="10" spans="1:12">
      <c r="A10" s="72" t="s">
        <v>4674</v>
      </c>
      <c r="B10" s="54">
        <f>B9-B8</f>
        <v>7</v>
      </c>
      <c r="C10" s="54">
        <f t="shared" ref="C10:E10" si="0">C9-C8</f>
        <v>4</v>
      </c>
      <c r="D10" s="54">
        <f t="shared" si="0"/>
        <v>8</v>
      </c>
      <c r="E10" s="54">
        <f t="shared" si="0"/>
        <v>22</v>
      </c>
      <c r="G10" s="54">
        <f>SUM(B10:E10)</f>
        <v>41</v>
      </c>
    </row>
    <row r="11" spans="1:12">
      <c r="A11" s="72" t="s">
        <v>4675</v>
      </c>
      <c r="B11" s="72">
        <v>320</v>
      </c>
      <c r="C11" s="72">
        <v>316</v>
      </c>
      <c r="D11" s="72">
        <v>180</v>
      </c>
      <c r="E11" s="72">
        <v>670</v>
      </c>
      <c r="G11" s="54"/>
    </row>
    <row r="12" spans="1:12">
      <c r="A12" s="54"/>
      <c r="B12" s="54"/>
      <c r="C12" s="54"/>
      <c r="D12" s="54"/>
      <c r="E12" s="54"/>
      <c r="G12" s="54"/>
    </row>
    <row r="13" spans="1:12">
      <c r="I13" t="s">
        <v>4372</v>
      </c>
    </row>
    <row r="14" spans="1:12" ht="12.75" customHeight="1">
      <c r="A14" s="73" t="s">
        <v>11</v>
      </c>
      <c r="B14" s="73"/>
      <c r="C14" s="73"/>
      <c r="D14" s="73"/>
      <c r="E14" s="73"/>
      <c r="G14" s="74" t="s">
        <v>12</v>
      </c>
    </row>
    <row r="15" spans="1:12">
      <c r="A15" s="8" t="s">
        <v>13</v>
      </c>
      <c r="B15" s="8">
        <f>COUNTIF('All Databases_Natasha'!F3:F886,"&gt;"&amp;1)</f>
        <v>3</v>
      </c>
      <c r="C15" s="8">
        <f>COUNTIF('All Databases_Natasha'!G3:G886,"&gt;"&amp;1)</f>
        <v>3</v>
      </c>
      <c r="D15" s="8">
        <f>COUNTIF('All Databases_Natasha'!H3:H886,"&gt;"&amp;1)</f>
        <v>11</v>
      </c>
      <c r="E15" s="8">
        <f>COUNTIF('All Databases_Natasha'!I3:I886,"&gt;"&amp;1)</f>
        <v>1</v>
      </c>
      <c r="G15" s="74"/>
    </row>
    <row r="16" spans="1:12">
      <c r="A16" s="8" t="s">
        <v>14</v>
      </c>
      <c r="B16" s="8">
        <f>SUM('All Databases_Natasha'!J3:J886)</f>
        <v>641</v>
      </c>
      <c r="G16" s="74"/>
    </row>
    <row r="17" spans="1:8">
      <c r="G17" s="8">
        <f>G7-B16</f>
        <v>890</v>
      </c>
    </row>
    <row r="19" spans="1:8" ht="12.75" customHeight="1">
      <c r="A19" s="73" t="s">
        <v>15</v>
      </c>
      <c r="B19" s="73"/>
      <c r="G19" s="74" t="s">
        <v>16</v>
      </c>
    </row>
    <row r="20" spans="1:8">
      <c r="A20" s="8" t="s">
        <v>17</v>
      </c>
      <c r="B20" s="10">
        <f>COUNTIF('All Databases_Natasha'!K3:K886,"Yes")</f>
        <v>29</v>
      </c>
      <c r="G20" s="74"/>
    </row>
    <row r="21" spans="1:8">
      <c r="A21" s="8" t="s">
        <v>18</v>
      </c>
      <c r="B21" s="8">
        <f>COUNTIF('All Databases_Natasha'!L3:L886,"Yes")</f>
        <v>179</v>
      </c>
      <c r="G21" s="8">
        <f>G17-B20-B21-B22</f>
        <v>679</v>
      </c>
    </row>
    <row r="22" spans="1:8">
      <c r="A22" s="8" t="s">
        <v>19</v>
      </c>
      <c r="B22" s="8">
        <f>COUNTIF('All Databases_Natasha'!R3:R886,"*No full text*")</f>
        <v>3</v>
      </c>
      <c r="G22" s="8"/>
    </row>
    <row r="24" spans="1:8" ht="13.5" customHeight="1">
      <c r="A24" s="73" t="s">
        <v>20</v>
      </c>
      <c r="B24" s="73"/>
      <c r="G24" s="74" t="s">
        <v>21</v>
      </c>
      <c r="H24" s="74" t="s">
        <v>22</v>
      </c>
    </row>
    <row r="25" spans="1:8">
      <c r="A25" s="8" t="s">
        <v>23</v>
      </c>
      <c r="B25" s="8">
        <f>COUNTIF('All Databases_Natasha'!M3:M886,"Yes")-B22</f>
        <v>550</v>
      </c>
      <c r="G25" s="74"/>
      <c r="H25" s="74"/>
    </row>
    <row r="26" spans="1:8">
      <c r="A26" s="8" t="s">
        <v>24</v>
      </c>
      <c r="B26" s="8">
        <f>COUNTIF('All Databases_Natasha'!M3:M886,"No")</f>
        <v>141</v>
      </c>
      <c r="G26" s="8">
        <f>G21-B26</f>
        <v>538</v>
      </c>
      <c r="H26" s="8">
        <f>SUM('All Databases_Natasha'!T3:T886)</f>
        <v>342</v>
      </c>
    </row>
    <row r="28" spans="1:8" ht="13.5" customHeight="1">
      <c r="A28" s="73" t="s">
        <v>25</v>
      </c>
      <c r="B28" s="73"/>
      <c r="G28" s="74" t="s">
        <v>26</v>
      </c>
      <c r="H28" s="73" t="s">
        <v>22</v>
      </c>
    </row>
    <row r="29" spans="1:8">
      <c r="A29" s="8" t="s">
        <v>23</v>
      </c>
      <c r="B29" s="8">
        <f>COUNTIF('All Databases_Natasha'!O3:O886,"Yes")-B22</f>
        <v>338</v>
      </c>
      <c r="G29" s="74"/>
      <c r="H29" s="73"/>
    </row>
    <row r="30" spans="1:8">
      <c r="A30" s="8" t="s">
        <v>24</v>
      </c>
      <c r="B30" s="8">
        <f>COUNTIF('All Databases_Natasha'!O3:O886,"No")</f>
        <v>209</v>
      </c>
      <c r="G30" s="8">
        <f>G26-B30</f>
        <v>329</v>
      </c>
      <c r="H30" s="11">
        <v>189</v>
      </c>
    </row>
    <row r="32" spans="1:8" ht="13.5" customHeight="1">
      <c r="A32" s="73" t="s">
        <v>27</v>
      </c>
      <c r="B32" s="73"/>
      <c r="G32" s="74" t="s">
        <v>28</v>
      </c>
      <c r="H32" s="74" t="s">
        <v>29</v>
      </c>
    </row>
    <row r="33" spans="1:10">
      <c r="A33" s="8" t="s">
        <v>30</v>
      </c>
      <c r="B33" s="8">
        <f>COUNTIF('All Databases_Natasha'!Q3:Q886,"Yes")</f>
        <v>164</v>
      </c>
      <c r="G33" s="74"/>
      <c r="H33" s="74"/>
    </row>
    <row r="34" spans="1:10">
      <c r="A34" t="s">
        <v>31</v>
      </c>
      <c r="B34" s="8">
        <f>COUNTIF('All Databases_Natasha'!Q4:Q886,"Maybe")</f>
        <v>34</v>
      </c>
      <c r="G34" s="8">
        <f>G30-B35</f>
        <v>188</v>
      </c>
      <c r="H34" s="8">
        <v>88</v>
      </c>
    </row>
    <row r="35" spans="1:10">
      <c r="A35" s="8" t="s">
        <v>24</v>
      </c>
      <c r="B35" s="8">
        <f>COUNTIF('All Databases_Natasha'!Q3:Q886,"No")-B22</f>
        <v>141</v>
      </c>
    </row>
    <row r="36" spans="1:10">
      <c r="G36" s="12"/>
      <c r="H36" s="12"/>
      <c r="I36" s="12"/>
      <c r="J36" s="12"/>
    </row>
    <row r="37" spans="1:10" ht="12.75" customHeight="1">
      <c r="A37" s="13"/>
      <c r="B37" s="14"/>
    </row>
    <row r="38" spans="1:10" ht="18">
      <c r="A38" s="14"/>
      <c r="B38" s="15"/>
      <c r="C38" s="14"/>
      <c r="D38" s="14"/>
      <c r="E38" s="14"/>
      <c r="F38" s="14"/>
      <c r="G38" s="14"/>
      <c r="H38" s="14"/>
    </row>
    <row r="39" spans="1:10" ht="18">
      <c r="C39" s="14"/>
      <c r="D39" s="15"/>
      <c r="E39" s="14"/>
      <c r="F39" s="14"/>
      <c r="G39" s="14"/>
      <c r="H39" s="14"/>
    </row>
    <row r="45" spans="1:10" ht="12.75" customHeight="1"/>
    <row r="50" ht="12.75" customHeight="1"/>
    <row r="51" ht="20.25" customHeight="1"/>
    <row r="53" ht="20.25" customHeight="1"/>
  </sheetData>
  <mergeCells count="16">
    <mergeCell ref="B1:H1"/>
    <mergeCell ref="A3:H3"/>
    <mergeCell ref="H4:L4"/>
    <mergeCell ref="A14:E14"/>
    <mergeCell ref="G14:G16"/>
    <mergeCell ref="A19:B19"/>
    <mergeCell ref="G19:G20"/>
    <mergeCell ref="A24:B24"/>
    <mergeCell ref="G24:G25"/>
    <mergeCell ref="H24:H25"/>
    <mergeCell ref="A28:B28"/>
    <mergeCell ref="G28:G29"/>
    <mergeCell ref="H28:H29"/>
    <mergeCell ref="A32:B32"/>
    <mergeCell ref="G32:G33"/>
    <mergeCell ref="H32:H33"/>
  </mergeCells>
  <pageMargins left="0.78749999999999998" right="0.78749999999999998" top="1.0249999999999999" bottom="1.0249999999999999" header="0.78749999999999998" footer="0.78749999999999998"/>
  <pageSetup paperSize="9" orientation="portrait" useFirstPageNumber="1" horizontalDpi="300" verticalDpi="300" r:id="rId1"/>
  <headerFooter>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F939"/>
  <sheetViews>
    <sheetView zoomScaleNormal="100" workbookViewId="0">
      <pane ySplit="2" topLeftCell="A3" activePane="bottomLeft" state="frozen"/>
      <selection pane="bottomLeft" activeCell="G8" sqref="G8"/>
    </sheetView>
  </sheetViews>
  <sheetFormatPr defaultColWidth="11.5703125" defaultRowHeight="12.75"/>
  <cols>
    <col min="1" max="1" width="11.42578125" style="16"/>
    <col min="2" max="2" width="45.5703125" style="17" customWidth="1"/>
    <col min="3" max="4" width="11.42578125" style="18"/>
    <col min="5" max="10" width="11.42578125" style="19"/>
    <col min="11" max="11" width="11.42578125" style="16"/>
    <col min="12" max="13" width="11.42578125" style="19"/>
    <col min="14" max="14" width="35.7109375" style="17" customWidth="1"/>
    <col min="15" max="15" width="11.42578125" style="19"/>
    <col min="16" max="16" width="35.7109375" style="17" customWidth="1"/>
    <col min="17" max="17" width="11.42578125" style="19"/>
    <col min="18" max="18" width="35.7109375" style="17" customWidth="1"/>
    <col min="19" max="19" width="22.85546875" style="18" customWidth="1"/>
    <col min="20" max="20" width="22.42578125" style="19" customWidth="1"/>
    <col min="21" max="1020" width="11.42578125" style="16"/>
  </cols>
  <sheetData>
    <row r="1" spans="1:22" ht="13.5" customHeight="1">
      <c r="A1" s="7" t="s">
        <v>32</v>
      </c>
      <c r="B1" s="7" t="s">
        <v>33</v>
      </c>
      <c r="C1" s="7" t="s">
        <v>34</v>
      </c>
      <c r="D1" s="7" t="s">
        <v>18</v>
      </c>
      <c r="E1" s="7" t="s">
        <v>17</v>
      </c>
      <c r="F1" s="78" t="s">
        <v>35</v>
      </c>
      <c r="G1" s="79"/>
      <c r="H1" s="79"/>
      <c r="I1" s="80"/>
      <c r="J1" s="7" t="s">
        <v>11</v>
      </c>
      <c r="K1" s="78" t="s">
        <v>36</v>
      </c>
      <c r="L1" s="80"/>
      <c r="M1" s="81" t="s">
        <v>20</v>
      </c>
      <c r="N1" s="82"/>
      <c r="O1" s="81" t="s">
        <v>37</v>
      </c>
      <c r="P1" s="82"/>
      <c r="Q1" s="81" t="s">
        <v>27</v>
      </c>
      <c r="R1" s="82"/>
      <c r="S1" s="7"/>
      <c r="T1" s="7" t="s">
        <v>38</v>
      </c>
    </row>
    <row r="2" spans="1:22" ht="38.25">
      <c r="A2" s="7" t="s">
        <v>32</v>
      </c>
      <c r="B2" s="7" t="s">
        <v>33</v>
      </c>
      <c r="C2" s="7" t="s">
        <v>34</v>
      </c>
      <c r="D2" s="7" t="s">
        <v>18</v>
      </c>
      <c r="E2" s="7" t="s">
        <v>17</v>
      </c>
      <c r="F2" s="7" t="s">
        <v>4</v>
      </c>
      <c r="G2" s="7" t="s">
        <v>5</v>
      </c>
      <c r="H2" s="7" t="s">
        <v>6</v>
      </c>
      <c r="I2" s="7" t="s">
        <v>7</v>
      </c>
      <c r="J2" s="7" t="s">
        <v>11</v>
      </c>
      <c r="K2" s="7" t="s">
        <v>17</v>
      </c>
      <c r="L2" s="7" t="s">
        <v>18</v>
      </c>
      <c r="M2" s="9" t="s">
        <v>39</v>
      </c>
      <c r="N2" s="7" t="s">
        <v>40</v>
      </c>
      <c r="O2" s="9" t="s">
        <v>39</v>
      </c>
      <c r="P2" s="7" t="s">
        <v>40</v>
      </c>
      <c r="Q2" s="9" t="s">
        <v>39</v>
      </c>
      <c r="R2" s="7" t="s">
        <v>40</v>
      </c>
      <c r="S2" s="7" t="s">
        <v>0</v>
      </c>
      <c r="T2" s="7" t="s">
        <v>41</v>
      </c>
      <c r="V2" s="16" t="s">
        <v>42</v>
      </c>
    </row>
    <row r="3" spans="1:22" ht="38.25">
      <c r="A3" s="20" t="s">
        <v>43</v>
      </c>
      <c r="B3" s="21" t="s">
        <v>44</v>
      </c>
      <c r="C3" s="22">
        <v>2018</v>
      </c>
      <c r="D3" s="22" t="s">
        <v>45</v>
      </c>
      <c r="E3" s="33" t="s">
        <v>46</v>
      </c>
      <c r="F3" s="22">
        <v>1</v>
      </c>
      <c r="G3" s="33">
        <v>1</v>
      </c>
      <c r="H3" s="33"/>
      <c r="I3" s="33"/>
      <c r="J3" s="33">
        <f t="shared" ref="J3:J16" si="0">SUM(F3:I3)-1</f>
        <v>1</v>
      </c>
      <c r="K3" s="33" t="str">
        <f t="shared" ref="K3:K34" si="1">IF(E3 = "English", "No", "Yes")</f>
        <v>No</v>
      </c>
      <c r="L3" s="33" t="str">
        <f>IF(OR(D3="Conference Review", D3="Patent", D3="News Article", D3="Report"),"Yes","No")</f>
        <v>Yes</v>
      </c>
      <c r="M3" s="22"/>
      <c r="N3" s="21"/>
      <c r="O3" s="22"/>
      <c r="P3" s="21"/>
      <c r="Q3" s="22"/>
      <c r="R3" s="21"/>
      <c r="S3" s="22"/>
      <c r="T3" s="23"/>
    </row>
    <row r="4" spans="1:22" ht="25.5">
      <c r="A4" s="20" t="s">
        <v>43</v>
      </c>
      <c r="B4" s="21" t="s">
        <v>47</v>
      </c>
      <c r="C4" s="22">
        <v>2014</v>
      </c>
      <c r="D4" s="22" t="s">
        <v>45</v>
      </c>
      <c r="E4" s="33" t="s">
        <v>46</v>
      </c>
      <c r="F4" s="22">
        <v>1</v>
      </c>
      <c r="G4" s="33">
        <v>1</v>
      </c>
      <c r="H4" s="33"/>
      <c r="I4" s="33"/>
      <c r="J4" s="33">
        <f t="shared" si="0"/>
        <v>1</v>
      </c>
      <c r="K4" s="33" t="str">
        <f t="shared" si="1"/>
        <v>No</v>
      </c>
      <c r="L4" s="33" t="str">
        <f>IF(OR(D4="Conference Review", D4="Patent", D4="News Article", D4="Report"),"Yes","No")</f>
        <v>Yes</v>
      </c>
      <c r="M4" s="22"/>
      <c r="N4" s="21"/>
      <c r="O4" s="22"/>
      <c r="P4" s="21"/>
      <c r="Q4" s="22"/>
      <c r="R4" s="21"/>
      <c r="S4" s="22"/>
      <c r="T4" s="23"/>
    </row>
    <row r="5" spans="1:22" ht="25.5">
      <c r="A5" s="20" t="s">
        <v>43</v>
      </c>
      <c r="B5" s="21" t="s">
        <v>48</v>
      </c>
      <c r="C5" s="22">
        <v>2017</v>
      </c>
      <c r="D5" s="22" t="s">
        <v>45</v>
      </c>
      <c r="E5" s="33" t="s">
        <v>46</v>
      </c>
      <c r="F5" s="22">
        <v>1</v>
      </c>
      <c r="G5" s="33">
        <v>1</v>
      </c>
      <c r="H5" s="33"/>
      <c r="I5" s="33"/>
      <c r="J5" s="33">
        <f t="shared" si="0"/>
        <v>1</v>
      </c>
      <c r="K5" s="33" t="str">
        <f t="shared" si="1"/>
        <v>No</v>
      </c>
      <c r="L5" s="33" t="str">
        <f>IF(OR(D5="Conference Review", D5="Patent", D5="News Article", D5="Report"),"Yes","No")</f>
        <v>Yes</v>
      </c>
      <c r="M5" s="22"/>
      <c r="N5" s="21"/>
      <c r="O5" s="22"/>
      <c r="P5" s="21"/>
      <c r="Q5" s="22"/>
      <c r="R5" s="21"/>
      <c r="S5" s="22"/>
      <c r="T5" s="23"/>
    </row>
    <row r="6" spans="1:22" ht="25.5">
      <c r="A6" s="20" t="s">
        <v>43</v>
      </c>
      <c r="B6" s="21" t="s">
        <v>49</v>
      </c>
      <c r="C6" s="22">
        <v>2013</v>
      </c>
      <c r="D6" s="22" t="s">
        <v>45</v>
      </c>
      <c r="E6" s="33" t="s">
        <v>46</v>
      </c>
      <c r="F6" s="22">
        <v>1</v>
      </c>
      <c r="G6" s="33">
        <v>1</v>
      </c>
      <c r="H6" s="33"/>
      <c r="I6" s="33"/>
      <c r="J6" s="33">
        <f t="shared" si="0"/>
        <v>1</v>
      </c>
      <c r="K6" s="33" t="str">
        <f t="shared" si="1"/>
        <v>No</v>
      </c>
      <c r="L6" s="33" t="str">
        <f>IF(OR(D6="Conference Review", D6="Patent", D6="News Article", D6="Report"),"Yes","No")</f>
        <v>Yes</v>
      </c>
      <c r="M6" s="22"/>
      <c r="N6" s="21"/>
      <c r="O6" s="22"/>
      <c r="P6" s="21"/>
      <c r="Q6" s="22"/>
      <c r="R6" s="21"/>
      <c r="S6" s="22"/>
      <c r="T6" s="23"/>
    </row>
    <row r="7" spans="1:22" ht="25.5">
      <c r="A7" s="20" t="s">
        <v>43</v>
      </c>
      <c r="B7" s="21" t="s">
        <v>50</v>
      </c>
      <c r="C7" s="22">
        <v>2017</v>
      </c>
      <c r="D7" s="22" t="s">
        <v>45</v>
      </c>
      <c r="E7" s="33" t="s">
        <v>46</v>
      </c>
      <c r="F7" s="22">
        <v>1</v>
      </c>
      <c r="G7" s="33">
        <v>1</v>
      </c>
      <c r="H7" s="33"/>
      <c r="I7" s="33"/>
      <c r="J7" s="33">
        <f t="shared" si="0"/>
        <v>1</v>
      </c>
      <c r="K7" s="33" t="str">
        <f t="shared" si="1"/>
        <v>No</v>
      </c>
      <c r="L7" s="33" t="str">
        <f>IF(OR(D7="Conference Review", D7="Patent", D7="News Article", D7="Report"),"Yes","No")</f>
        <v>Yes</v>
      </c>
      <c r="M7" s="22"/>
      <c r="N7" s="21"/>
      <c r="O7" s="22"/>
      <c r="P7" s="21"/>
      <c r="Q7" s="22"/>
      <c r="R7" s="21"/>
      <c r="S7" s="22"/>
      <c r="T7" s="23"/>
    </row>
    <row r="8" spans="1:22" ht="51">
      <c r="A8" s="41" t="s">
        <v>43</v>
      </c>
      <c r="B8" s="24" t="s">
        <v>4602</v>
      </c>
      <c r="C8" s="33">
        <v>2022</v>
      </c>
      <c r="D8" s="22" t="s">
        <v>45</v>
      </c>
      <c r="E8" s="33" t="s">
        <v>46</v>
      </c>
      <c r="F8" s="33">
        <v>1</v>
      </c>
      <c r="G8" s="33"/>
      <c r="H8" s="33"/>
      <c r="I8" s="33"/>
      <c r="J8" s="33">
        <f t="shared" si="0"/>
        <v>0</v>
      </c>
      <c r="K8" s="33" t="str">
        <f t="shared" si="1"/>
        <v>No</v>
      </c>
      <c r="L8" s="33" t="str">
        <f>IF(OR(D8="Conference Review", D8="Patent", D8="News Article", D8="Report", D8="Erratum"),"Yes","No")</f>
        <v>Yes</v>
      </c>
      <c r="M8" s="33" t="s">
        <v>57</v>
      </c>
      <c r="N8" s="24"/>
      <c r="O8" s="33"/>
      <c r="P8" s="24"/>
      <c r="Q8" s="33"/>
      <c r="R8" s="41"/>
      <c r="S8" s="33"/>
      <c r="T8" s="23"/>
    </row>
    <row r="9" spans="1:22" ht="25.5">
      <c r="A9" s="41" t="s">
        <v>43</v>
      </c>
      <c r="B9" s="24" t="s">
        <v>4369</v>
      </c>
      <c r="C9" s="33">
        <v>2020</v>
      </c>
      <c r="D9" s="22" t="s">
        <v>45</v>
      </c>
      <c r="E9" s="33" t="s">
        <v>46</v>
      </c>
      <c r="F9" s="33">
        <v>1</v>
      </c>
      <c r="G9" s="33"/>
      <c r="H9" s="33"/>
      <c r="I9" s="33"/>
      <c r="J9" s="33">
        <f t="shared" si="0"/>
        <v>0</v>
      </c>
      <c r="K9" s="33" t="str">
        <f t="shared" si="1"/>
        <v>No</v>
      </c>
      <c r="L9" s="33" t="str">
        <f>IF(OR(D9="Conference Review", D9="Patent", D9="News Article", D9="Report", D9="Erratum"),"Yes","No")</f>
        <v>Yes</v>
      </c>
      <c r="M9" s="33"/>
      <c r="N9" s="24"/>
      <c r="O9" s="33"/>
      <c r="P9" s="24"/>
      <c r="Q9" s="33"/>
      <c r="R9" s="41"/>
      <c r="S9" s="33"/>
      <c r="T9" s="23">
        <v>1</v>
      </c>
    </row>
    <row r="10" spans="1:22" ht="25.5">
      <c r="A10" s="20" t="s">
        <v>43</v>
      </c>
      <c r="B10" s="21" t="s">
        <v>51</v>
      </c>
      <c r="C10" s="22">
        <v>2013</v>
      </c>
      <c r="D10" s="22" t="s">
        <v>45</v>
      </c>
      <c r="E10" s="33" t="s">
        <v>46</v>
      </c>
      <c r="F10" s="22">
        <v>1</v>
      </c>
      <c r="G10" s="33">
        <v>1</v>
      </c>
      <c r="H10" s="33"/>
      <c r="I10" s="33"/>
      <c r="J10" s="33">
        <f t="shared" si="0"/>
        <v>1</v>
      </c>
      <c r="K10" s="33" t="str">
        <f t="shared" si="1"/>
        <v>No</v>
      </c>
      <c r="L10" s="33" t="str">
        <f t="shared" ref="L10:L16" si="2">IF(OR(D10="Conference Review", D10="Patent", D10="News Article", D10="Report"),"Yes","No")</f>
        <v>Yes</v>
      </c>
      <c r="M10" s="22"/>
      <c r="N10" s="21"/>
      <c r="O10" s="22"/>
      <c r="P10" s="21"/>
      <c r="Q10" s="22"/>
      <c r="R10" s="21"/>
      <c r="S10" s="22"/>
      <c r="T10" s="23"/>
    </row>
    <row r="11" spans="1:22" ht="76.5">
      <c r="A11" s="20" t="s">
        <v>52</v>
      </c>
      <c r="B11" s="21" t="s">
        <v>53</v>
      </c>
      <c r="C11" s="22">
        <v>2010</v>
      </c>
      <c r="D11" s="22" t="s">
        <v>54</v>
      </c>
      <c r="E11" s="33" t="s">
        <v>46</v>
      </c>
      <c r="F11" s="22">
        <v>1</v>
      </c>
      <c r="G11" s="33">
        <v>1</v>
      </c>
      <c r="H11" s="33">
        <v>2</v>
      </c>
      <c r="I11" s="33">
        <v>1</v>
      </c>
      <c r="J11" s="33">
        <f t="shared" si="0"/>
        <v>4</v>
      </c>
      <c r="K11" s="33" t="str">
        <f t="shared" si="1"/>
        <v>No</v>
      </c>
      <c r="L11" s="33" t="str">
        <f t="shared" si="2"/>
        <v>No</v>
      </c>
      <c r="M11" s="22" t="s">
        <v>55</v>
      </c>
      <c r="N11" s="24" t="s">
        <v>56</v>
      </c>
      <c r="O11" s="22" t="s">
        <v>57</v>
      </c>
      <c r="P11" s="21" t="s">
        <v>58</v>
      </c>
      <c r="Q11" s="22"/>
      <c r="R11" s="21"/>
      <c r="S11" s="22" t="s">
        <v>59</v>
      </c>
      <c r="T11" s="23">
        <v>1</v>
      </c>
    </row>
    <row r="12" spans="1:22" ht="63.75">
      <c r="A12" s="20" t="s">
        <v>60</v>
      </c>
      <c r="B12" s="21" t="s">
        <v>61</v>
      </c>
      <c r="C12" s="22">
        <v>2019</v>
      </c>
      <c r="D12" s="22" t="s">
        <v>54</v>
      </c>
      <c r="E12" s="22" t="s">
        <v>46</v>
      </c>
      <c r="F12" s="33"/>
      <c r="G12" s="33"/>
      <c r="H12" s="33">
        <v>1</v>
      </c>
      <c r="I12" s="33"/>
      <c r="J12" s="33">
        <f t="shared" si="0"/>
        <v>0</v>
      </c>
      <c r="K12" s="33" t="str">
        <f t="shared" si="1"/>
        <v>No</v>
      </c>
      <c r="L12" s="33" t="str">
        <f t="shared" si="2"/>
        <v>No</v>
      </c>
      <c r="M12" s="33" t="s">
        <v>55</v>
      </c>
      <c r="N12" s="21" t="s">
        <v>62</v>
      </c>
      <c r="O12" s="33" t="s">
        <v>57</v>
      </c>
      <c r="P12" s="21" t="s">
        <v>63</v>
      </c>
      <c r="Q12" s="33"/>
      <c r="R12" s="21"/>
      <c r="S12" s="22" t="s">
        <v>64</v>
      </c>
      <c r="T12" s="23">
        <v>1</v>
      </c>
    </row>
    <row r="13" spans="1:22" ht="38.25">
      <c r="A13" s="20" t="s">
        <v>65</v>
      </c>
      <c r="B13" s="21" t="s">
        <v>66</v>
      </c>
      <c r="C13" s="22">
        <v>2001</v>
      </c>
      <c r="D13" s="22" t="s">
        <v>54</v>
      </c>
      <c r="E13" s="33" t="s">
        <v>46</v>
      </c>
      <c r="F13" s="22">
        <v>1</v>
      </c>
      <c r="G13" s="33"/>
      <c r="H13" s="33"/>
      <c r="I13" s="33"/>
      <c r="J13" s="33">
        <f t="shared" si="0"/>
        <v>0</v>
      </c>
      <c r="K13" s="33" t="str">
        <f t="shared" si="1"/>
        <v>No</v>
      </c>
      <c r="L13" s="33" t="str">
        <f t="shared" si="2"/>
        <v>No</v>
      </c>
      <c r="M13" s="22" t="s">
        <v>57</v>
      </c>
      <c r="N13" s="21" t="s">
        <v>67</v>
      </c>
      <c r="O13" s="22"/>
      <c r="P13" s="21"/>
      <c r="Q13" s="22"/>
      <c r="R13" s="21"/>
      <c r="S13" s="22" t="s">
        <v>68</v>
      </c>
      <c r="T13" s="23"/>
    </row>
    <row r="14" spans="1:22" ht="51">
      <c r="A14" s="20" t="s">
        <v>69</v>
      </c>
      <c r="B14" s="21" t="s">
        <v>70</v>
      </c>
      <c r="C14" s="22">
        <v>2018</v>
      </c>
      <c r="D14" s="22" t="s">
        <v>54</v>
      </c>
      <c r="E14" s="33" t="s">
        <v>46</v>
      </c>
      <c r="F14" s="33"/>
      <c r="G14" s="33"/>
      <c r="H14" s="33">
        <v>1</v>
      </c>
      <c r="I14" s="33"/>
      <c r="J14" s="33">
        <f t="shared" si="0"/>
        <v>0</v>
      </c>
      <c r="K14" s="33" t="str">
        <f t="shared" si="1"/>
        <v>No</v>
      </c>
      <c r="L14" s="33" t="str">
        <f t="shared" si="2"/>
        <v>No</v>
      </c>
      <c r="M14" s="33" t="s">
        <v>57</v>
      </c>
      <c r="N14" s="21" t="s">
        <v>71</v>
      </c>
      <c r="O14" s="33"/>
      <c r="P14" s="21"/>
      <c r="Q14" s="33"/>
      <c r="R14" s="21"/>
      <c r="S14" s="22" t="s">
        <v>72</v>
      </c>
      <c r="T14" s="23"/>
    </row>
    <row r="15" spans="1:22" ht="38.25">
      <c r="A15" s="20" t="s">
        <v>73</v>
      </c>
      <c r="B15" s="21" t="s">
        <v>74</v>
      </c>
      <c r="C15" s="22">
        <v>2017</v>
      </c>
      <c r="D15" s="22" t="s">
        <v>54</v>
      </c>
      <c r="E15" s="22" t="s">
        <v>46</v>
      </c>
      <c r="F15" s="22"/>
      <c r="G15" s="22"/>
      <c r="H15" s="22"/>
      <c r="I15" s="22">
        <v>1</v>
      </c>
      <c r="J15" s="33">
        <f t="shared" si="0"/>
        <v>0</v>
      </c>
      <c r="K15" s="33" t="str">
        <f t="shared" si="1"/>
        <v>No</v>
      </c>
      <c r="L15" s="33" t="str">
        <f t="shared" si="2"/>
        <v>No</v>
      </c>
      <c r="M15" s="33" t="s">
        <v>57</v>
      </c>
      <c r="N15" s="21" t="s">
        <v>75</v>
      </c>
      <c r="O15" s="33"/>
      <c r="P15" s="21"/>
      <c r="Q15" s="33"/>
      <c r="R15" s="21"/>
      <c r="S15" s="22" t="s">
        <v>76</v>
      </c>
      <c r="T15" s="23"/>
    </row>
    <row r="16" spans="1:22" ht="25.5">
      <c r="A16" s="20" t="s">
        <v>77</v>
      </c>
      <c r="B16" s="21" t="s">
        <v>78</v>
      </c>
      <c r="C16" s="22">
        <v>2019</v>
      </c>
      <c r="D16" s="22" t="s">
        <v>54</v>
      </c>
      <c r="E16" s="22" t="s">
        <v>46</v>
      </c>
      <c r="F16" s="33"/>
      <c r="G16" s="33"/>
      <c r="H16" s="33">
        <v>1</v>
      </c>
      <c r="I16" s="33"/>
      <c r="J16" s="33">
        <f t="shared" si="0"/>
        <v>0</v>
      </c>
      <c r="K16" s="33" t="str">
        <f t="shared" si="1"/>
        <v>No</v>
      </c>
      <c r="L16" s="33" t="str">
        <f t="shared" si="2"/>
        <v>No</v>
      </c>
      <c r="M16" s="33" t="s">
        <v>57</v>
      </c>
      <c r="N16" s="21" t="s">
        <v>79</v>
      </c>
      <c r="O16" s="33"/>
      <c r="P16" s="21"/>
      <c r="Q16" s="33"/>
      <c r="R16" s="21"/>
      <c r="S16" s="22" t="s">
        <v>68</v>
      </c>
      <c r="T16" s="23"/>
    </row>
    <row r="17" spans="1:20" ht="25.5">
      <c r="A17" s="41" t="s">
        <v>4633</v>
      </c>
      <c r="B17" s="24" t="s">
        <v>4650</v>
      </c>
      <c r="C17" s="33">
        <v>2022</v>
      </c>
      <c r="D17" s="22" t="s">
        <v>54</v>
      </c>
      <c r="E17" s="33" t="s">
        <v>46</v>
      </c>
      <c r="F17" s="33"/>
      <c r="G17" s="33"/>
      <c r="H17" s="33"/>
      <c r="I17" s="33">
        <v>1</v>
      </c>
      <c r="J17" s="33"/>
      <c r="K17" s="33" t="str">
        <f t="shared" si="1"/>
        <v>No</v>
      </c>
      <c r="L17" s="33" t="str">
        <f>IF(OR(D17="Conference Review", D17="Patent", D17="News Article", D17="Report", D17="Erratum"),"Yes","No")</f>
        <v>No</v>
      </c>
      <c r="M17" s="33" t="s">
        <v>57</v>
      </c>
      <c r="N17" s="24" t="s">
        <v>4655</v>
      </c>
      <c r="O17" s="33"/>
      <c r="P17" s="24"/>
      <c r="Q17" s="33"/>
      <c r="R17" s="41"/>
      <c r="S17" s="33"/>
      <c r="T17" s="23"/>
    </row>
    <row r="18" spans="1:20" ht="76.5">
      <c r="A18" s="20" t="s">
        <v>80</v>
      </c>
      <c r="B18" s="21" t="s">
        <v>81</v>
      </c>
      <c r="C18" s="33">
        <v>2011</v>
      </c>
      <c r="D18" s="22" t="s">
        <v>54</v>
      </c>
      <c r="E18" s="22" t="s">
        <v>46</v>
      </c>
      <c r="F18" s="33"/>
      <c r="G18" s="33"/>
      <c r="H18" s="33">
        <v>1</v>
      </c>
      <c r="I18" s="33"/>
      <c r="J18" s="33">
        <f t="shared" ref="J18:J40" si="3">SUM(F18:I18)-1</f>
        <v>0</v>
      </c>
      <c r="K18" s="33" t="str">
        <f t="shared" si="1"/>
        <v>No</v>
      </c>
      <c r="L18" s="33" t="str">
        <f>IF(OR(D18="Conference Review", D18="Patent", D18="News Article", D18="Report"),"Yes","No")</f>
        <v>No</v>
      </c>
      <c r="M18" s="33" t="s">
        <v>57</v>
      </c>
      <c r="N18" s="21" t="s">
        <v>82</v>
      </c>
      <c r="O18" s="33"/>
      <c r="P18" s="21"/>
      <c r="Q18" s="33"/>
      <c r="R18" s="21"/>
      <c r="S18" s="22" t="s">
        <v>83</v>
      </c>
      <c r="T18" s="23"/>
    </row>
    <row r="19" spans="1:20" ht="38.25">
      <c r="A19" s="41" t="s">
        <v>4280</v>
      </c>
      <c r="B19" s="24" t="s">
        <v>4331</v>
      </c>
      <c r="C19" s="33">
        <v>2020</v>
      </c>
      <c r="D19" s="22" t="s">
        <v>54</v>
      </c>
      <c r="E19" s="33" t="s">
        <v>46</v>
      </c>
      <c r="F19" s="33"/>
      <c r="G19" s="33"/>
      <c r="H19" s="33"/>
      <c r="I19" s="33">
        <v>1</v>
      </c>
      <c r="J19" s="33">
        <f t="shared" si="3"/>
        <v>0</v>
      </c>
      <c r="K19" s="33" t="str">
        <f t="shared" si="1"/>
        <v>No</v>
      </c>
      <c r="L19" s="33" t="str">
        <f>IF(OR(D19="Conference Review", D19="Patent", D19="News Article", D19="Report", D19="Erratum"),"Yes","No")</f>
        <v>No</v>
      </c>
      <c r="M19" s="33" t="s">
        <v>57</v>
      </c>
      <c r="N19" s="24" t="s">
        <v>4373</v>
      </c>
      <c r="O19" s="33"/>
      <c r="P19" s="24"/>
      <c r="Q19" s="33"/>
      <c r="R19" s="41"/>
      <c r="S19" s="33"/>
      <c r="T19" s="23">
        <v>1</v>
      </c>
    </row>
    <row r="20" spans="1:20" ht="89.25">
      <c r="A20" s="20" t="s">
        <v>84</v>
      </c>
      <c r="B20" s="21" t="s">
        <v>85</v>
      </c>
      <c r="C20" s="22">
        <v>2019</v>
      </c>
      <c r="D20" s="22" t="s">
        <v>54</v>
      </c>
      <c r="E20" s="22" t="s">
        <v>46</v>
      </c>
      <c r="F20" s="22"/>
      <c r="G20" s="22"/>
      <c r="H20" s="22"/>
      <c r="I20" s="22">
        <v>1</v>
      </c>
      <c r="J20" s="33">
        <f t="shared" si="3"/>
        <v>0</v>
      </c>
      <c r="K20" s="33" t="str">
        <f t="shared" si="1"/>
        <v>No</v>
      </c>
      <c r="L20" s="33" t="str">
        <f t="shared" ref="L20:L28" si="4">IF(OR(D20="Conference Review", D20="Patent", D20="News Article", D20="Report"),"Yes","No")</f>
        <v>No</v>
      </c>
      <c r="M20" s="33" t="s">
        <v>55</v>
      </c>
      <c r="N20" s="21" t="s">
        <v>86</v>
      </c>
      <c r="O20" s="33" t="s">
        <v>57</v>
      </c>
      <c r="P20" s="21" t="s">
        <v>87</v>
      </c>
      <c r="Q20" s="33"/>
      <c r="R20" s="21"/>
      <c r="S20" s="22" t="s">
        <v>88</v>
      </c>
      <c r="T20" s="23"/>
    </row>
    <row r="21" spans="1:20" ht="25.5">
      <c r="A21" s="20" t="s">
        <v>89</v>
      </c>
      <c r="B21" s="21" t="s">
        <v>90</v>
      </c>
      <c r="C21" s="22">
        <v>2008</v>
      </c>
      <c r="D21" s="22" t="s">
        <v>54</v>
      </c>
      <c r="E21" s="22" t="s">
        <v>91</v>
      </c>
      <c r="F21" s="22"/>
      <c r="G21" s="22"/>
      <c r="H21" s="22"/>
      <c r="I21" s="22">
        <v>1</v>
      </c>
      <c r="J21" s="33">
        <f t="shared" si="3"/>
        <v>0</v>
      </c>
      <c r="K21" s="33" t="str">
        <f t="shared" si="1"/>
        <v>Yes</v>
      </c>
      <c r="L21" s="33" t="str">
        <f t="shared" si="4"/>
        <v>No</v>
      </c>
      <c r="M21" s="33"/>
      <c r="N21" s="21"/>
      <c r="O21" s="33"/>
      <c r="P21" s="21"/>
      <c r="Q21" s="33"/>
      <c r="R21" s="21"/>
      <c r="S21" s="22"/>
      <c r="T21" s="23"/>
    </row>
    <row r="22" spans="1:20" ht="165.75">
      <c r="A22" s="25" t="s">
        <v>92</v>
      </c>
      <c r="B22" s="26" t="s">
        <v>93</v>
      </c>
      <c r="C22" s="27">
        <v>2015</v>
      </c>
      <c r="D22" s="27" t="s">
        <v>54</v>
      </c>
      <c r="E22" s="38" t="s">
        <v>46</v>
      </c>
      <c r="F22" s="27">
        <v>1</v>
      </c>
      <c r="G22" s="38">
        <v>1</v>
      </c>
      <c r="H22" s="38"/>
      <c r="I22" s="38"/>
      <c r="J22" s="38">
        <f t="shared" si="3"/>
        <v>1</v>
      </c>
      <c r="K22" s="38" t="str">
        <f t="shared" si="1"/>
        <v>No</v>
      </c>
      <c r="L22" s="38" t="str">
        <f t="shared" si="4"/>
        <v>No</v>
      </c>
      <c r="M22" s="27" t="s">
        <v>55</v>
      </c>
      <c r="N22" s="28" t="s">
        <v>94</v>
      </c>
      <c r="O22" s="27" t="s">
        <v>55</v>
      </c>
      <c r="P22" s="28" t="s">
        <v>95</v>
      </c>
      <c r="Q22" s="27" t="s">
        <v>55</v>
      </c>
      <c r="R22" s="28" t="s">
        <v>96</v>
      </c>
      <c r="S22" s="27" t="s">
        <v>97</v>
      </c>
      <c r="T22" s="23">
        <v>1</v>
      </c>
    </row>
    <row r="23" spans="1:20" ht="63.75">
      <c r="A23" s="20" t="s">
        <v>98</v>
      </c>
      <c r="B23" s="21" t="s">
        <v>99</v>
      </c>
      <c r="C23" s="22">
        <v>2014</v>
      </c>
      <c r="D23" s="22" t="s">
        <v>54</v>
      </c>
      <c r="E23" s="22" t="s">
        <v>46</v>
      </c>
      <c r="F23" s="33"/>
      <c r="G23" s="33"/>
      <c r="H23" s="33">
        <v>1</v>
      </c>
      <c r="I23" s="33"/>
      <c r="J23" s="33">
        <f t="shared" si="3"/>
        <v>0</v>
      </c>
      <c r="K23" s="33" t="str">
        <f t="shared" si="1"/>
        <v>No</v>
      </c>
      <c r="L23" s="33" t="str">
        <f t="shared" si="4"/>
        <v>No</v>
      </c>
      <c r="M23" s="33" t="s">
        <v>55</v>
      </c>
      <c r="N23" s="21" t="s">
        <v>100</v>
      </c>
      <c r="O23" s="33" t="s">
        <v>57</v>
      </c>
      <c r="P23" s="21" t="s">
        <v>101</v>
      </c>
      <c r="Q23" s="33"/>
      <c r="R23" s="21"/>
      <c r="S23" s="22" t="s">
        <v>59</v>
      </c>
      <c r="T23" s="23"/>
    </row>
    <row r="24" spans="1:20" ht="63.75">
      <c r="A24" s="20" t="s">
        <v>102</v>
      </c>
      <c r="B24" s="21" t="s">
        <v>103</v>
      </c>
      <c r="C24" s="22">
        <v>2010</v>
      </c>
      <c r="D24" s="22" t="s">
        <v>54</v>
      </c>
      <c r="E24" s="33" t="s">
        <v>46</v>
      </c>
      <c r="F24" s="33"/>
      <c r="G24" s="33"/>
      <c r="H24" s="33">
        <v>1</v>
      </c>
      <c r="I24" s="33"/>
      <c r="J24" s="33">
        <f t="shared" si="3"/>
        <v>0</v>
      </c>
      <c r="K24" s="33" t="str">
        <f t="shared" si="1"/>
        <v>No</v>
      </c>
      <c r="L24" s="33" t="str">
        <f t="shared" si="4"/>
        <v>No</v>
      </c>
      <c r="M24" s="33" t="s">
        <v>55</v>
      </c>
      <c r="N24" s="21" t="s">
        <v>104</v>
      </c>
      <c r="O24" s="33" t="s">
        <v>57</v>
      </c>
      <c r="P24" s="21" t="s">
        <v>105</v>
      </c>
      <c r="Q24" s="33"/>
      <c r="R24" s="21"/>
      <c r="S24" s="22" t="s">
        <v>106</v>
      </c>
      <c r="T24" s="23"/>
    </row>
    <row r="25" spans="1:20" ht="38.25">
      <c r="A25" s="20" t="s">
        <v>107</v>
      </c>
      <c r="B25" s="21" t="s">
        <v>108</v>
      </c>
      <c r="C25" s="22">
        <v>2016</v>
      </c>
      <c r="D25" s="22" t="s">
        <v>54</v>
      </c>
      <c r="E25" s="22" t="s">
        <v>46</v>
      </c>
      <c r="F25" s="33"/>
      <c r="G25" s="33"/>
      <c r="H25" s="33">
        <v>1</v>
      </c>
      <c r="I25" s="33"/>
      <c r="J25" s="33">
        <f t="shared" si="3"/>
        <v>0</v>
      </c>
      <c r="K25" s="33" t="str">
        <f t="shared" si="1"/>
        <v>No</v>
      </c>
      <c r="L25" s="33" t="str">
        <f t="shared" si="4"/>
        <v>No</v>
      </c>
      <c r="M25" s="33" t="s">
        <v>57</v>
      </c>
      <c r="N25" s="21" t="s">
        <v>109</v>
      </c>
      <c r="O25" s="33"/>
      <c r="P25" s="21"/>
      <c r="Q25" s="33"/>
      <c r="R25" s="21"/>
      <c r="S25" s="22" t="s">
        <v>110</v>
      </c>
      <c r="T25" s="23"/>
    </row>
    <row r="26" spans="1:20" ht="242.25">
      <c r="A26" s="20" t="s">
        <v>111</v>
      </c>
      <c r="B26" s="21" t="s">
        <v>112</v>
      </c>
      <c r="C26" s="22">
        <v>2005</v>
      </c>
      <c r="D26" s="22" t="s">
        <v>113</v>
      </c>
      <c r="E26" s="33" t="s">
        <v>46</v>
      </c>
      <c r="F26" s="22">
        <v>1</v>
      </c>
      <c r="G26" s="33">
        <v>1</v>
      </c>
      <c r="H26" s="33"/>
      <c r="I26" s="33"/>
      <c r="J26" s="33">
        <f t="shared" si="3"/>
        <v>1</v>
      </c>
      <c r="K26" s="33" t="str">
        <f t="shared" si="1"/>
        <v>No</v>
      </c>
      <c r="L26" s="33" t="str">
        <f t="shared" si="4"/>
        <v>No</v>
      </c>
      <c r="M26" s="22" t="s">
        <v>55</v>
      </c>
      <c r="N26" s="24" t="s">
        <v>114</v>
      </c>
      <c r="O26" s="22" t="s">
        <v>55</v>
      </c>
      <c r="P26" s="21" t="s">
        <v>115</v>
      </c>
      <c r="Q26" s="22" t="s">
        <v>57</v>
      </c>
      <c r="R26" s="21" t="s">
        <v>116</v>
      </c>
      <c r="S26" s="22" t="s">
        <v>117</v>
      </c>
      <c r="T26" s="23">
        <v>1</v>
      </c>
    </row>
    <row r="27" spans="1:20" ht="102">
      <c r="A27" s="25" t="s">
        <v>118</v>
      </c>
      <c r="B27" s="26" t="s">
        <v>119</v>
      </c>
      <c r="C27" s="27">
        <v>2010</v>
      </c>
      <c r="D27" s="27" t="s">
        <v>54</v>
      </c>
      <c r="E27" s="27" t="s">
        <v>46</v>
      </c>
      <c r="F27" s="27"/>
      <c r="G27" s="27"/>
      <c r="H27" s="27"/>
      <c r="I27" s="27">
        <v>1</v>
      </c>
      <c r="J27" s="38">
        <f t="shared" si="3"/>
        <v>0</v>
      </c>
      <c r="K27" s="38" t="str">
        <f t="shared" si="1"/>
        <v>No</v>
      </c>
      <c r="L27" s="38" t="str">
        <f t="shared" si="4"/>
        <v>No</v>
      </c>
      <c r="M27" s="38" t="s">
        <v>55</v>
      </c>
      <c r="N27" s="26" t="s">
        <v>120</v>
      </c>
      <c r="O27" s="38" t="s">
        <v>55</v>
      </c>
      <c r="P27" s="26" t="s">
        <v>121</v>
      </c>
      <c r="Q27" s="38" t="s">
        <v>55</v>
      </c>
      <c r="R27" s="26" t="s">
        <v>122</v>
      </c>
      <c r="S27" s="27" t="s">
        <v>123</v>
      </c>
      <c r="T27" s="23"/>
    </row>
    <row r="28" spans="1:20" ht="38.25">
      <c r="A28" s="20" t="s">
        <v>124</v>
      </c>
      <c r="B28" s="21" t="s">
        <v>125</v>
      </c>
      <c r="C28" s="22">
        <v>1985</v>
      </c>
      <c r="D28" s="22" t="s">
        <v>126</v>
      </c>
      <c r="E28" s="33" t="s">
        <v>46</v>
      </c>
      <c r="F28" s="33"/>
      <c r="G28" s="33"/>
      <c r="H28" s="33"/>
      <c r="I28" s="33">
        <v>1</v>
      </c>
      <c r="J28" s="33">
        <f t="shared" si="3"/>
        <v>0</v>
      </c>
      <c r="K28" s="33" t="str">
        <f t="shared" si="1"/>
        <v>No</v>
      </c>
      <c r="L28" s="33" t="str">
        <f t="shared" si="4"/>
        <v>Yes</v>
      </c>
      <c r="M28" s="33"/>
      <c r="N28" s="21"/>
      <c r="O28" s="33"/>
      <c r="P28" s="21"/>
      <c r="Q28" s="33"/>
      <c r="R28" s="21"/>
      <c r="S28" s="22"/>
      <c r="T28" s="23"/>
    </row>
    <row r="29" spans="1:20" ht="63.75">
      <c r="A29" s="41" t="s">
        <v>4291</v>
      </c>
      <c r="B29" s="24" t="s">
        <v>4342</v>
      </c>
      <c r="C29" s="33">
        <v>2020</v>
      </c>
      <c r="D29" s="22" t="s">
        <v>126</v>
      </c>
      <c r="E29" s="33" t="s">
        <v>46</v>
      </c>
      <c r="F29" s="33"/>
      <c r="G29" s="33"/>
      <c r="H29" s="33"/>
      <c r="I29" s="33">
        <v>1</v>
      </c>
      <c r="J29" s="33">
        <f t="shared" si="3"/>
        <v>0</v>
      </c>
      <c r="K29" s="33" t="str">
        <f t="shared" si="1"/>
        <v>No</v>
      </c>
      <c r="L29" s="33" t="str">
        <f>IF(OR(D29="Conference Review", D29="Patent", D29="News Article", D29="Report", D29="Erratum"),"Yes","No")</f>
        <v>Yes</v>
      </c>
      <c r="M29" s="33"/>
      <c r="N29" s="24"/>
      <c r="O29" s="33"/>
      <c r="P29" s="24"/>
      <c r="Q29" s="33"/>
      <c r="R29" s="41"/>
      <c r="S29" s="33"/>
      <c r="T29" s="23"/>
    </row>
    <row r="30" spans="1:20" ht="63.75">
      <c r="A30" s="20" t="s">
        <v>127</v>
      </c>
      <c r="B30" s="21" t="s">
        <v>128</v>
      </c>
      <c r="C30" s="22">
        <v>2017</v>
      </c>
      <c r="D30" s="22" t="s">
        <v>126</v>
      </c>
      <c r="E30" s="33" t="s">
        <v>46</v>
      </c>
      <c r="F30" s="33"/>
      <c r="G30" s="33"/>
      <c r="H30" s="33"/>
      <c r="I30" s="33">
        <v>1</v>
      </c>
      <c r="J30" s="33">
        <f t="shared" si="3"/>
        <v>0</v>
      </c>
      <c r="K30" s="33" t="str">
        <f t="shared" si="1"/>
        <v>No</v>
      </c>
      <c r="L30" s="33" t="str">
        <f t="shared" ref="L30:L40" si="5">IF(OR(D30="Conference Review", D30="Patent", D30="News Article", D30="Report"),"Yes","No")</f>
        <v>Yes</v>
      </c>
      <c r="M30" s="33"/>
      <c r="N30" s="21"/>
      <c r="O30" s="33"/>
      <c r="P30" s="21"/>
      <c r="Q30" s="33"/>
      <c r="R30" s="21"/>
      <c r="S30" s="22"/>
      <c r="T30" s="23"/>
    </row>
    <row r="31" spans="1:20" ht="38.25">
      <c r="A31" s="20" t="s">
        <v>129</v>
      </c>
      <c r="B31" s="21" t="s">
        <v>130</v>
      </c>
      <c r="C31" s="22">
        <v>2017</v>
      </c>
      <c r="D31" s="22" t="s">
        <v>54</v>
      </c>
      <c r="E31" s="22" t="s">
        <v>46</v>
      </c>
      <c r="F31" s="22"/>
      <c r="G31" s="22">
        <v>1</v>
      </c>
      <c r="H31" s="22"/>
      <c r="I31" s="22">
        <v>1</v>
      </c>
      <c r="J31" s="33">
        <f t="shared" si="3"/>
        <v>1</v>
      </c>
      <c r="K31" s="33" t="str">
        <f t="shared" si="1"/>
        <v>No</v>
      </c>
      <c r="L31" s="33" t="str">
        <f t="shared" si="5"/>
        <v>No</v>
      </c>
      <c r="M31" s="33" t="s">
        <v>57</v>
      </c>
      <c r="N31" s="21" t="s">
        <v>131</v>
      </c>
      <c r="O31" s="33"/>
      <c r="P31" s="21"/>
      <c r="Q31" s="33"/>
      <c r="R31" s="21"/>
      <c r="S31" s="22" t="s">
        <v>132</v>
      </c>
      <c r="T31" s="23"/>
    </row>
    <row r="32" spans="1:20" ht="63.75">
      <c r="A32" s="20" t="s">
        <v>133</v>
      </c>
      <c r="B32" s="21" t="s">
        <v>134</v>
      </c>
      <c r="C32" s="22">
        <v>2015</v>
      </c>
      <c r="D32" s="22" t="s">
        <v>54</v>
      </c>
      <c r="E32" s="22" t="s">
        <v>46</v>
      </c>
      <c r="F32" s="22"/>
      <c r="G32" s="22"/>
      <c r="H32" s="22"/>
      <c r="I32" s="22">
        <v>1</v>
      </c>
      <c r="J32" s="33">
        <f t="shared" si="3"/>
        <v>0</v>
      </c>
      <c r="K32" s="33" t="str">
        <f t="shared" si="1"/>
        <v>No</v>
      </c>
      <c r="L32" s="33" t="str">
        <f t="shared" si="5"/>
        <v>No</v>
      </c>
      <c r="M32" s="33" t="s">
        <v>57</v>
      </c>
      <c r="N32" s="21" t="s">
        <v>135</v>
      </c>
      <c r="O32" s="33"/>
      <c r="P32" s="21"/>
      <c r="Q32" s="33"/>
      <c r="R32" s="21"/>
      <c r="S32" s="22" t="s">
        <v>136</v>
      </c>
      <c r="T32" s="23"/>
    </row>
    <row r="33" spans="1:22" ht="140.25">
      <c r="A33" s="25" t="s">
        <v>137</v>
      </c>
      <c r="B33" s="26" t="s">
        <v>138</v>
      </c>
      <c r="C33" s="27">
        <v>2016</v>
      </c>
      <c r="D33" s="27" t="s">
        <v>54</v>
      </c>
      <c r="E33" s="38" t="s">
        <v>46</v>
      </c>
      <c r="F33" s="27">
        <v>1</v>
      </c>
      <c r="G33" s="38">
        <v>1</v>
      </c>
      <c r="H33" s="38">
        <v>1</v>
      </c>
      <c r="I33" s="38">
        <v>1</v>
      </c>
      <c r="J33" s="38">
        <f t="shared" si="3"/>
        <v>3</v>
      </c>
      <c r="K33" s="38" t="str">
        <f t="shared" si="1"/>
        <v>No</v>
      </c>
      <c r="L33" s="38" t="str">
        <f t="shared" si="5"/>
        <v>No</v>
      </c>
      <c r="M33" s="27" t="s">
        <v>55</v>
      </c>
      <c r="N33" s="28" t="s">
        <v>139</v>
      </c>
      <c r="O33" s="27" t="s">
        <v>55</v>
      </c>
      <c r="P33" s="26" t="s">
        <v>140</v>
      </c>
      <c r="Q33" s="27" t="s">
        <v>55</v>
      </c>
      <c r="R33" s="26" t="s">
        <v>141</v>
      </c>
      <c r="S33" s="27" t="s">
        <v>142</v>
      </c>
      <c r="T33" s="23">
        <v>1</v>
      </c>
      <c r="V33" s="16" t="s">
        <v>143</v>
      </c>
    </row>
    <row r="34" spans="1:22" ht="127.5">
      <c r="A34" s="25" t="s">
        <v>144</v>
      </c>
      <c r="B34" s="26" t="s">
        <v>145</v>
      </c>
      <c r="C34" s="27">
        <v>2016</v>
      </c>
      <c r="D34" s="27" t="s">
        <v>113</v>
      </c>
      <c r="E34" s="38" t="s">
        <v>46</v>
      </c>
      <c r="F34" s="27">
        <v>1</v>
      </c>
      <c r="G34" s="38"/>
      <c r="H34" s="38"/>
      <c r="I34" s="38">
        <v>1</v>
      </c>
      <c r="J34" s="38">
        <f t="shared" si="3"/>
        <v>1</v>
      </c>
      <c r="K34" s="38" t="str">
        <f t="shared" si="1"/>
        <v>No</v>
      </c>
      <c r="L34" s="38" t="str">
        <f t="shared" si="5"/>
        <v>No</v>
      </c>
      <c r="M34" s="27" t="s">
        <v>55</v>
      </c>
      <c r="N34" s="26" t="s">
        <v>146</v>
      </c>
      <c r="O34" s="27" t="s">
        <v>55</v>
      </c>
      <c r="P34" s="26" t="s">
        <v>147</v>
      </c>
      <c r="Q34" s="27" t="s">
        <v>55</v>
      </c>
      <c r="R34" s="26" t="s">
        <v>148</v>
      </c>
      <c r="S34" s="27" t="s">
        <v>123</v>
      </c>
      <c r="T34" s="23">
        <v>1</v>
      </c>
    </row>
    <row r="35" spans="1:22" ht="408">
      <c r="A35" s="25" t="s">
        <v>149</v>
      </c>
      <c r="B35" s="26" t="s">
        <v>150</v>
      </c>
      <c r="C35" s="27">
        <v>2019</v>
      </c>
      <c r="D35" s="27" t="s">
        <v>54</v>
      </c>
      <c r="E35" s="27" t="s">
        <v>46</v>
      </c>
      <c r="F35" s="38"/>
      <c r="G35" s="38"/>
      <c r="H35" s="38">
        <v>1</v>
      </c>
      <c r="I35" s="38"/>
      <c r="J35" s="38">
        <f t="shared" si="3"/>
        <v>0</v>
      </c>
      <c r="K35" s="38" t="str">
        <f t="shared" ref="K35:K60" si="6">IF(E35 = "English", "No", "Yes")</f>
        <v>No</v>
      </c>
      <c r="L35" s="38" t="str">
        <f t="shared" si="5"/>
        <v>No</v>
      </c>
      <c r="M35" s="38" t="s">
        <v>55</v>
      </c>
      <c r="N35" s="26" t="s">
        <v>151</v>
      </c>
      <c r="O35" s="38" t="s">
        <v>55</v>
      </c>
      <c r="P35" s="26" t="s">
        <v>152</v>
      </c>
      <c r="Q35" s="38" t="s">
        <v>55</v>
      </c>
      <c r="R35" s="26" t="s">
        <v>153</v>
      </c>
      <c r="S35" s="27" t="s">
        <v>154</v>
      </c>
      <c r="T35" s="23">
        <v>1</v>
      </c>
    </row>
    <row r="36" spans="1:22" ht="114.75">
      <c r="A36" s="25" t="s">
        <v>155</v>
      </c>
      <c r="B36" s="28" t="s">
        <v>156</v>
      </c>
      <c r="C36" s="27">
        <v>2018</v>
      </c>
      <c r="D36" s="27" t="s">
        <v>54</v>
      </c>
      <c r="E36" s="27" t="s">
        <v>46</v>
      </c>
      <c r="F36" s="38"/>
      <c r="G36" s="38"/>
      <c r="H36" s="38">
        <v>1</v>
      </c>
      <c r="I36" s="38"/>
      <c r="J36" s="38">
        <f t="shared" si="3"/>
        <v>0</v>
      </c>
      <c r="K36" s="38" t="str">
        <f t="shared" si="6"/>
        <v>No</v>
      </c>
      <c r="L36" s="38" t="str">
        <f t="shared" si="5"/>
        <v>No</v>
      </c>
      <c r="M36" s="38" t="s">
        <v>55</v>
      </c>
      <c r="N36" s="26" t="s">
        <v>157</v>
      </c>
      <c r="O36" s="38" t="s">
        <v>55</v>
      </c>
      <c r="P36" s="26" t="s">
        <v>158</v>
      </c>
      <c r="Q36" s="38" t="s">
        <v>55</v>
      </c>
      <c r="R36" s="26" t="s">
        <v>159</v>
      </c>
      <c r="S36" s="27" t="s">
        <v>160</v>
      </c>
      <c r="T36" s="23"/>
    </row>
    <row r="37" spans="1:22" ht="51">
      <c r="A37" s="20" t="s">
        <v>161</v>
      </c>
      <c r="B37" s="21" t="s">
        <v>162</v>
      </c>
      <c r="C37" s="22">
        <v>2014</v>
      </c>
      <c r="D37" s="22" t="s">
        <v>113</v>
      </c>
      <c r="E37" s="33" t="s">
        <v>46</v>
      </c>
      <c r="F37" s="22">
        <v>1</v>
      </c>
      <c r="G37" s="33">
        <v>1</v>
      </c>
      <c r="H37" s="33"/>
      <c r="I37" s="33"/>
      <c r="J37" s="33">
        <f t="shared" si="3"/>
        <v>1</v>
      </c>
      <c r="K37" s="33" t="str">
        <f t="shared" si="6"/>
        <v>No</v>
      </c>
      <c r="L37" s="33" t="str">
        <f t="shared" si="5"/>
        <v>No</v>
      </c>
      <c r="M37" s="22" t="s">
        <v>57</v>
      </c>
      <c r="N37" s="21" t="s">
        <v>163</v>
      </c>
      <c r="O37" s="22"/>
      <c r="P37" s="21"/>
      <c r="Q37" s="22"/>
      <c r="R37" s="21"/>
      <c r="S37" s="22" t="s">
        <v>76</v>
      </c>
      <c r="T37" s="23"/>
    </row>
    <row r="38" spans="1:22" ht="76.5">
      <c r="A38" s="20" t="s">
        <v>164</v>
      </c>
      <c r="B38" s="21" t="s">
        <v>165</v>
      </c>
      <c r="C38" s="22">
        <v>2011</v>
      </c>
      <c r="D38" s="22" t="s">
        <v>54</v>
      </c>
      <c r="E38" s="22" t="s">
        <v>46</v>
      </c>
      <c r="F38" s="22"/>
      <c r="G38" s="22"/>
      <c r="H38" s="22"/>
      <c r="I38" s="22">
        <v>1</v>
      </c>
      <c r="J38" s="33">
        <f t="shared" si="3"/>
        <v>0</v>
      </c>
      <c r="K38" s="33" t="str">
        <f t="shared" si="6"/>
        <v>No</v>
      </c>
      <c r="L38" s="33" t="str">
        <f t="shared" si="5"/>
        <v>No</v>
      </c>
      <c r="M38" s="33" t="s">
        <v>55</v>
      </c>
      <c r="N38" s="21" t="s">
        <v>166</v>
      </c>
      <c r="O38" s="33" t="s">
        <v>57</v>
      </c>
      <c r="P38" s="21" t="s">
        <v>167</v>
      </c>
      <c r="Q38" s="33"/>
      <c r="R38" s="21"/>
      <c r="S38" s="22" t="s">
        <v>168</v>
      </c>
      <c r="T38" s="23"/>
    </row>
    <row r="39" spans="1:22" ht="89.25">
      <c r="A39" s="20" t="s">
        <v>173</v>
      </c>
      <c r="B39" s="21" t="s">
        <v>174</v>
      </c>
      <c r="C39" s="22">
        <v>2018</v>
      </c>
      <c r="D39" s="22" t="s">
        <v>54</v>
      </c>
      <c r="E39" s="33" t="s">
        <v>46</v>
      </c>
      <c r="F39" s="33"/>
      <c r="G39" s="33"/>
      <c r="H39" s="33">
        <v>1</v>
      </c>
      <c r="I39" s="33"/>
      <c r="J39" s="33">
        <f t="shared" si="3"/>
        <v>0</v>
      </c>
      <c r="K39" s="33" t="str">
        <f t="shared" si="6"/>
        <v>No</v>
      </c>
      <c r="L39" s="33" t="str">
        <f t="shared" si="5"/>
        <v>No</v>
      </c>
      <c r="M39" s="33" t="s">
        <v>55</v>
      </c>
      <c r="N39" s="21" t="s">
        <v>175</v>
      </c>
      <c r="O39" s="33" t="s">
        <v>57</v>
      </c>
      <c r="P39" s="21" t="s">
        <v>176</v>
      </c>
      <c r="Q39" s="33"/>
      <c r="R39" s="21"/>
      <c r="S39" s="22" t="s">
        <v>106</v>
      </c>
      <c r="T39" s="23"/>
    </row>
    <row r="40" spans="1:22" ht="51">
      <c r="A40" s="20" t="s">
        <v>177</v>
      </c>
      <c r="B40" s="21" t="s">
        <v>178</v>
      </c>
      <c r="C40" s="22">
        <v>2019</v>
      </c>
      <c r="D40" s="22" t="s">
        <v>126</v>
      </c>
      <c r="E40" s="33" t="s">
        <v>46</v>
      </c>
      <c r="F40" s="33"/>
      <c r="G40" s="33"/>
      <c r="H40" s="33"/>
      <c r="I40" s="33">
        <v>1</v>
      </c>
      <c r="J40" s="33">
        <f t="shared" si="3"/>
        <v>0</v>
      </c>
      <c r="K40" s="33" t="str">
        <f t="shared" si="6"/>
        <v>No</v>
      </c>
      <c r="L40" s="33" t="str">
        <f t="shared" si="5"/>
        <v>Yes</v>
      </c>
      <c r="M40" s="33"/>
      <c r="N40" s="21"/>
      <c r="O40" s="33"/>
      <c r="P40" s="21"/>
      <c r="Q40" s="33"/>
      <c r="R40" s="21"/>
      <c r="S40" s="22"/>
      <c r="T40" s="23"/>
    </row>
    <row r="41" spans="1:22" ht="63.75">
      <c r="A41" s="41" t="s">
        <v>4624</v>
      </c>
      <c r="B41" s="24" t="s">
        <v>4641</v>
      </c>
      <c r="C41" s="33">
        <v>2021</v>
      </c>
      <c r="D41" s="22" t="s">
        <v>126</v>
      </c>
      <c r="E41" s="33" t="s">
        <v>46</v>
      </c>
      <c r="F41" s="33"/>
      <c r="G41" s="33"/>
      <c r="H41" s="33"/>
      <c r="I41" s="33">
        <v>1</v>
      </c>
      <c r="J41" s="33"/>
      <c r="K41" s="33" t="str">
        <f t="shared" si="6"/>
        <v>No</v>
      </c>
      <c r="L41" s="33" t="str">
        <f>IF(OR(D41="Conference Review", D41="Patent", D41="News Article", D41="Report", D41="Erratum"),"Yes","No")</f>
        <v>Yes</v>
      </c>
      <c r="M41" s="33" t="s">
        <v>57</v>
      </c>
      <c r="N41" s="24"/>
      <c r="O41" s="33"/>
      <c r="P41" s="24"/>
      <c r="Q41" s="33"/>
      <c r="R41" s="41"/>
      <c r="S41" s="33"/>
      <c r="T41" s="23"/>
    </row>
    <row r="42" spans="1:22" ht="63.75">
      <c r="A42" s="20" t="s">
        <v>169</v>
      </c>
      <c r="B42" s="21" t="s">
        <v>170</v>
      </c>
      <c r="C42" s="22">
        <v>2018</v>
      </c>
      <c r="D42" s="22" t="s">
        <v>126</v>
      </c>
      <c r="E42" s="33" t="s">
        <v>46</v>
      </c>
      <c r="F42" s="33"/>
      <c r="G42" s="33"/>
      <c r="H42" s="33"/>
      <c r="I42" s="33">
        <v>1</v>
      </c>
      <c r="J42" s="33">
        <f t="shared" ref="J42:J52" si="7">SUM(F42:I42)-1</f>
        <v>0</v>
      </c>
      <c r="K42" s="33" t="str">
        <f t="shared" si="6"/>
        <v>No</v>
      </c>
      <c r="L42" s="33" t="str">
        <f>IF(OR(D42="Conference Review", D42="Patent", D42="News Article", D42="Report"),"Yes","No")</f>
        <v>Yes</v>
      </c>
      <c r="M42" s="33"/>
      <c r="N42" s="21"/>
      <c r="O42" s="33"/>
      <c r="P42" s="21"/>
      <c r="Q42" s="33"/>
      <c r="R42" s="21"/>
      <c r="S42" s="22"/>
      <c r="T42" s="23"/>
    </row>
    <row r="43" spans="1:22" ht="51">
      <c r="A43" s="20" t="s">
        <v>171</v>
      </c>
      <c r="B43" s="21" t="s">
        <v>172</v>
      </c>
      <c r="C43" s="22">
        <v>2015</v>
      </c>
      <c r="D43" s="22" t="s">
        <v>126</v>
      </c>
      <c r="E43" s="33" t="s">
        <v>46</v>
      </c>
      <c r="F43" s="33"/>
      <c r="G43" s="33"/>
      <c r="H43" s="33"/>
      <c r="I43" s="33">
        <v>1</v>
      </c>
      <c r="J43" s="33">
        <f t="shared" si="7"/>
        <v>0</v>
      </c>
      <c r="K43" s="33" t="str">
        <f t="shared" si="6"/>
        <v>No</v>
      </c>
      <c r="L43" s="33" t="str">
        <f>IF(OR(D43="Conference Review", D43="Patent", D43="News Article", D43="Report"),"Yes","No")</f>
        <v>Yes</v>
      </c>
      <c r="M43" s="33"/>
      <c r="N43" s="21"/>
      <c r="O43" s="33"/>
      <c r="P43" s="21"/>
      <c r="Q43" s="33"/>
      <c r="R43" s="21"/>
      <c r="S43" s="22"/>
      <c r="T43" s="23"/>
    </row>
    <row r="44" spans="1:22" ht="63.75">
      <c r="A44" s="41" t="s">
        <v>4281</v>
      </c>
      <c r="B44" s="24" t="s">
        <v>4332</v>
      </c>
      <c r="C44" s="33">
        <v>2020</v>
      </c>
      <c r="D44" s="22" t="s">
        <v>126</v>
      </c>
      <c r="E44" s="33" t="s">
        <v>46</v>
      </c>
      <c r="F44" s="33"/>
      <c r="G44" s="33"/>
      <c r="H44" s="33"/>
      <c r="I44" s="33">
        <v>1</v>
      </c>
      <c r="J44" s="33">
        <f t="shared" si="7"/>
        <v>0</v>
      </c>
      <c r="K44" s="33" t="str">
        <f t="shared" si="6"/>
        <v>No</v>
      </c>
      <c r="L44" s="33" t="str">
        <f>IF(OR(D44="Conference Review", D44="Patent", D44="News Article", D44="Report", D44="Erratum"),"Yes","No")</f>
        <v>Yes</v>
      </c>
      <c r="M44" s="33"/>
      <c r="N44" s="24"/>
      <c r="O44" s="33"/>
      <c r="P44" s="24"/>
      <c r="Q44" s="33"/>
      <c r="R44" s="41"/>
      <c r="S44" s="33"/>
      <c r="T44" s="23"/>
    </row>
    <row r="45" spans="1:22" ht="25.5">
      <c r="A45" s="20" t="s">
        <v>179</v>
      </c>
      <c r="B45" s="21" t="s">
        <v>180</v>
      </c>
      <c r="C45" s="22">
        <v>2007</v>
      </c>
      <c r="D45" s="22" t="s">
        <v>54</v>
      </c>
      <c r="E45" s="33" t="s">
        <v>181</v>
      </c>
      <c r="F45" s="22">
        <v>1</v>
      </c>
      <c r="G45" s="33">
        <v>1</v>
      </c>
      <c r="H45" s="33"/>
      <c r="I45" s="33"/>
      <c r="J45" s="33">
        <f t="shared" si="7"/>
        <v>1</v>
      </c>
      <c r="K45" s="33" t="str">
        <f t="shared" si="6"/>
        <v>Yes</v>
      </c>
      <c r="L45" s="33" t="str">
        <f t="shared" ref="L45:L51" si="8">IF(OR(D45="Conference Review", D45="Patent", D45="News Article", D45="Report"),"Yes","No")</f>
        <v>No</v>
      </c>
      <c r="M45" s="22"/>
      <c r="N45" s="21"/>
      <c r="O45" s="22"/>
      <c r="P45" s="21"/>
      <c r="Q45" s="22"/>
      <c r="R45" s="21"/>
      <c r="S45" s="22"/>
      <c r="T45" s="23"/>
    </row>
    <row r="46" spans="1:22" ht="63.75">
      <c r="A46" s="20" t="s">
        <v>182</v>
      </c>
      <c r="B46" s="21" t="s">
        <v>183</v>
      </c>
      <c r="C46" s="22">
        <v>2010</v>
      </c>
      <c r="D46" s="22" t="s">
        <v>54</v>
      </c>
      <c r="E46" s="33" t="s">
        <v>46</v>
      </c>
      <c r="F46" s="33"/>
      <c r="G46" s="33"/>
      <c r="H46" s="33">
        <v>1</v>
      </c>
      <c r="I46" s="33"/>
      <c r="J46" s="33">
        <f t="shared" si="7"/>
        <v>0</v>
      </c>
      <c r="K46" s="33" t="str">
        <f t="shared" si="6"/>
        <v>No</v>
      </c>
      <c r="L46" s="33" t="str">
        <f t="shared" si="8"/>
        <v>No</v>
      </c>
      <c r="M46" s="33" t="s">
        <v>55</v>
      </c>
      <c r="N46" s="21" t="s">
        <v>184</v>
      </c>
      <c r="O46" s="33" t="s">
        <v>57</v>
      </c>
      <c r="P46" s="21" t="s">
        <v>185</v>
      </c>
      <c r="Q46" s="33"/>
      <c r="R46" s="21"/>
      <c r="S46" s="22" t="s">
        <v>186</v>
      </c>
      <c r="T46" s="23">
        <v>1</v>
      </c>
    </row>
    <row r="47" spans="1:22" ht="140.25">
      <c r="A47" s="29" t="s">
        <v>187</v>
      </c>
      <c r="B47" s="30" t="s">
        <v>188</v>
      </c>
      <c r="C47" s="31">
        <v>2011</v>
      </c>
      <c r="D47" s="31" t="s">
        <v>54</v>
      </c>
      <c r="E47" s="31" t="s">
        <v>46</v>
      </c>
      <c r="F47" s="31"/>
      <c r="G47" s="31"/>
      <c r="H47" s="31"/>
      <c r="I47" s="31">
        <v>1</v>
      </c>
      <c r="J47" s="40">
        <f t="shared" si="7"/>
        <v>0</v>
      </c>
      <c r="K47" s="40" t="str">
        <f t="shared" si="6"/>
        <v>No</v>
      </c>
      <c r="L47" s="40" t="str">
        <f t="shared" si="8"/>
        <v>No</v>
      </c>
      <c r="M47" s="40" t="s">
        <v>55</v>
      </c>
      <c r="N47" s="30" t="s">
        <v>189</v>
      </c>
      <c r="O47" s="40" t="s">
        <v>55</v>
      </c>
      <c r="P47" s="30" t="s">
        <v>190</v>
      </c>
      <c r="Q47" s="40" t="s">
        <v>191</v>
      </c>
      <c r="R47" s="30" t="s">
        <v>192</v>
      </c>
      <c r="S47" s="31" t="s">
        <v>193</v>
      </c>
      <c r="T47" s="23">
        <v>1</v>
      </c>
    </row>
    <row r="48" spans="1:22" ht="38.25">
      <c r="A48" s="20" t="s">
        <v>194</v>
      </c>
      <c r="B48" s="21" t="s">
        <v>195</v>
      </c>
      <c r="C48" s="22">
        <v>2017</v>
      </c>
      <c r="D48" s="22" t="s">
        <v>54</v>
      </c>
      <c r="E48" s="22" t="s">
        <v>46</v>
      </c>
      <c r="F48" s="22"/>
      <c r="G48" s="22"/>
      <c r="H48" s="22"/>
      <c r="I48" s="22">
        <v>1</v>
      </c>
      <c r="J48" s="33">
        <f t="shared" si="7"/>
        <v>0</v>
      </c>
      <c r="K48" s="33" t="str">
        <f t="shared" si="6"/>
        <v>No</v>
      </c>
      <c r="L48" s="33" t="str">
        <f t="shared" si="8"/>
        <v>No</v>
      </c>
      <c r="M48" s="33" t="s">
        <v>57</v>
      </c>
      <c r="N48" s="21" t="s">
        <v>196</v>
      </c>
      <c r="O48" s="33"/>
      <c r="P48" s="21"/>
      <c r="Q48" s="33"/>
      <c r="R48" s="21"/>
      <c r="S48" s="22" t="s">
        <v>197</v>
      </c>
      <c r="T48" s="23"/>
    </row>
    <row r="49" spans="1:20" ht="63.75">
      <c r="A49" s="20" t="s">
        <v>198</v>
      </c>
      <c r="B49" s="21" t="s">
        <v>199</v>
      </c>
      <c r="C49" s="22">
        <v>2012</v>
      </c>
      <c r="D49" s="22" t="s">
        <v>54</v>
      </c>
      <c r="E49" s="22" t="s">
        <v>46</v>
      </c>
      <c r="F49" s="22"/>
      <c r="G49" s="22"/>
      <c r="H49" s="22"/>
      <c r="I49" s="22">
        <v>1</v>
      </c>
      <c r="J49" s="33">
        <f t="shared" si="7"/>
        <v>0</v>
      </c>
      <c r="K49" s="33" t="str">
        <f t="shared" si="6"/>
        <v>No</v>
      </c>
      <c r="L49" s="33" t="str">
        <f t="shared" si="8"/>
        <v>No</v>
      </c>
      <c r="M49" s="33" t="s">
        <v>57</v>
      </c>
      <c r="N49" s="21" t="s">
        <v>200</v>
      </c>
      <c r="O49" s="33"/>
      <c r="P49" s="21"/>
      <c r="Q49" s="33"/>
      <c r="R49" s="21"/>
      <c r="S49" s="22" t="s">
        <v>106</v>
      </c>
      <c r="T49" s="23"/>
    </row>
    <row r="50" spans="1:20" ht="25.5">
      <c r="A50" s="20" t="s">
        <v>201</v>
      </c>
      <c r="B50" s="21" t="s">
        <v>202</v>
      </c>
      <c r="C50" s="22">
        <v>2013</v>
      </c>
      <c r="D50" s="22" t="s">
        <v>54</v>
      </c>
      <c r="E50" s="22" t="s">
        <v>46</v>
      </c>
      <c r="F50" s="22"/>
      <c r="G50" s="22"/>
      <c r="H50" s="22"/>
      <c r="I50" s="22">
        <v>1</v>
      </c>
      <c r="J50" s="33">
        <f t="shared" si="7"/>
        <v>0</v>
      </c>
      <c r="K50" s="33" t="str">
        <f t="shared" si="6"/>
        <v>No</v>
      </c>
      <c r="L50" s="33" t="str">
        <f t="shared" si="8"/>
        <v>No</v>
      </c>
      <c r="M50" s="33" t="s">
        <v>57</v>
      </c>
      <c r="N50" s="21" t="s">
        <v>203</v>
      </c>
      <c r="O50" s="33"/>
      <c r="P50" s="21"/>
      <c r="Q50" s="33"/>
      <c r="R50" s="21"/>
      <c r="S50" s="22" t="s">
        <v>204</v>
      </c>
      <c r="T50" s="23"/>
    </row>
    <row r="51" spans="1:20" ht="38.25">
      <c r="A51" s="20" t="s">
        <v>205</v>
      </c>
      <c r="B51" s="21" t="s">
        <v>206</v>
      </c>
      <c r="C51" s="22">
        <v>2016</v>
      </c>
      <c r="D51" s="22" t="s">
        <v>54</v>
      </c>
      <c r="E51" s="33" t="s">
        <v>46</v>
      </c>
      <c r="F51" s="33"/>
      <c r="G51" s="33"/>
      <c r="H51" s="33">
        <v>1</v>
      </c>
      <c r="I51" s="33"/>
      <c r="J51" s="33">
        <f t="shared" si="7"/>
        <v>0</v>
      </c>
      <c r="K51" s="33" t="str">
        <f t="shared" si="6"/>
        <v>No</v>
      </c>
      <c r="L51" s="33" t="str">
        <f t="shared" si="8"/>
        <v>No</v>
      </c>
      <c r="M51" s="33" t="s">
        <v>57</v>
      </c>
      <c r="N51" s="21" t="s">
        <v>207</v>
      </c>
      <c r="O51" s="33"/>
      <c r="P51" s="21"/>
      <c r="Q51" s="33"/>
      <c r="R51" s="21"/>
      <c r="S51" s="22" t="s">
        <v>208</v>
      </c>
      <c r="T51" s="23"/>
    </row>
    <row r="52" spans="1:20" ht="38.25">
      <c r="A52" s="41" t="s">
        <v>4354</v>
      </c>
      <c r="B52" s="24" t="s">
        <v>4305</v>
      </c>
      <c r="C52" s="33">
        <v>2021</v>
      </c>
      <c r="D52" s="22" t="s">
        <v>54</v>
      </c>
      <c r="E52" s="33" t="s">
        <v>46</v>
      </c>
      <c r="F52" s="33">
        <v>1</v>
      </c>
      <c r="G52" s="33">
        <v>1</v>
      </c>
      <c r="H52" s="33">
        <v>1</v>
      </c>
      <c r="I52" s="33">
        <v>1</v>
      </c>
      <c r="J52" s="33">
        <f t="shared" si="7"/>
        <v>3</v>
      </c>
      <c r="K52" s="33" t="str">
        <f t="shared" si="6"/>
        <v>No</v>
      </c>
      <c r="L52" s="33" t="str">
        <f>IF(OR(D52="Conference Review", D52="Patent", D52="News Article", D52="Report", D52="Erratum"),"Yes","No")</f>
        <v>No</v>
      </c>
      <c r="M52" s="33" t="s">
        <v>57</v>
      </c>
      <c r="N52" s="24" t="s">
        <v>4374</v>
      </c>
      <c r="O52" s="33"/>
      <c r="P52" s="24"/>
      <c r="Q52" s="33"/>
      <c r="R52" s="41"/>
      <c r="S52" s="33"/>
      <c r="T52" s="23">
        <v>1</v>
      </c>
    </row>
    <row r="53" spans="1:20" ht="51">
      <c r="A53" s="41" t="s">
        <v>4616</v>
      </c>
      <c r="B53" s="24" t="s">
        <v>4634</v>
      </c>
      <c r="C53" s="33">
        <v>2021</v>
      </c>
      <c r="D53" s="22" t="s">
        <v>126</v>
      </c>
      <c r="E53" s="33" t="s">
        <v>46</v>
      </c>
      <c r="F53" s="33"/>
      <c r="G53" s="33"/>
      <c r="H53" s="33"/>
      <c r="I53" s="33">
        <v>1</v>
      </c>
      <c r="J53" s="33"/>
      <c r="K53" s="33" t="str">
        <f t="shared" si="6"/>
        <v>No</v>
      </c>
      <c r="L53" s="33" t="str">
        <f>IF(OR(D53="Conference Review", D53="Patent", D53="News Article", D53="Report", D53="Erratum"),"Yes","No")</f>
        <v>Yes</v>
      </c>
      <c r="M53" s="33" t="s">
        <v>57</v>
      </c>
      <c r="N53" s="24"/>
      <c r="O53" s="33"/>
      <c r="P53" s="24"/>
      <c r="Q53" s="33"/>
      <c r="R53" s="41"/>
      <c r="S53" s="33"/>
      <c r="T53" s="23"/>
    </row>
    <row r="54" spans="1:20" ht="153">
      <c r="A54" s="25" t="s">
        <v>209</v>
      </c>
      <c r="B54" s="26" t="s">
        <v>210</v>
      </c>
      <c r="C54" s="27">
        <v>2008</v>
      </c>
      <c r="D54" s="27" t="s">
        <v>54</v>
      </c>
      <c r="E54" s="38" t="s">
        <v>46</v>
      </c>
      <c r="F54" s="27">
        <v>1</v>
      </c>
      <c r="G54" s="38">
        <v>1</v>
      </c>
      <c r="H54" s="38">
        <v>1</v>
      </c>
      <c r="I54" s="38">
        <v>1</v>
      </c>
      <c r="J54" s="38">
        <f>SUM(F54:I54)-1</f>
        <v>3</v>
      </c>
      <c r="K54" s="38" t="str">
        <f t="shared" si="6"/>
        <v>No</v>
      </c>
      <c r="L54" s="38" t="str">
        <f>IF(OR(D54="Conference Review", D54="Patent", D54="News Article", D54="Report"),"Yes","No")</f>
        <v>No</v>
      </c>
      <c r="M54" s="27" t="s">
        <v>55</v>
      </c>
      <c r="N54" s="26" t="s">
        <v>211</v>
      </c>
      <c r="O54" s="27" t="s">
        <v>55</v>
      </c>
      <c r="P54" s="26" t="s">
        <v>212</v>
      </c>
      <c r="Q54" s="27" t="s">
        <v>55</v>
      </c>
      <c r="R54" s="26" t="s">
        <v>213</v>
      </c>
      <c r="S54" s="27" t="s">
        <v>214</v>
      </c>
      <c r="T54" s="23">
        <v>1</v>
      </c>
    </row>
    <row r="55" spans="1:20" ht="51">
      <c r="A55" s="20" t="s">
        <v>215</v>
      </c>
      <c r="B55" s="21" t="s">
        <v>216</v>
      </c>
      <c r="C55" s="22">
        <v>2013</v>
      </c>
      <c r="D55" s="22" t="s">
        <v>54</v>
      </c>
      <c r="E55" s="33" t="s">
        <v>46</v>
      </c>
      <c r="F55" s="22">
        <v>1</v>
      </c>
      <c r="G55" s="33"/>
      <c r="H55" s="33">
        <v>2</v>
      </c>
      <c r="I55" s="33">
        <v>1</v>
      </c>
      <c r="J55" s="33">
        <f>SUM(F55:I55)-1</f>
        <v>3</v>
      </c>
      <c r="K55" s="33" t="str">
        <f t="shared" si="6"/>
        <v>No</v>
      </c>
      <c r="L55" s="33" t="str">
        <f>IF(OR(D55="Conference Review", D55="Patent", D55="News Article", D55="Report"),"Yes","No")</f>
        <v>No</v>
      </c>
      <c r="M55" s="22" t="s">
        <v>55</v>
      </c>
      <c r="N55" s="24" t="s">
        <v>217</v>
      </c>
      <c r="O55" s="22" t="s">
        <v>57</v>
      </c>
      <c r="P55" s="24" t="s">
        <v>218</v>
      </c>
      <c r="Q55" s="22"/>
      <c r="R55" s="21"/>
      <c r="S55" s="22" t="s">
        <v>59</v>
      </c>
      <c r="T55" s="23">
        <v>1</v>
      </c>
    </row>
    <row r="56" spans="1:20" ht="51">
      <c r="A56" s="20" t="s">
        <v>219</v>
      </c>
      <c r="B56" s="21" t="s">
        <v>220</v>
      </c>
      <c r="C56" s="22">
        <v>1998</v>
      </c>
      <c r="D56" s="22" t="s">
        <v>126</v>
      </c>
      <c r="E56" s="33" t="s">
        <v>46</v>
      </c>
      <c r="F56" s="33"/>
      <c r="G56" s="33"/>
      <c r="H56" s="33"/>
      <c r="I56" s="33">
        <v>1</v>
      </c>
      <c r="J56" s="33">
        <f>SUM(F56:I56)-1</f>
        <v>0</v>
      </c>
      <c r="K56" s="33" t="str">
        <f t="shared" si="6"/>
        <v>No</v>
      </c>
      <c r="L56" s="33" t="str">
        <f>IF(OR(D56="Conference Review", D56="Patent", D56="News Article", D56="Report"),"Yes","No")</f>
        <v>Yes</v>
      </c>
      <c r="M56" s="33"/>
      <c r="N56" s="21"/>
      <c r="O56" s="33"/>
      <c r="P56" s="21"/>
      <c r="Q56" s="33"/>
      <c r="R56" s="21"/>
      <c r="S56" s="22"/>
      <c r="T56" s="23"/>
    </row>
    <row r="57" spans="1:20" ht="89.25">
      <c r="A57" s="20" t="s">
        <v>221</v>
      </c>
      <c r="B57" s="21" t="s">
        <v>222</v>
      </c>
      <c r="C57" s="22">
        <v>2012</v>
      </c>
      <c r="D57" s="22" t="s">
        <v>54</v>
      </c>
      <c r="E57" s="22" t="s">
        <v>46</v>
      </c>
      <c r="F57" s="22"/>
      <c r="G57" s="22"/>
      <c r="H57" s="22"/>
      <c r="I57" s="22">
        <v>1</v>
      </c>
      <c r="J57" s="33">
        <f>SUM(F57:I57)-1</f>
        <v>0</v>
      </c>
      <c r="K57" s="33" t="str">
        <f t="shared" si="6"/>
        <v>No</v>
      </c>
      <c r="L57" s="33" t="str">
        <f>IF(OR(D57="Conference Review", D57="Patent", D57="News Article", D57="Report"),"Yes","No")</f>
        <v>No</v>
      </c>
      <c r="M57" s="33" t="s">
        <v>55</v>
      </c>
      <c r="N57" s="21" t="s">
        <v>223</v>
      </c>
      <c r="O57" s="33" t="s">
        <v>57</v>
      </c>
      <c r="P57" s="21" t="s">
        <v>224</v>
      </c>
      <c r="Q57" s="33"/>
      <c r="R57" s="21"/>
      <c r="S57" s="22" t="s">
        <v>225</v>
      </c>
      <c r="T57" s="23"/>
    </row>
    <row r="58" spans="1:20" ht="38.25">
      <c r="A58" s="41" t="s">
        <v>4298</v>
      </c>
      <c r="B58" s="24" t="s">
        <v>4349</v>
      </c>
      <c r="C58" s="33">
        <v>2020</v>
      </c>
      <c r="D58" s="22" t="s">
        <v>54</v>
      </c>
      <c r="E58" s="33" t="s">
        <v>46</v>
      </c>
      <c r="F58" s="33"/>
      <c r="G58" s="33"/>
      <c r="H58" s="33"/>
      <c r="I58" s="33">
        <v>1</v>
      </c>
      <c r="J58" s="33">
        <f>SUM(F58:I58)-1</f>
        <v>0</v>
      </c>
      <c r="K58" s="33" t="str">
        <f t="shared" si="6"/>
        <v>No</v>
      </c>
      <c r="L58" s="33" t="str">
        <f>IF(OR(D58="Conference Review", D58="Patent", D58="News Article", D58="Report", D58="Erratum"),"Yes","No")</f>
        <v>No</v>
      </c>
      <c r="M58" s="33" t="s">
        <v>57</v>
      </c>
      <c r="N58" s="24" t="s">
        <v>4376</v>
      </c>
      <c r="O58" s="33"/>
      <c r="P58" s="24"/>
      <c r="Q58" s="33"/>
      <c r="R58" s="41"/>
      <c r="S58" s="33"/>
      <c r="T58" s="23">
        <v>1</v>
      </c>
    </row>
    <row r="59" spans="1:20" ht="38.25">
      <c r="A59" s="41" t="s">
        <v>4631</v>
      </c>
      <c r="B59" s="24" t="s">
        <v>4648</v>
      </c>
      <c r="C59" s="33">
        <v>2021</v>
      </c>
      <c r="D59" s="22" t="s">
        <v>54</v>
      </c>
      <c r="E59" s="33" t="s">
        <v>46</v>
      </c>
      <c r="F59" s="33"/>
      <c r="G59" s="33"/>
      <c r="H59" s="33"/>
      <c r="I59" s="33">
        <v>1</v>
      </c>
      <c r="J59" s="33"/>
      <c r="K59" s="33" t="str">
        <f t="shared" si="6"/>
        <v>No</v>
      </c>
      <c r="L59" s="33" t="str">
        <f>IF(OR(D59="Conference Review", D59="Patent", D59="News Article", D59="Report", D59="Erratum"),"Yes","No")</f>
        <v>No</v>
      </c>
      <c r="M59" s="33" t="s">
        <v>57</v>
      </c>
      <c r="N59" s="24" t="s">
        <v>4656</v>
      </c>
      <c r="O59" s="33"/>
      <c r="P59" s="24"/>
      <c r="Q59" s="33"/>
      <c r="R59" s="41"/>
      <c r="S59" s="33"/>
      <c r="T59" s="23"/>
    </row>
    <row r="60" spans="1:20" ht="89.25">
      <c r="A60" s="20" t="s">
        <v>226</v>
      </c>
      <c r="B60" s="21" t="s">
        <v>227</v>
      </c>
      <c r="C60" s="22">
        <v>2013</v>
      </c>
      <c r="D60" s="22" t="s">
        <v>113</v>
      </c>
      <c r="E60" s="33" t="s">
        <v>46</v>
      </c>
      <c r="F60" s="22">
        <v>1</v>
      </c>
      <c r="G60" s="33"/>
      <c r="H60" s="33"/>
      <c r="I60" s="33">
        <v>1</v>
      </c>
      <c r="J60" s="33">
        <f t="shared" ref="J60:J73" si="9">SUM(F60:I60)-1</f>
        <v>1</v>
      </c>
      <c r="K60" s="33" t="str">
        <f t="shared" si="6"/>
        <v>No</v>
      </c>
      <c r="L60" s="33" t="str">
        <f t="shared" ref="L60:L73" si="10">IF(OR(D60="Conference Review", D60="Patent", D60="News Article", D60="Report"),"Yes","No")</f>
        <v>No</v>
      </c>
      <c r="M60" s="22" t="s">
        <v>55</v>
      </c>
      <c r="N60" s="21" t="s">
        <v>228</v>
      </c>
      <c r="O60" s="22" t="s">
        <v>55</v>
      </c>
      <c r="P60" s="21" t="s">
        <v>229</v>
      </c>
      <c r="Q60" s="22" t="s">
        <v>57</v>
      </c>
      <c r="R60" s="21" t="s">
        <v>230</v>
      </c>
      <c r="S60" s="22" t="s">
        <v>231</v>
      </c>
      <c r="T60" s="23">
        <v>1</v>
      </c>
    </row>
    <row r="61" spans="1:20" ht="89.25">
      <c r="A61" s="25" t="s">
        <v>232</v>
      </c>
      <c r="B61" s="26" t="s">
        <v>233</v>
      </c>
      <c r="C61" s="27">
        <v>2008</v>
      </c>
      <c r="D61" s="27" t="s">
        <v>54</v>
      </c>
      <c r="E61" s="27" t="s">
        <v>46</v>
      </c>
      <c r="F61" s="27"/>
      <c r="G61" s="27"/>
      <c r="H61" s="27"/>
      <c r="I61" s="27">
        <v>1</v>
      </c>
      <c r="J61" s="32">
        <f t="shared" si="9"/>
        <v>0</v>
      </c>
      <c r="K61" s="32" t="s">
        <v>57</v>
      </c>
      <c r="L61" s="32" t="str">
        <f t="shared" si="10"/>
        <v>No</v>
      </c>
      <c r="M61" s="32" t="s">
        <v>55</v>
      </c>
      <c r="N61" s="26" t="s">
        <v>234</v>
      </c>
      <c r="O61" s="32" t="s">
        <v>55</v>
      </c>
      <c r="P61" s="26" t="s">
        <v>235</v>
      </c>
      <c r="Q61" s="38" t="s">
        <v>55</v>
      </c>
      <c r="R61" s="26" t="s">
        <v>236</v>
      </c>
      <c r="S61" s="27" t="s">
        <v>237</v>
      </c>
      <c r="T61" s="23"/>
    </row>
    <row r="62" spans="1:20" ht="63.75">
      <c r="A62" s="20" t="s">
        <v>238</v>
      </c>
      <c r="B62" s="21" t="s">
        <v>239</v>
      </c>
      <c r="C62" s="22">
        <v>2014</v>
      </c>
      <c r="D62" s="22" t="s">
        <v>126</v>
      </c>
      <c r="E62" s="33" t="s">
        <v>46</v>
      </c>
      <c r="F62" s="33"/>
      <c r="G62" s="33"/>
      <c r="H62" s="33"/>
      <c r="I62" s="33">
        <v>1</v>
      </c>
      <c r="J62" s="33">
        <f t="shared" si="9"/>
        <v>0</v>
      </c>
      <c r="K62" s="33" t="str">
        <f t="shared" ref="K62:K99" si="11">IF(E62 = "English", "No", "Yes")</f>
        <v>No</v>
      </c>
      <c r="L62" s="33" t="str">
        <f t="shared" si="10"/>
        <v>Yes</v>
      </c>
      <c r="M62" s="33"/>
      <c r="N62" s="21"/>
      <c r="O62" s="33"/>
      <c r="P62" s="21"/>
      <c r="Q62" s="33"/>
      <c r="R62" s="21"/>
      <c r="S62" s="22"/>
      <c r="T62" s="23"/>
    </row>
    <row r="63" spans="1:20" ht="63.75">
      <c r="A63" s="20" t="s">
        <v>240</v>
      </c>
      <c r="B63" s="21" t="s">
        <v>241</v>
      </c>
      <c r="C63" s="22">
        <v>2009</v>
      </c>
      <c r="D63" s="22" t="s">
        <v>126</v>
      </c>
      <c r="E63" s="33" t="s">
        <v>46</v>
      </c>
      <c r="F63" s="33"/>
      <c r="G63" s="33"/>
      <c r="H63" s="33"/>
      <c r="I63" s="33">
        <v>1</v>
      </c>
      <c r="J63" s="33">
        <f t="shared" si="9"/>
        <v>0</v>
      </c>
      <c r="K63" s="33" t="str">
        <f t="shared" si="11"/>
        <v>No</v>
      </c>
      <c r="L63" s="33" t="str">
        <f t="shared" si="10"/>
        <v>Yes</v>
      </c>
      <c r="M63" s="33"/>
      <c r="N63" s="21"/>
      <c r="O63" s="33"/>
      <c r="P63" s="21"/>
      <c r="Q63" s="33"/>
      <c r="R63" s="21"/>
      <c r="S63" s="22"/>
      <c r="T63" s="23"/>
    </row>
    <row r="64" spans="1:20" ht="153">
      <c r="A64" s="20" t="s">
        <v>242</v>
      </c>
      <c r="B64" s="21" t="s">
        <v>243</v>
      </c>
      <c r="C64" s="22">
        <v>2012</v>
      </c>
      <c r="D64" s="22" t="s">
        <v>54</v>
      </c>
      <c r="E64" s="33" t="s">
        <v>46</v>
      </c>
      <c r="F64" s="22">
        <v>1</v>
      </c>
      <c r="G64" s="33">
        <v>1</v>
      </c>
      <c r="H64" s="33">
        <v>1</v>
      </c>
      <c r="I64" s="33">
        <v>1</v>
      </c>
      <c r="J64" s="33">
        <f t="shared" si="9"/>
        <v>3</v>
      </c>
      <c r="K64" s="33" t="str">
        <f t="shared" si="11"/>
        <v>No</v>
      </c>
      <c r="L64" s="33" t="str">
        <f t="shared" si="10"/>
        <v>No</v>
      </c>
      <c r="M64" s="22" t="s">
        <v>55</v>
      </c>
      <c r="N64" s="24" t="s">
        <v>244</v>
      </c>
      <c r="O64" s="22" t="s">
        <v>55</v>
      </c>
      <c r="P64" s="21" t="s">
        <v>245</v>
      </c>
      <c r="Q64" s="22" t="s">
        <v>57</v>
      </c>
      <c r="R64" s="21" t="s">
        <v>246</v>
      </c>
      <c r="S64" s="22" t="s">
        <v>247</v>
      </c>
      <c r="T64" s="23">
        <v>1</v>
      </c>
    </row>
    <row r="65" spans="1:20" ht="38.25">
      <c r="A65" s="20" t="s">
        <v>248</v>
      </c>
      <c r="B65" s="21" t="s">
        <v>249</v>
      </c>
      <c r="C65" s="22">
        <v>2007</v>
      </c>
      <c r="D65" s="22" t="s">
        <v>126</v>
      </c>
      <c r="E65" s="33" t="s">
        <v>46</v>
      </c>
      <c r="F65" s="33"/>
      <c r="G65" s="33"/>
      <c r="H65" s="33"/>
      <c r="I65" s="33">
        <v>1</v>
      </c>
      <c r="J65" s="33">
        <f t="shared" si="9"/>
        <v>0</v>
      </c>
      <c r="K65" s="33" t="str">
        <f t="shared" si="11"/>
        <v>No</v>
      </c>
      <c r="L65" s="33" t="str">
        <f t="shared" si="10"/>
        <v>Yes</v>
      </c>
      <c r="M65" s="33"/>
      <c r="N65" s="21"/>
      <c r="O65" s="33"/>
      <c r="P65" s="21"/>
      <c r="Q65" s="33"/>
      <c r="R65" s="21"/>
      <c r="S65" s="22"/>
      <c r="T65" s="23"/>
    </row>
    <row r="66" spans="1:20" ht="76.5">
      <c r="A66" s="20" t="s">
        <v>250</v>
      </c>
      <c r="B66" s="21" t="s">
        <v>251</v>
      </c>
      <c r="C66" s="22">
        <v>2018</v>
      </c>
      <c r="D66" s="22" t="s">
        <v>126</v>
      </c>
      <c r="E66" s="33" t="s">
        <v>46</v>
      </c>
      <c r="F66" s="33"/>
      <c r="G66" s="33"/>
      <c r="H66" s="33"/>
      <c r="I66" s="33">
        <v>1</v>
      </c>
      <c r="J66" s="33">
        <f t="shared" si="9"/>
        <v>0</v>
      </c>
      <c r="K66" s="33" t="str">
        <f t="shared" si="11"/>
        <v>No</v>
      </c>
      <c r="L66" s="33" t="str">
        <f t="shared" si="10"/>
        <v>Yes</v>
      </c>
      <c r="M66" s="33"/>
      <c r="N66" s="21"/>
      <c r="O66" s="33"/>
      <c r="P66" s="21"/>
      <c r="Q66" s="33"/>
      <c r="R66" s="21"/>
      <c r="S66" s="22"/>
      <c r="T66" s="23"/>
    </row>
    <row r="67" spans="1:20" ht="63.75">
      <c r="A67" s="20" t="s">
        <v>252</v>
      </c>
      <c r="B67" s="21" t="s">
        <v>253</v>
      </c>
      <c r="C67" s="22">
        <v>2018</v>
      </c>
      <c r="D67" s="22" t="s">
        <v>126</v>
      </c>
      <c r="E67" s="33" t="s">
        <v>46</v>
      </c>
      <c r="F67" s="33"/>
      <c r="G67" s="33"/>
      <c r="H67" s="33"/>
      <c r="I67" s="33">
        <v>1</v>
      </c>
      <c r="J67" s="33">
        <f t="shared" si="9"/>
        <v>0</v>
      </c>
      <c r="K67" s="33" t="str">
        <f t="shared" si="11"/>
        <v>No</v>
      </c>
      <c r="L67" s="33" t="str">
        <f t="shared" si="10"/>
        <v>Yes</v>
      </c>
      <c r="M67" s="33"/>
      <c r="N67" s="21"/>
      <c r="O67" s="33"/>
      <c r="P67" s="21"/>
      <c r="Q67" s="33"/>
      <c r="R67" s="21"/>
      <c r="S67" s="22"/>
      <c r="T67" s="23"/>
    </row>
    <row r="68" spans="1:20" ht="63.75">
      <c r="A68" s="20" t="s">
        <v>254</v>
      </c>
      <c r="B68" s="21" t="s">
        <v>255</v>
      </c>
      <c r="C68" s="22">
        <v>2018</v>
      </c>
      <c r="D68" s="22" t="s">
        <v>126</v>
      </c>
      <c r="E68" s="33" t="s">
        <v>46</v>
      </c>
      <c r="F68" s="33"/>
      <c r="G68" s="33"/>
      <c r="H68" s="33"/>
      <c r="I68" s="33">
        <v>1</v>
      </c>
      <c r="J68" s="33">
        <f t="shared" si="9"/>
        <v>0</v>
      </c>
      <c r="K68" s="33" t="str">
        <f t="shared" si="11"/>
        <v>No</v>
      </c>
      <c r="L68" s="33" t="str">
        <f t="shared" si="10"/>
        <v>Yes</v>
      </c>
      <c r="M68" s="33"/>
      <c r="N68" s="21"/>
      <c r="O68" s="33"/>
      <c r="P68" s="21"/>
      <c r="Q68" s="33"/>
      <c r="R68" s="21"/>
      <c r="S68" s="22"/>
      <c r="T68" s="23"/>
    </row>
    <row r="69" spans="1:20" ht="63.75">
      <c r="A69" s="20" t="s">
        <v>256</v>
      </c>
      <c r="B69" s="21" t="s">
        <v>257</v>
      </c>
      <c r="C69" s="22">
        <v>2015</v>
      </c>
      <c r="D69" s="22" t="s">
        <v>126</v>
      </c>
      <c r="E69" s="33" t="s">
        <v>46</v>
      </c>
      <c r="F69" s="33"/>
      <c r="G69" s="33"/>
      <c r="H69" s="33"/>
      <c r="I69" s="33">
        <v>1</v>
      </c>
      <c r="J69" s="33">
        <f t="shared" si="9"/>
        <v>0</v>
      </c>
      <c r="K69" s="33" t="str">
        <f t="shared" si="11"/>
        <v>No</v>
      </c>
      <c r="L69" s="33" t="str">
        <f t="shared" si="10"/>
        <v>Yes</v>
      </c>
      <c r="M69" s="33"/>
      <c r="N69" s="21"/>
      <c r="O69" s="33"/>
      <c r="P69" s="21"/>
      <c r="Q69" s="33"/>
      <c r="R69" s="21"/>
      <c r="S69" s="22"/>
      <c r="T69" s="23"/>
    </row>
    <row r="70" spans="1:20" ht="63.75">
      <c r="A70" s="20" t="s">
        <v>258</v>
      </c>
      <c r="B70" s="21" t="s">
        <v>259</v>
      </c>
      <c r="C70" s="22">
        <v>2017</v>
      </c>
      <c r="D70" s="22" t="s">
        <v>126</v>
      </c>
      <c r="E70" s="33" t="s">
        <v>46</v>
      </c>
      <c r="F70" s="33"/>
      <c r="G70" s="33"/>
      <c r="H70" s="33"/>
      <c r="I70" s="33">
        <v>1</v>
      </c>
      <c r="J70" s="33">
        <f t="shared" si="9"/>
        <v>0</v>
      </c>
      <c r="K70" s="33" t="str">
        <f t="shared" si="11"/>
        <v>No</v>
      </c>
      <c r="L70" s="33" t="str">
        <f t="shared" si="10"/>
        <v>Yes</v>
      </c>
      <c r="M70" s="33"/>
      <c r="N70" s="21"/>
      <c r="O70" s="33"/>
      <c r="P70" s="21"/>
      <c r="Q70" s="33"/>
      <c r="R70" s="21"/>
      <c r="S70" s="22"/>
      <c r="T70" s="23"/>
    </row>
    <row r="71" spans="1:20" ht="76.5">
      <c r="A71" s="20" t="s">
        <v>260</v>
      </c>
      <c r="B71" s="21" t="s">
        <v>261</v>
      </c>
      <c r="C71" s="22">
        <v>2015</v>
      </c>
      <c r="D71" s="22" t="s">
        <v>126</v>
      </c>
      <c r="E71" s="33" t="s">
        <v>46</v>
      </c>
      <c r="F71" s="33"/>
      <c r="G71" s="33"/>
      <c r="H71" s="33"/>
      <c r="I71" s="33">
        <v>1</v>
      </c>
      <c r="J71" s="33">
        <f t="shared" si="9"/>
        <v>0</v>
      </c>
      <c r="K71" s="33" t="str">
        <f t="shared" si="11"/>
        <v>No</v>
      </c>
      <c r="L71" s="33" t="str">
        <f t="shared" si="10"/>
        <v>Yes</v>
      </c>
      <c r="M71" s="33"/>
      <c r="N71" s="21"/>
      <c r="O71" s="33"/>
      <c r="P71" s="21"/>
      <c r="Q71" s="33"/>
      <c r="R71" s="21"/>
      <c r="S71" s="22"/>
      <c r="T71" s="23"/>
    </row>
    <row r="72" spans="1:20" ht="38.25">
      <c r="A72" s="20" t="s">
        <v>262</v>
      </c>
      <c r="B72" s="21" t="s">
        <v>263</v>
      </c>
      <c r="C72" s="22">
        <v>2001</v>
      </c>
      <c r="D72" s="22" t="s">
        <v>54</v>
      </c>
      <c r="E72" s="22" t="s">
        <v>46</v>
      </c>
      <c r="F72" s="22"/>
      <c r="G72" s="22"/>
      <c r="H72" s="22"/>
      <c r="I72" s="22">
        <v>1</v>
      </c>
      <c r="J72" s="33">
        <f t="shared" si="9"/>
        <v>0</v>
      </c>
      <c r="K72" s="33" t="str">
        <f t="shared" si="11"/>
        <v>No</v>
      </c>
      <c r="L72" s="33" t="str">
        <f t="shared" si="10"/>
        <v>No</v>
      </c>
      <c r="M72" s="33" t="s">
        <v>57</v>
      </c>
      <c r="N72" s="21" t="s">
        <v>264</v>
      </c>
      <c r="O72" s="33"/>
      <c r="P72" s="21"/>
      <c r="Q72" s="33"/>
      <c r="R72" s="21"/>
      <c r="S72" s="22" t="s">
        <v>265</v>
      </c>
      <c r="T72" s="23"/>
    </row>
    <row r="73" spans="1:20" ht="76.5">
      <c r="A73" s="20" t="s">
        <v>266</v>
      </c>
      <c r="B73" s="21" t="s">
        <v>267</v>
      </c>
      <c r="C73" s="22" t="s">
        <v>268</v>
      </c>
      <c r="D73" s="22" t="s">
        <v>269</v>
      </c>
      <c r="E73" s="22" t="s">
        <v>46</v>
      </c>
      <c r="F73" s="22"/>
      <c r="G73" s="22">
        <v>1</v>
      </c>
      <c r="H73" s="22"/>
      <c r="I73" s="22"/>
      <c r="J73" s="33">
        <f t="shared" si="9"/>
        <v>0</v>
      </c>
      <c r="K73" s="33" t="str">
        <f t="shared" si="11"/>
        <v>No</v>
      </c>
      <c r="L73" s="33" t="str">
        <f t="shared" si="10"/>
        <v>No</v>
      </c>
      <c r="M73" s="33" t="s">
        <v>55</v>
      </c>
      <c r="N73" s="21" t="s">
        <v>270</v>
      </c>
      <c r="O73" s="33" t="s">
        <v>57</v>
      </c>
      <c r="P73" s="21" t="s">
        <v>271</v>
      </c>
      <c r="Q73" s="33"/>
      <c r="R73" s="21"/>
      <c r="S73" s="22" t="s">
        <v>272</v>
      </c>
      <c r="T73" s="23"/>
    </row>
    <row r="74" spans="1:20" ht="76.5">
      <c r="A74" s="41" t="s">
        <v>4628</v>
      </c>
      <c r="B74" s="24" t="s">
        <v>4645</v>
      </c>
      <c r="C74" s="33">
        <v>2022</v>
      </c>
      <c r="D74" s="22" t="s">
        <v>126</v>
      </c>
      <c r="E74" s="33" t="s">
        <v>46</v>
      </c>
      <c r="F74" s="33"/>
      <c r="G74" s="33"/>
      <c r="H74" s="33"/>
      <c r="I74" s="33">
        <v>1</v>
      </c>
      <c r="J74" s="33"/>
      <c r="K74" s="33" t="str">
        <f t="shared" si="11"/>
        <v>No</v>
      </c>
      <c r="L74" s="33" t="str">
        <f>IF(OR(D74="Conference Review", D74="Patent", D74="News Article", D74="Report", D74="Erratum"),"Yes","No")</f>
        <v>Yes</v>
      </c>
      <c r="M74" s="33" t="s">
        <v>57</v>
      </c>
      <c r="N74" s="24"/>
      <c r="O74" s="33"/>
      <c r="P74" s="24"/>
      <c r="Q74" s="33"/>
      <c r="R74" s="41"/>
      <c r="S74" s="33"/>
      <c r="T74" s="23"/>
    </row>
    <row r="75" spans="1:20" ht="114.75">
      <c r="A75" s="20" t="s">
        <v>279</v>
      </c>
      <c r="B75" s="21" t="s">
        <v>280</v>
      </c>
      <c r="C75" s="22">
        <v>2019</v>
      </c>
      <c r="D75" s="22" t="s">
        <v>54</v>
      </c>
      <c r="E75" s="22" t="s">
        <v>46</v>
      </c>
      <c r="F75" s="33"/>
      <c r="G75" s="33"/>
      <c r="H75" s="33">
        <v>1</v>
      </c>
      <c r="I75" s="33"/>
      <c r="J75" s="33">
        <f t="shared" ref="J75:J112" si="12">SUM(F75:I75)-1</f>
        <v>0</v>
      </c>
      <c r="K75" s="33" t="str">
        <f t="shared" si="11"/>
        <v>No</v>
      </c>
      <c r="L75" s="33" t="str">
        <f t="shared" ref="L75:L87" si="13">IF(OR(D75="Conference Review", D75="Patent", D75="News Article", D75="Report"),"Yes","No")</f>
        <v>No</v>
      </c>
      <c r="M75" s="33" t="s">
        <v>55</v>
      </c>
      <c r="N75" s="21" t="s">
        <v>281</v>
      </c>
      <c r="O75" s="33" t="s">
        <v>57</v>
      </c>
      <c r="P75" s="21" t="s">
        <v>282</v>
      </c>
      <c r="Q75" s="33"/>
      <c r="R75" s="21"/>
      <c r="S75" s="22" t="s">
        <v>283</v>
      </c>
      <c r="T75" s="23"/>
    </row>
    <row r="76" spans="1:20" ht="102">
      <c r="A76" s="20" t="s">
        <v>284</v>
      </c>
      <c r="B76" s="21" t="s">
        <v>285</v>
      </c>
      <c r="C76" s="22">
        <v>2013</v>
      </c>
      <c r="D76" s="22" t="s">
        <v>54</v>
      </c>
      <c r="E76" s="33" t="s">
        <v>46</v>
      </c>
      <c r="F76" s="22">
        <v>1</v>
      </c>
      <c r="G76" s="33"/>
      <c r="H76" s="33">
        <v>1</v>
      </c>
      <c r="I76" s="33"/>
      <c r="J76" s="33">
        <f t="shared" si="12"/>
        <v>1</v>
      </c>
      <c r="K76" s="33" t="str">
        <f t="shared" si="11"/>
        <v>No</v>
      </c>
      <c r="L76" s="33" t="str">
        <f t="shared" si="13"/>
        <v>No</v>
      </c>
      <c r="M76" s="22" t="s">
        <v>55</v>
      </c>
      <c r="N76" s="24" t="s">
        <v>286</v>
      </c>
      <c r="O76" s="22" t="s">
        <v>55</v>
      </c>
      <c r="P76" s="24" t="s">
        <v>287</v>
      </c>
      <c r="Q76" s="22" t="s">
        <v>57</v>
      </c>
      <c r="R76" s="21" t="s">
        <v>288</v>
      </c>
      <c r="S76" s="22" t="s">
        <v>289</v>
      </c>
      <c r="T76" s="23">
        <v>1</v>
      </c>
    </row>
    <row r="77" spans="1:20" ht="114.75">
      <c r="A77" s="20" t="s">
        <v>290</v>
      </c>
      <c r="B77" s="21" t="s">
        <v>291</v>
      </c>
      <c r="C77" s="22">
        <v>2014</v>
      </c>
      <c r="D77" s="22" t="s">
        <v>113</v>
      </c>
      <c r="E77" s="22" t="s">
        <v>46</v>
      </c>
      <c r="F77" s="22"/>
      <c r="G77" s="22"/>
      <c r="H77" s="22"/>
      <c r="I77" s="22">
        <v>1</v>
      </c>
      <c r="J77" s="33">
        <f t="shared" si="12"/>
        <v>0</v>
      </c>
      <c r="K77" s="33" t="str">
        <f t="shared" si="11"/>
        <v>No</v>
      </c>
      <c r="L77" s="33" t="str">
        <f t="shared" si="13"/>
        <v>No</v>
      </c>
      <c r="M77" s="33" t="s">
        <v>55</v>
      </c>
      <c r="N77" s="21" t="s">
        <v>292</v>
      </c>
      <c r="O77" s="33" t="s">
        <v>55</v>
      </c>
      <c r="P77" s="21" t="s">
        <v>293</v>
      </c>
      <c r="Q77" s="33" t="s">
        <v>57</v>
      </c>
      <c r="R77" s="21" t="s">
        <v>294</v>
      </c>
      <c r="S77" s="22" t="s">
        <v>295</v>
      </c>
      <c r="T77" s="23"/>
    </row>
    <row r="78" spans="1:20" ht="140.25">
      <c r="A78" s="20" t="s">
        <v>296</v>
      </c>
      <c r="B78" s="21" t="s">
        <v>297</v>
      </c>
      <c r="C78" s="22">
        <v>2009</v>
      </c>
      <c r="D78" s="22" t="s">
        <v>54</v>
      </c>
      <c r="E78" s="22" t="s">
        <v>46</v>
      </c>
      <c r="F78" s="33"/>
      <c r="G78" s="33"/>
      <c r="H78" s="33">
        <v>1</v>
      </c>
      <c r="I78" s="33"/>
      <c r="J78" s="33">
        <f t="shared" si="12"/>
        <v>0</v>
      </c>
      <c r="K78" s="33" t="str">
        <f t="shared" si="11"/>
        <v>No</v>
      </c>
      <c r="L78" s="33" t="str">
        <f t="shared" si="13"/>
        <v>No</v>
      </c>
      <c r="M78" s="33" t="s">
        <v>55</v>
      </c>
      <c r="N78" s="21" t="s">
        <v>298</v>
      </c>
      <c r="O78" s="33" t="s">
        <v>55</v>
      </c>
      <c r="P78" s="21" t="s">
        <v>299</v>
      </c>
      <c r="Q78" s="33" t="s">
        <v>57</v>
      </c>
      <c r="R78" s="21" t="s">
        <v>300</v>
      </c>
      <c r="S78" s="22" t="s">
        <v>301</v>
      </c>
      <c r="T78" s="23"/>
    </row>
    <row r="79" spans="1:20" ht="89.25">
      <c r="A79" s="25" t="s">
        <v>302</v>
      </c>
      <c r="B79" s="26" t="s">
        <v>303</v>
      </c>
      <c r="C79" s="27">
        <v>2011</v>
      </c>
      <c r="D79" s="27" t="s">
        <v>54</v>
      </c>
      <c r="E79" s="27" t="s">
        <v>46</v>
      </c>
      <c r="F79" s="27"/>
      <c r="G79" s="27">
        <v>1</v>
      </c>
      <c r="H79" s="27">
        <v>1</v>
      </c>
      <c r="I79" s="27">
        <v>1</v>
      </c>
      <c r="J79" s="38">
        <f t="shared" si="12"/>
        <v>2</v>
      </c>
      <c r="K79" s="38" t="str">
        <f t="shared" si="11"/>
        <v>No</v>
      </c>
      <c r="L79" s="38" t="str">
        <f t="shared" si="13"/>
        <v>No</v>
      </c>
      <c r="M79" s="38" t="s">
        <v>55</v>
      </c>
      <c r="N79" s="26" t="s">
        <v>304</v>
      </c>
      <c r="O79" s="38" t="s">
        <v>55</v>
      </c>
      <c r="P79" s="26" t="s">
        <v>305</v>
      </c>
      <c r="Q79" s="38" t="s">
        <v>55</v>
      </c>
      <c r="R79" s="26" t="s">
        <v>306</v>
      </c>
      <c r="S79" s="27" t="s">
        <v>123</v>
      </c>
      <c r="T79" s="23">
        <v>1</v>
      </c>
    </row>
    <row r="80" spans="1:20" ht="76.5">
      <c r="A80" s="20" t="s">
        <v>307</v>
      </c>
      <c r="B80" s="21" t="s">
        <v>308</v>
      </c>
      <c r="C80" s="22">
        <v>2014</v>
      </c>
      <c r="D80" s="22" t="s">
        <v>54</v>
      </c>
      <c r="E80" s="22" t="s">
        <v>46</v>
      </c>
      <c r="F80" s="22"/>
      <c r="G80" s="22"/>
      <c r="H80" s="22"/>
      <c r="I80" s="22">
        <v>1</v>
      </c>
      <c r="J80" s="33">
        <f t="shared" si="12"/>
        <v>0</v>
      </c>
      <c r="K80" s="33" t="str">
        <f t="shared" si="11"/>
        <v>No</v>
      </c>
      <c r="L80" s="33" t="str">
        <f t="shared" si="13"/>
        <v>No</v>
      </c>
      <c r="M80" s="33" t="s">
        <v>57</v>
      </c>
      <c r="N80" s="21" t="s">
        <v>309</v>
      </c>
      <c r="O80" s="33"/>
      <c r="P80" s="21"/>
      <c r="Q80" s="33"/>
      <c r="R80" s="21"/>
      <c r="S80" s="22" t="s">
        <v>310</v>
      </c>
      <c r="T80" s="23"/>
    </row>
    <row r="81" spans="1:20" ht="63.75">
      <c r="A81" s="20" t="s">
        <v>311</v>
      </c>
      <c r="B81" s="21" t="s">
        <v>312</v>
      </c>
      <c r="C81" s="22">
        <v>2008</v>
      </c>
      <c r="D81" s="22" t="s">
        <v>113</v>
      </c>
      <c r="E81" s="33" t="s">
        <v>46</v>
      </c>
      <c r="F81" s="22">
        <v>1</v>
      </c>
      <c r="G81" s="33">
        <v>1</v>
      </c>
      <c r="H81" s="33"/>
      <c r="I81" s="33">
        <v>1</v>
      </c>
      <c r="J81" s="33">
        <f t="shared" si="12"/>
        <v>2</v>
      </c>
      <c r="K81" s="33" t="str">
        <f t="shared" si="11"/>
        <v>No</v>
      </c>
      <c r="L81" s="33" t="str">
        <f t="shared" si="13"/>
        <v>No</v>
      </c>
      <c r="M81" s="22" t="s">
        <v>55</v>
      </c>
      <c r="N81" s="21" t="s">
        <v>313</v>
      </c>
      <c r="O81" s="22" t="s">
        <v>57</v>
      </c>
      <c r="P81" s="21" t="s">
        <v>314</v>
      </c>
      <c r="Q81" s="22"/>
      <c r="R81" s="21"/>
      <c r="S81" s="22" t="s">
        <v>283</v>
      </c>
      <c r="T81" s="23">
        <v>1</v>
      </c>
    </row>
    <row r="82" spans="1:20" ht="153">
      <c r="A82" s="20" t="s">
        <v>315</v>
      </c>
      <c r="B82" s="21" t="s">
        <v>316</v>
      </c>
      <c r="C82" s="22">
        <v>2007</v>
      </c>
      <c r="D82" s="22" t="s">
        <v>54</v>
      </c>
      <c r="E82" s="33" t="s">
        <v>46</v>
      </c>
      <c r="F82" s="22">
        <v>1</v>
      </c>
      <c r="G82" s="33">
        <v>1</v>
      </c>
      <c r="H82" s="33">
        <v>1</v>
      </c>
      <c r="I82" s="33">
        <v>1</v>
      </c>
      <c r="J82" s="33">
        <f t="shared" si="12"/>
        <v>3</v>
      </c>
      <c r="K82" s="33" t="str">
        <f t="shared" si="11"/>
        <v>No</v>
      </c>
      <c r="L82" s="33" t="str">
        <f t="shared" si="13"/>
        <v>No</v>
      </c>
      <c r="M82" s="22" t="s">
        <v>55</v>
      </c>
      <c r="N82" s="21" t="s">
        <v>317</v>
      </c>
      <c r="O82" s="22" t="s">
        <v>55</v>
      </c>
      <c r="P82" s="21" t="s">
        <v>318</v>
      </c>
      <c r="Q82" s="22" t="s">
        <v>57</v>
      </c>
      <c r="R82" s="21" t="s">
        <v>319</v>
      </c>
      <c r="S82" s="22" t="s">
        <v>320</v>
      </c>
      <c r="T82" s="23"/>
    </row>
    <row r="83" spans="1:20" ht="63.75">
      <c r="A83" s="25" t="s">
        <v>327</v>
      </c>
      <c r="B83" s="26" t="s">
        <v>328</v>
      </c>
      <c r="C83" s="27">
        <v>2010</v>
      </c>
      <c r="D83" s="27" t="s">
        <v>54</v>
      </c>
      <c r="E83" s="38" t="s">
        <v>46</v>
      </c>
      <c r="F83" s="27">
        <v>1</v>
      </c>
      <c r="G83" s="38">
        <v>1</v>
      </c>
      <c r="H83" s="38">
        <v>1</v>
      </c>
      <c r="I83" s="38">
        <v>1</v>
      </c>
      <c r="J83" s="38">
        <f t="shared" si="12"/>
        <v>3</v>
      </c>
      <c r="K83" s="38" t="str">
        <f t="shared" si="11"/>
        <v>No</v>
      </c>
      <c r="L83" s="38" t="str">
        <f t="shared" si="13"/>
        <v>No</v>
      </c>
      <c r="M83" s="27" t="s">
        <v>55</v>
      </c>
      <c r="N83" s="26" t="s">
        <v>329</v>
      </c>
      <c r="O83" s="27" t="s">
        <v>55</v>
      </c>
      <c r="P83" s="26" t="s">
        <v>330</v>
      </c>
      <c r="Q83" s="27" t="s">
        <v>55</v>
      </c>
      <c r="R83" s="26" t="s">
        <v>331</v>
      </c>
      <c r="S83" s="27" t="s">
        <v>123</v>
      </c>
      <c r="T83" s="23">
        <v>1</v>
      </c>
    </row>
    <row r="84" spans="1:20" ht="153">
      <c r="A84" s="30" t="s">
        <v>321</v>
      </c>
      <c r="B84" s="30" t="s">
        <v>322</v>
      </c>
      <c r="C84" s="34">
        <v>2011</v>
      </c>
      <c r="D84" s="30" t="s">
        <v>54</v>
      </c>
      <c r="E84" s="30" t="s">
        <v>46</v>
      </c>
      <c r="F84" s="30"/>
      <c r="G84" s="30"/>
      <c r="H84" s="30"/>
      <c r="I84" s="30">
        <v>1</v>
      </c>
      <c r="J84" s="30">
        <f t="shared" si="12"/>
        <v>0</v>
      </c>
      <c r="K84" s="30" t="str">
        <f t="shared" si="11"/>
        <v>No</v>
      </c>
      <c r="L84" s="30" t="str">
        <f t="shared" si="13"/>
        <v>No</v>
      </c>
      <c r="M84" s="34" t="s">
        <v>55</v>
      </c>
      <c r="N84" s="30" t="s">
        <v>323</v>
      </c>
      <c r="O84" s="34" t="s">
        <v>55</v>
      </c>
      <c r="P84" s="30" t="s">
        <v>324</v>
      </c>
      <c r="Q84" s="34" t="s">
        <v>191</v>
      </c>
      <c r="R84" s="30" t="s">
        <v>325</v>
      </c>
      <c r="S84" s="34" t="s">
        <v>326</v>
      </c>
      <c r="T84" s="23"/>
    </row>
    <row r="85" spans="1:20" ht="102">
      <c r="A85" s="20" t="s">
        <v>332</v>
      </c>
      <c r="B85" s="21" t="s">
        <v>333</v>
      </c>
      <c r="C85" s="22">
        <v>2014</v>
      </c>
      <c r="D85" s="22" t="s">
        <v>54</v>
      </c>
      <c r="E85" s="22" t="s">
        <v>46</v>
      </c>
      <c r="F85" s="33"/>
      <c r="G85" s="33"/>
      <c r="H85" s="33">
        <v>1</v>
      </c>
      <c r="I85" s="33"/>
      <c r="J85" s="33">
        <f t="shared" si="12"/>
        <v>0</v>
      </c>
      <c r="K85" s="33" t="str">
        <f t="shared" si="11"/>
        <v>No</v>
      </c>
      <c r="L85" s="33" t="str">
        <f t="shared" si="13"/>
        <v>No</v>
      </c>
      <c r="M85" s="33" t="s">
        <v>55</v>
      </c>
      <c r="N85" s="21" t="s">
        <v>334</v>
      </c>
      <c r="O85" s="33" t="s">
        <v>55</v>
      </c>
      <c r="P85" s="21" t="s">
        <v>335</v>
      </c>
      <c r="Q85" s="33" t="s">
        <v>57</v>
      </c>
      <c r="R85" s="21" t="s">
        <v>336</v>
      </c>
      <c r="S85" s="22" t="s">
        <v>59</v>
      </c>
      <c r="T85" s="23">
        <v>1</v>
      </c>
    </row>
    <row r="86" spans="1:20" ht="102">
      <c r="A86" s="25" t="s">
        <v>337</v>
      </c>
      <c r="B86" s="26" t="s">
        <v>338</v>
      </c>
      <c r="C86" s="27">
        <v>2010</v>
      </c>
      <c r="D86" s="27" t="s">
        <v>54</v>
      </c>
      <c r="E86" s="27" t="s">
        <v>46</v>
      </c>
      <c r="F86" s="27"/>
      <c r="G86" s="27"/>
      <c r="H86" s="27"/>
      <c r="I86" s="27">
        <v>1</v>
      </c>
      <c r="J86" s="38">
        <f t="shared" si="12"/>
        <v>0</v>
      </c>
      <c r="K86" s="38" t="str">
        <f t="shared" si="11"/>
        <v>No</v>
      </c>
      <c r="L86" s="38" t="str">
        <f t="shared" si="13"/>
        <v>No</v>
      </c>
      <c r="M86" s="38" t="s">
        <v>55</v>
      </c>
      <c r="N86" s="26" t="s">
        <v>339</v>
      </c>
      <c r="O86" s="38" t="s">
        <v>55</v>
      </c>
      <c r="P86" s="26" t="s">
        <v>340</v>
      </c>
      <c r="Q86" s="38" t="s">
        <v>55</v>
      </c>
      <c r="R86" s="26" t="s">
        <v>341</v>
      </c>
      <c r="S86" s="27" t="s">
        <v>64</v>
      </c>
      <c r="T86" s="23">
        <v>1</v>
      </c>
    </row>
    <row r="87" spans="1:20" ht="167.25">
      <c r="A87" s="25" t="s">
        <v>342</v>
      </c>
      <c r="B87" s="26" t="s">
        <v>343</v>
      </c>
      <c r="C87" s="27">
        <v>2017</v>
      </c>
      <c r="D87" s="27" t="s">
        <v>54</v>
      </c>
      <c r="E87" s="27" t="s">
        <v>46</v>
      </c>
      <c r="F87" s="27"/>
      <c r="G87" s="27"/>
      <c r="H87" s="27"/>
      <c r="I87" s="27">
        <v>1</v>
      </c>
      <c r="J87" s="38">
        <f t="shared" si="12"/>
        <v>0</v>
      </c>
      <c r="K87" s="38" t="str">
        <f t="shared" si="11"/>
        <v>No</v>
      </c>
      <c r="L87" s="38" t="str">
        <f t="shared" si="13"/>
        <v>No</v>
      </c>
      <c r="M87" s="38" t="s">
        <v>55</v>
      </c>
      <c r="N87" s="26" t="s">
        <v>344</v>
      </c>
      <c r="O87" s="27" t="s">
        <v>55</v>
      </c>
      <c r="P87" s="28" t="s">
        <v>345</v>
      </c>
      <c r="Q87" s="27" t="s">
        <v>55</v>
      </c>
      <c r="R87" s="28" t="s">
        <v>346</v>
      </c>
      <c r="S87" s="27" t="s">
        <v>347</v>
      </c>
      <c r="T87" s="23"/>
    </row>
    <row r="88" spans="1:20" ht="25.5">
      <c r="A88" s="41" t="s">
        <v>4294</v>
      </c>
      <c r="B88" s="24" t="s">
        <v>4345</v>
      </c>
      <c r="C88" s="33">
        <v>2020</v>
      </c>
      <c r="D88" s="22" t="s">
        <v>54</v>
      </c>
      <c r="E88" s="33" t="s">
        <v>46</v>
      </c>
      <c r="F88" s="33"/>
      <c r="G88" s="33"/>
      <c r="H88" s="33"/>
      <c r="I88" s="33">
        <v>1</v>
      </c>
      <c r="J88" s="33">
        <f t="shared" si="12"/>
        <v>0</v>
      </c>
      <c r="K88" s="33" t="str">
        <f t="shared" si="11"/>
        <v>No</v>
      </c>
      <c r="L88" s="33" t="str">
        <f>IF(OR(D88="Conference Review", D88="Patent", D88="News Article", D88="Report", D88="Erratum"),"Yes","No")</f>
        <v>No</v>
      </c>
      <c r="M88" s="33" t="s">
        <v>57</v>
      </c>
      <c r="N88" s="24" t="s">
        <v>4375</v>
      </c>
      <c r="O88" s="33"/>
      <c r="P88" s="24"/>
      <c r="Q88" s="33"/>
      <c r="R88" s="41"/>
      <c r="S88" s="33"/>
      <c r="T88" s="23">
        <v>1</v>
      </c>
    </row>
    <row r="89" spans="1:20" ht="76.5">
      <c r="A89" s="20" t="s">
        <v>354</v>
      </c>
      <c r="B89" s="21" t="s">
        <v>355</v>
      </c>
      <c r="C89" s="22">
        <v>2016</v>
      </c>
      <c r="D89" s="22" t="s">
        <v>54</v>
      </c>
      <c r="E89" s="22" t="s">
        <v>46</v>
      </c>
      <c r="F89" s="33"/>
      <c r="G89" s="33"/>
      <c r="H89" s="33">
        <v>1</v>
      </c>
      <c r="I89" s="33"/>
      <c r="J89" s="33">
        <f t="shared" si="12"/>
        <v>0</v>
      </c>
      <c r="K89" s="33" t="str">
        <f t="shared" si="11"/>
        <v>No</v>
      </c>
      <c r="L89" s="33" t="str">
        <f>IF(OR(D89="Conference Review", D89="Patent", D89="News Article", D89="Report"),"Yes","No")</f>
        <v>No</v>
      </c>
      <c r="M89" s="33" t="s">
        <v>55</v>
      </c>
      <c r="N89" s="21" t="s">
        <v>356</v>
      </c>
      <c r="O89" s="33" t="s">
        <v>57</v>
      </c>
      <c r="P89" s="21" t="s">
        <v>357</v>
      </c>
      <c r="Q89" s="33"/>
      <c r="R89" s="21"/>
      <c r="S89" s="22" t="s">
        <v>59</v>
      </c>
      <c r="T89" s="23"/>
    </row>
    <row r="90" spans="1:20" ht="89.25">
      <c r="A90" s="41" t="s">
        <v>4285</v>
      </c>
      <c r="B90" s="24" t="s">
        <v>4336</v>
      </c>
      <c r="C90" s="33">
        <v>2021</v>
      </c>
      <c r="D90" s="22" t="s">
        <v>54</v>
      </c>
      <c r="E90" s="33" t="s">
        <v>46</v>
      </c>
      <c r="F90" s="33"/>
      <c r="G90" s="33"/>
      <c r="H90" s="33"/>
      <c r="I90" s="33">
        <v>1</v>
      </c>
      <c r="J90" s="33">
        <f t="shared" si="12"/>
        <v>0</v>
      </c>
      <c r="K90" s="33" t="str">
        <f t="shared" si="11"/>
        <v>No</v>
      </c>
      <c r="L90" s="33" t="str">
        <f>IF(OR(D90="Conference Review", D90="Patent", D90="News Article", D90="Report", D90="Erratum"),"Yes","No")</f>
        <v>No</v>
      </c>
      <c r="M90" s="33" t="s">
        <v>55</v>
      </c>
      <c r="N90" s="24" t="s">
        <v>4377</v>
      </c>
      <c r="O90" s="33" t="s">
        <v>57</v>
      </c>
      <c r="P90" s="24" t="s">
        <v>4378</v>
      </c>
      <c r="Q90" s="66"/>
      <c r="R90" s="60"/>
      <c r="S90" s="33"/>
      <c r="T90" s="23">
        <v>1</v>
      </c>
    </row>
    <row r="91" spans="1:20" ht="102">
      <c r="A91" s="20" t="s">
        <v>348</v>
      </c>
      <c r="B91" s="21" t="s">
        <v>349</v>
      </c>
      <c r="C91" s="22">
        <v>2007</v>
      </c>
      <c r="D91" s="22" t="s">
        <v>54</v>
      </c>
      <c r="E91" s="22" t="s">
        <v>46</v>
      </c>
      <c r="F91" s="22"/>
      <c r="G91" s="22"/>
      <c r="H91" s="22"/>
      <c r="I91" s="22">
        <v>1</v>
      </c>
      <c r="J91" s="33">
        <f t="shared" si="12"/>
        <v>0</v>
      </c>
      <c r="K91" s="33" t="str">
        <f t="shared" si="11"/>
        <v>No</v>
      </c>
      <c r="L91" s="33" t="str">
        <f t="shared" ref="L91:L110" si="14">IF(OR(D91="Conference Review", D91="Patent", D91="News Article", D91="Report"),"Yes","No")</f>
        <v>No</v>
      </c>
      <c r="M91" s="33" t="s">
        <v>55</v>
      </c>
      <c r="N91" s="21" t="s">
        <v>350</v>
      </c>
      <c r="O91" s="33" t="s">
        <v>55</v>
      </c>
      <c r="P91" s="21" t="s">
        <v>351</v>
      </c>
      <c r="Q91" s="33" t="s">
        <v>57</v>
      </c>
      <c r="R91" s="21" t="s">
        <v>352</v>
      </c>
      <c r="S91" s="22" t="s">
        <v>353</v>
      </c>
      <c r="T91" s="23">
        <v>1</v>
      </c>
    </row>
    <row r="92" spans="1:20" ht="127.5">
      <c r="A92" s="20" t="s">
        <v>358</v>
      </c>
      <c r="B92" s="21" t="s">
        <v>359</v>
      </c>
      <c r="C92" s="22">
        <v>2017</v>
      </c>
      <c r="D92" s="22" t="s">
        <v>54</v>
      </c>
      <c r="E92" s="22" t="s">
        <v>46</v>
      </c>
      <c r="F92" s="22"/>
      <c r="G92" s="22"/>
      <c r="H92" s="22"/>
      <c r="I92" s="22">
        <v>1</v>
      </c>
      <c r="J92" s="33">
        <f t="shared" si="12"/>
        <v>0</v>
      </c>
      <c r="K92" s="33" t="str">
        <f t="shared" si="11"/>
        <v>No</v>
      </c>
      <c r="L92" s="33" t="str">
        <f t="shared" si="14"/>
        <v>No</v>
      </c>
      <c r="M92" s="33" t="s">
        <v>55</v>
      </c>
      <c r="N92" s="21" t="s">
        <v>360</v>
      </c>
      <c r="O92" s="33" t="s">
        <v>55</v>
      </c>
      <c r="P92" s="21" t="s">
        <v>361</v>
      </c>
      <c r="Q92" s="33" t="s">
        <v>57</v>
      </c>
      <c r="R92" s="21" t="s">
        <v>362</v>
      </c>
      <c r="S92" s="22" t="s">
        <v>363</v>
      </c>
      <c r="T92" s="23"/>
    </row>
    <row r="93" spans="1:20" ht="25.5">
      <c r="A93" s="20" t="s">
        <v>364</v>
      </c>
      <c r="B93" s="21" t="s">
        <v>365</v>
      </c>
      <c r="C93" s="22">
        <v>2000</v>
      </c>
      <c r="D93" s="22" t="s">
        <v>113</v>
      </c>
      <c r="E93" s="33" t="s">
        <v>46</v>
      </c>
      <c r="F93" s="22">
        <v>2</v>
      </c>
      <c r="G93" s="33">
        <v>2</v>
      </c>
      <c r="H93" s="33"/>
      <c r="I93" s="33"/>
      <c r="J93" s="33">
        <f t="shared" si="12"/>
        <v>3</v>
      </c>
      <c r="K93" s="33" t="str">
        <f t="shared" si="11"/>
        <v>No</v>
      </c>
      <c r="L93" s="33" t="str">
        <f t="shared" si="14"/>
        <v>No</v>
      </c>
      <c r="M93" s="22" t="s">
        <v>57</v>
      </c>
      <c r="N93" s="21" t="s">
        <v>203</v>
      </c>
      <c r="O93" s="22"/>
      <c r="P93" s="21"/>
      <c r="Q93" s="22"/>
      <c r="R93" s="21"/>
      <c r="S93" s="22" t="s">
        <v>204</v>
      </c>
      <c r="T93" s="23"/>
    </row>
    <row r="94" spans="1:20" ht="76.5">
      <c r="A94" s="20" t="s">
        <v>366</v>
      </c>
      <c r="B94" s="21" t="s">
        <v>367</v>
      </c>
      <c r="C94" s="22">
        <v>2009</v>
      </c>
      <c r="D94" s="22" t="s">
        <v>54</v>
      </c>
      <c r="E94" s="33" t="s">
        <v>46</v>
      </c>
      <c r="F94" s="22">
        <v>1</v>
      </c>
      <c r="G94" s="33">
        <v>1</v>
      </c>
      <c r="H94" s="33">
        <v>1</v>
      </c>
      <c r="I94" s="33">
        <v>1</v>
      </c>
      <c r="J94" s="33">
        <f t="shared" si="12"/>
        <v>3</v>
      </c>
      <c r="K94" s="33" t="str">
        <f t="shared" si="11"/>
        <v>No</v>
      </c>
      <c r="L94" s="33" t="str">
        <f t="shared" si="14"/>
        <v>No</v>
      </c>
      <c r="M94" s="22" t="s">
        <v>55</v>
      </c>
      <c r="N94" s="21" t="s">
        <v>368</v>
      </c>
      <c r="O94" s="22" t="s">
        <v>57</v>
      </c>
      <c r="P94" s="21" t="s">
        <v>369</v>
      </c>
      <c r="Q94" s="22"/>
      <c r="R94" s="21"/>
      <c r="S94" s="22" t="s">
        <v>59</v>
      </c>
      <c r="T94" s="23">
        <v>1</v>
      </c>
    </row>
    <row r="95" spans="1:20" ht="51">
      <c r="A95" s="20" t="s">
        <v>370</v>
      </c>
      <c r="B95" s="21" t="s">
        <v>371</v>
      </c>
      <c r="C95" s="22">
        <v>2018</v>
      </c>
      <c r="D95" s="22" t="s">
        <v>54</v>
      </c>
      <c r="E95" s="22" t="s">
        <v>46</v>
      </c>
      <c r="F95" s="22"/>
      <c r="G95" s="22"/>
      <c r="H95" s="22"/>
      <c r="I95" s="22">
        <v>1</v>
      </c>
      <c r="J95" s="33">
        <f t="shared" si="12"/>
        <v>0</v>
      </c>
      <c r="K95" s="33" t="str">
        <f t="shared" si="11"/>
        <v>No</v>
      </c>
      <c r="L95" s="33" t="str">
        <f t="shared" si="14"/>
        <v>No</v>
      </c>
      <c r="M95" s="33" t="s">
        <v>57</v>
      </c>
      <c r="N95" s="21" t="s">
        <v>372</v>
      </c>
      <c r="O95" s="33"/>
      <c r="P95" s="21"/>
      <c r="Q95" s="33"/>
      <c r="R95" s="21"/>
      <c r="S95" s="22" t="s">
        <v>373</v>
      </c>
      <c r="T95" s="23"/>
    </row>
    <row r="96" spans="1:20" ht="114.75">
      <c r="A96" s="20" t="s">
        <v>374</v>
      </c>
      <c r="B96" s="21" t="s">
        <v>375</v>
      </c>
      <c r="C96" s="22">
        <v>2013</v>
      </c>
      <c r="D96" s="22" t="s">
        <v>54</v>
      </c>
      <c r="E96" s="22" t="s">
        <v>46</v>
      </c>
      <c r="F96" s="22"/>
      <c r="G96" s="22">
        <v>1</v>
      </c>
      <c r="H96" s="22"/>
      <c r="I96" s="22">
        <v>1</v>
      </c>
      <c r="J96" s="33">
        <f t="shared" si="12"/>
        <v>1</v>
      </c>
      <c r="K96" s="33" t="str">
        <f t="shared" si="11"/>
        <v>No</v>
      </c>
      <c r="L96" s="33" t="str">
        <f t="shared" si="14"/>
        <v>No</v>
      </c>
      <c r="M96" s="33" t="s">
        <v>55</v>
      </c>
      <c r="N96" s="21" t="s">
        <v>376</v>
      </c>
      <c r="O96" s="33" t="s">
        <v>55</v>
      </c>
      <c r="P96" s="21" t="s">
        <v>377</v>
      </c>
      <c r="Q96" s="33" t="s">
        <v>57</v>
      </c>
      <c r="R96" s="21" t="s">
        <v>378</v>
      </c>
      <c r="S96" s="22" t="s">
        <v>123</v>
      </c>
      <c r="T96" s="23">
        <v>1</v>
      </c>
    </row>
    <row r="97" spans="1:20" ht="102">
      <c r="A97" s="20" t="s">
        <v>379</v>
      </c>
      <c r="B97" s="21" t="s">
        <v>380</v>
      </c>
      <c r="C97" s="22">
        <v>2012</v>
      </c>
      <c r="D97" s="22" t="s">
        <v>54</v>
      </c>
      <c r="E97" s="22" t="s">
        <v>46</v>
      </c>
      <c r="F97" s="33"/>
      <c r="G97" s="33"/>
      <c r="H97" s="33">
        <v>1</v>
      </c>
      <c r="I97" s="33"/>
      <c r="J97" s="33">
        <f t="shared" si="12"/>
        <v>0</v>
      </c>
      <c r="K97" s="33" t="str">
        <f t="shared" si="11"/>
        <v>No</v>
      </c>
      <c r="L97" s="33" t="str">
        <f t="shared" si="14"/>
        <v>No</v>
      </c>
      <c r="M97" s="33" t="s">
        <v>55</v>
      </c>
      <c r="N97" s="21" t="s">
        <v>381</v>
      </c>
      <c r="O97" s="33" t="s">
        <v>57</v>
      </c>
      <c r="P97" s="21" t="s">
        <v>382</v>
      </c>
      <c r="Q97" s="33"/>
      <c r="R97" s="21"/>
      <c r="S97" s="22" t="s">
        <v>59</v>
      </c>
      <c r="T97" s="23">
        <v>1</v>
      </c>
    </row>
    <row r="98" spans="1:20" ht="76.5">
      <c r="A98" s="20" t="s">
        <v>383</v>
      </c>
      <c r="B98" s="21" t="s">
        <v>384</v>
      </c>
      <c r="C98" s="22" t="s">
        <v>385</v>
      </c>
      <c r="D98" s="22" t="s">
        <v>113</v>
      </c>
      <c r="E98" s="22" t="s">
        <v>46</v>
      </c>
      <c r="F98" s="22"/>
      <c r="G98" s="22">
        <v>1</v>
      </c>
      <c r="H98" s="22"/>
      <c r="I98" s="22"/>
      <c r="J98" s="33">
        <f t="shared" si="12"/>
        <v>0</v>
      </c>
      <c r="K98" s="33" t="str">
        <f t="shared" si="11"/>
        <v>No</v>
      </c>
      <c r="L98" s="33" t="str">
        <f t="shared" si="14"/>
        <v>No</v>
      </c>
      <c r="M98" s="33" t="s">
        <v>55</v>
      </c>
      <c r="N98" s="21" t="s">
        <v>386</v>
      </c>
      <c r="O98" s="33" t="s">
        <v>57</v>
      </c>
      <c r="P98" s="21" t="s">
        <v>387</v>
      </c>
      <c r="Q98" s="33"/>
      <c r="R98" s="21"/>
      <c r="S98" s="22" t="s">
        <v>388</v>
      </c>
      <c r="T98" s="23">
        <v>1</v>
      </c>
    </row>
    <row r="99" spans="1:20" ht="38.25">
      <c r="A99" s="20" t="s">
        <v>389</v>
      </c>
      <c r="B99" s="21" t="s">
        <v>390</v>
      </c>
      <c r="C99" s="22">
        <v>2017</v>
      </c>
      <c r="D99" s="22" t="s">
        <v>113</v>
      </c>
      <c r="E99" s="22" t="s">
        <v>46</v>
      </c>
      <c r="F99" s="22"/>
      <c r="G99" s="22"/>
      <c r="H99" s="22"/>
      <c r="I99" s="22">
        <v>1</v>
      </c>
      <c r="J99" s="33">
        <f t="shared" si="12"/>
        <v>0</v>
      </c>
      <c r="K99" s="33" t="str">
        <f t="shared" si="11"/>
        <v>No</v>
      </c>
      <c r="L99" s="33" t="str">
        <f t="shared" si="14"/>
        <v>No</v>
      </c>
      <c r="M99" s="33" t="s">
        <v>57</v>
      </c>
      <c r="N99" s="21" t="s">
        <v>391</v>
      </c>
      <c r="O99" s="33"/>
      <c r="P99" s="21"/>
      <c r="Q99" s="33"/>
      <c r="R99" s="21"/>
      <c r="S99" s="22" t="s">
        <v>110</v>
      </c>
      <c r="T99" s="23"/>
    </row>
    <row r="100" spans="1:20" ht="165.75">
      <c r="A100" s="29" t="s">
        <v>392</v>
      </c>
      <c r="B100" s="30" t="s">
        <v>393</v>
      </c>
      <c r="C100" s="31">
        <v>2007</v>
      </c>
      <c r="D100" s="31" t="s">
        <v>54</v>
      </c>
      <c r="E100" s="31" t="s">
        <v>46</v>
      </c>
      <c r="F100" s="31"/>
      <c r="G100" s="31"/>
      <c r="H100" s="31"/>
      <c r="I100" s="31">
        <v>1</v>
      </c>
      <c r="J100" s="40">
        <f t="shared" si="12"/>
        <v>0</v>
      </c>
      <c r="K100" s="40" t="s">
        <v>57</v>
      </c>
      <c r="L100" s="40" t="str">
        <f t="shared" si="14"/>
        <v>No</v>
      </c>
      <c r="M100" s="40" t="s">
        <v>55</v>
      </c>
      <c r="N100" s="30" t="s">
        <v>394</v>
      </c>
      <c r="O100" s="31" t="s">
        <v>55</v>
      </c>
      <c r="P100" s="35" t="s">
        <v>395</v>
      </c>
      <c r="Q100" s="31" t="s">
        <v>191</v>
      </c>
      <c r="R100" s="35" t="s">
        <v>396</v>
      </c>
      <c r="S100" s="31" t="s">
        <v>193</v>
      </c>
      <c r="T100" s="23"/>
    </row>
    <row r="101" spans="1:20" ht="114.75">
      <c r="A101" s="20" t="s">
        <v>397</v>
      </c>
      <c r="B101" s="21" t="s">
        <v>398</v>
      </c>
      <c r="C101" s="22">
        <v>2012</v>
      </c>
      <c r="D101" s="22" t="s">
        <v>113</v>
      </c>
      <c r="E101" s="33" t="s">
        <v>46</v>
      </c>
      <c r="F101" s="22">
        <v>1</v>
      </c>
      <c r="G101" s="33">
        <v>1</v>
      </c>
      <c r="H101" s="33">
        <v>1</v>
      </c>
      <c r="I101" s="33">
        <v>1</v>
      </c>
      <c r="J101" s="33">
        <f t="shared" si="12"/>
        <v>3</v>
      </c>
      <c r="K101" s="33" t="str">
        <f t="shared" ref="K101:K132" si="15">IF(E101 = "English", "No", "Yes")</f>
        <v>No</v>
      </c>
      <c r="L101" s="33" t="str">
        <f t="shared" si="14"/>
        <v>No</v>
      </c>
      <c r="M101" s="22" t="s">
        <v>55</v>
      </c>
      <c r="N101" s="21" t="s">
        <v>399</v>
      </c>
      <c r="O101" s="22" t="s">
        <v>55</v>
      </c>
      <c r="P101" s="21" t="s">
        <v>400</v>
      </c>
      <c r="Q101" s="22" t="s">
        <v>57</v>
      </c>
      <c r="R101" s="21" t="s">
        <v>401</v>
      </c>
      <c r="S101" s="22" t="s">
        <v>353</v>
      </c>
      <c r="T101" s="23"/>
    </row>
    <row r="102" spans="1:20" ht="51">
      <c r="A102" s="20" t="s">
        <v>402</v>
      </c>
      <c r="B102" s="21" t="s">
        <v>403</v>
      </c>
      <c r="C102" s="22">
        <v>2003</v>
      </c>
      <c r="D102" s="22" t="s">
        <v>54</v>
      </c>
      <c r="E102" s="33" t="s">
        <v>46</v>
      </c>
      <c r="F102" s="22">
        <v>1</v>
      </c>
      <c r="G102" s="33">
        <v>1</v>
      </c>
      <c r="H102" s="33">
        <v>1</v>
      </c>
      <c r="I102" s="33">
        <v>1</v>
      </c>
      <c r="J102" s="33">
        <f t="shared" si="12"/>
        <v>3</v>
      </c>
      <c r="K102" s="33" t="str">
        <f t="shared" si="15"/>
        <v>No</v>
      </c>
      <c r="L102" s="33" t="str">
        <f t="shared" si="14"/>
        <v>No</v>
      </c>
      <c r="M102" s="22" t="s">
        <v>57</v>
      </c>
      <c r="N102" s="24" t="s">
        <v>404</v>
      </c>
      <c r="O102" s="22"/>
      <c r="P102" s="21"/>
      <c r="Q102" s="22"/>
      <c r="R102" s="21"/>
      <c r="S102" s="22" t="s">
        <v>204</v>
      </c>
      <c r="T102" s="23"/>
    </row>
    <row r="103" spans="1:20">
      <c r="A103" s="20" t="s">
        <v>405</v>
      </c>
      <c r="B103" s="21" t="s">
        <v>406</v>
      </c>
      <c r="C103" s="22">
        <v>1974</v>
      </c>
      <c r="D103" s="22" t="s">
        <v>126</v>
      </c>
      <c r="E103" s="33" t="s">
        <v>46</v>
      </c>
      <c r="F103" s="33"/>
      <c r="G103" s="33"/>
      <c r="H103" s="33"/>
      <c r="I103" s="33">
        <v>1</v>
      </c>
      <c r="J103" s="33">
        <f t="shared" si="12"/>
        <v>0</v>
      </c>
      <c r="K103" s="33" t="str">
        <f t="shared" si="15"/>
        <v>No</v>
      </c>
      <c r="L103" s="33" t="str">
        <f t="shared" si="14"/>
        <v>Yes</v>
      </c>
      <c r="M103" s="33"/>
      <c r="N103" s="21"/>
      <c r="O103" s="33"/>
      <c r="P103" s="21"/>
      <c r="Q103" s="33"/>
      <c r="R103" s="21"/>
      <c r="S103" s="22"/>
      <c r="T103" s="23"/>
    </row>
    <row r="104" spans="1:20" ht="127.5">
      <c r="A104" s="25" t="s">
        <v>407</v>
      </c>
      <c r="B104" s="26" t="s">
        <v>408</v>
      </c>
      <c r="C104" s="27">
        <v>2014</v>
      </c>
      <c r="D104" s="27" t="s">
        <v>113</v>
      </c>
      <c r="E104" s="38" t="s">
        <v>46</v>
      </c>
      <c r="F104" s="38"/>
      <c r="G104" s="38"/>
      <c r="H104" s="38">
        <v>1</v>
      </c>
      <c r="I104" s="38"/>
      <c r="J104" s="38">
        <f t="shared" si="12"/>
        <v>0</v>
      </c>
      <c r="K104" s="38" t="str">
        <f t="shared" si="15"/>
        <v>No</v>
      </c>
      <c r="L104" s="38" t="str">
        <f t="shared" si="14"/>
        <v>No</v>
      </c>
      <c r="M104" s="38" t="s">
        <v>55</v>
      </c>
      <c r="N104" s="26" t="s">
        <v>409</v>
      </c>
      <c r="O104" s="38" t="s">
        <v>55</v>
      </c>
      <c r="P104" s="26" t="s">
        <v>410</v>
      </c>
      <c r="Q104" s="38" t="s">
        <v>55</v>
      </c>
      <c r="R104" s="26" t="s">
        <v>411</v>
      </c>
      <c r="S104" s="27" t="s">
        <v>64</v>
      </c>
      <c r="T104" s="23">
        <v>1</v>
      </c>
    </row>
    <row r="105" spans="1:20" ht="25.5">
      <c r="A105" s="20" t="s">
        <v>412</v>
      </c>
      <c r="B105" s="21" t="s">
        <v>413</v>
      </c>
      <c r="C105" s="22">
        <v>2008</v>
      </c>
      <c r="D105" s="22" t="s">
        <v>54</v>
      </c>
      <c r="E105" s="33" t="s">
        <v>181</v>
      </c>
      <c r="F105" s="22">
        <v>1</v>
      </c>
      <c r="G105" s="33">
        <v>1</v>
      </c>
      <c r="H105" s="33"/>
      <c r="I105" s="33"/>
      <c r="J105" s="33">
        <f t="shared" si="12"/>
        <v>1</v>
      </c>
      <c r="K105" s="33" t="str">
        <f t="shared" si="15"/>
        <v>Yes</v>
      </c>
      <c r="L105" s="33" t="str">
        <f t="shared" si="14"/>
        <v>No</v>
      </c>
      <c r="M105" s="22"/>
      <c r="N105" s="21"/>
      <c r="O105" s="22"/>
      <c r="P105" s="21"/>
      <c r="Q105" s="22"/>
      <c r="R105" s="21"/>
      <c r="S105" s="22"/>
      <c r="T105" s="23"/>
    </row>
    <row r="106" spans="1:20" ht="153">
      <c r="A106" s="20" t="s">
        <v>414</v>
      </c>
      <c r="B106" s="21" t="s">
        <v>415</v>
      </c>
      <c r="C106" s="22">
        <v>2013</v>
      </c>
      <c r="D106" s="22" t="s">
        <v>54</v>
      </c>
      <c r="E106" s="22" t="s">
        <v>46</v>
      </c>
      <c r="F106" s="22"/>
      <c r="G106" s="22"/>
      <c r="H106" s="22"/>
      <c r="I106" s="22">
        <v>1</v>
      </c>
      <c r="J106" s="33">
        <f t="shared" si="12"/>
        <v>0</v>
      </c>
      <c r="K106" s="33" t="str">
        <f t="shared" si="15"/>
        <v>No</v>
      </c>
      <c r="L106" s="33" t="str">
        <f t="shared" si="14"/>
        <v>No</v>
      </c>
      <c r="M106" s="33" t="s">
        <v>55</v>
      </c>
      <c r="N106" s="21" t="s">
        <v>416</v>
      </c>
      <c r="O106" s="33" t="s">
        <v>57</v>
      </c>
      <c r="P106" s="21" t="s">
        <v>417</v>
      </c>
      <c r="Q106" s="33"/>
      <c r="R106" s="21"/>
      <c r="S106" s="22" t="s">
        <v>418</v>
      </c>
      <c r="T106" s="23"/>
    </row>
    <row r="107" spans="1:20" ht="153">
      <c r="A107" s="25" t="s">
        <v>419</v>
      </c>
      <c r="B107" s="26" t="s">
        <v>420</v>
      </c>
      <c r="C107" s="27">
        <v>2008</v>
      </c>
      <c r="D107" s="27" t="s">
        <v>54</v>
      </c>
      <c r="E107" s="38" t="s">
        <v>46</v>
      </c>
      <c r="F107" s="27">
        <v>1</v>
      </c>
      <c r="G107" s="38">
        <v>1</v>
      </c>
      <c r="H107" s="38">
        <v>1</v>
      </c>
      <c r="I107" s="38">
        <v>1</v>
      </c>
      <c r="J107" s="38">
        <f t="shared" si="12"/>
        <v>3</v>
      </c>
      <c r="K107" s="38" t="str">
        <f t="shared" si="15"/>
        <v>No</v>
      </c>
      <c r="L107" s="38" t="str">
        <f t="shared" si="14"/>
        <v>No</v>
      </c>
      <c r="M107" s="27" t="s">
        <v>55</v>
      </c>
      <c r="N107" s="26" t="s">
        <v>421</v>
      </c>
      <c r="O107" s="27" t="s">
        <v>55</v>
      </c>
      <c r="P107" s="26" t="s">
        <v>422</v>
      </c>
      <c r="Q107" s="27" t="s">
        <v>55</v>
      </c>
      <c r="R107" s="26" t="s">
        <v>423</v>
      </c>
      <c r="S107" s="27" t="s">
        <v>64</v>
      </c>
      <c r="T107" s="23">
        <v>1</v>
      </c>
    </row>
    <row r="108" spans="1:20" ht="63.75">
      <c r="A108" s="20" t="s">
        <v>424</v>
      </c>
      <c r="B108" s="21" t="s">
        <v>425</v>
      </c>
      <c r="C108" s="22">
        <v>2014</v>
      </c>
      <c r="D108" s="22" t="s">
        <v>54</v>
      </c>
      <c r="E108" s="33" t="s">
        <v>46</v>
      </c>
      <c r="F108" s="33"/>
      <c r="G108" s="33"/>
      <c r="H108" s="33">
        <v>1</v>
      </c>
      <c r="I108" s="33"/>
      <c r="J108" s="33">
        <f t="shared" si="12"/>
        <v>0</v>
      </c>
      <c r="K108" s="33" t="str">
        <f t="shared" si="15"/>
        <v>No</v>
      </c>
      <c r="L108" s="33" t="str">
        <f t="shared" si="14"/>
        <v>No</v>
      </c>
      <c r="M108" s="33" t="s">
        <v>57</v>
      </c>
      <c r="N108" s="21" t="s">
        <v>426</v>
      </c>
      <c r="O108" s="33"/>
      <c r="P108" s="21"/>
      <c r="Q108" s="33"/>
      <c r="R108" s="21"/>
      <c r="S108" s="22" t="s">
        <v>427</v>
      </c>
      <c r="T108" s="23"/>
    </row>
    <row r="109" spans="1:20" ht="191.25">
      <c r="A109" s="20" t="s">
        <v>428</v>
      </c>
      <c r="B109" s="21" t="s">
        <v>429</v>
      </c>
      <c r="C109" s="22">
        <v>2013</v>
      </c>
      <c r="D109" s="22" t="s">
        <v>113</v>
      </c>
      <c r="E109" s="33" t="s">
        <v>46</v>
      </c>
      <c r="F109" s="22">
        <v>1</v>
      </c>
      <c r="G109" s="33">
        <v>1</v>
      </c>
      <c r="H109" s="33"/>
      <c r="I109" s="33">
        <v>1</v>
      </c>
      <c r="J109" s="33">
        <f t="shared" si="12"/>
        <v>2</v>
      </c>
      <c r="K109" s="33" t="str">
        <f t="shared" si="15"/>
        <v>No</v>
      </c>
      <c r="L109" s="33" t="str">
        <f t="shared" si="14"/>
        <v>No</v>
      </c>
      <c r="M109" s="22" t="s">
        <v>55</v>
      </c>
      <c r="N109" s="21" t="s">
        <v>430</v>
      </c>
      <c r="O109" s="22" t="s">
        <v>55</v>
      </c>
      <c r="P109" s="21" t="s">
        <v>431</v>
      </c>
      <c r="Q109" s="33" t="s">
        <v>57</v>
      </c>
      <c r="R109" s="21" t="s">
        <v>432</v>
      </c>
      <c r="S109" s="22" t="s">
        <v>64</v>
      </c>
      <c r="T109" s="23">
        <v>1</v>
      </c>
    </row>
    <row r="110" spans="1:20" ht="51">
      <c r="A110" s="20" t="s">
        <v>433</v>
      </c>
      <c r="B110" s="21" t="s">
        <v>434</v>
      </c>
      <c r="C110" s="22">
        <v>2014</v>
      </c>
      <c r="D110" s="22" t="s">
        <v>126</v>
      </c>
      <c r="E110" s="33" t="s">
        <v>46</v>
      </c>
      <c r="F110" s="33"/>
      <c r="G110" s="33"/>
      <c r="H110" s="33"/>
      <c r="I110" s="33">
        <v>1</v>
      </c>
      <c r="J110" s="33">
        <f t="shared" si="12"/>
        <v>0</v>
      </c>
      <c r="K110" s="33" t="str">
        <f t="shared" si="15"/>
        <v>No</v>
      </c>
      <c r="L110" s="33" t="str">
        <f t="shared" si="14"/>
        <v>Yes</v>
      </c>
      <c r="M110" s="33"/>
      <c r="N110" s="21"/>
      <c r="O110" s="33"/>
      <c r="P110" s="21"/>
      <c r="Q110" s="33"/>
      <c r="R110" s="21"/>
      <c r="S110" s="22"/>
      <c r="T110" s="23"/>
    </row>
    <row r="111" spans="1:20" ht="63.75">
      <c r="A111" s="41" t="s">
        <v>4273</v>
      </c>
      <c r="B111" s="24" t="s">
        <v>4324</v>
      </c>
      <c r="C111" s="33">
        <v>2020</v>
      </c>
      <c r="D111" s="22" t="s">
        <v>126</v>
      </c>
      <c r="E111" s="33" t="s">
        <v>46</v>
      </c>
      <c r="F111" s="33"/>
      <c r="G111" s="33"/>
      <c r="H111" s="33"/>
      <c r="I111" s="33">
        <v>1</v>
      </c>
      <c r="J111" s="33">
        <f t="shared" si="12"/>
        <v>0</v>
      </c>
      <c r="K111" s="33" t="str">
        <f t="shared" si="15"/>
        <v>No</v>
      </c>
      <c r="L111" s="33" t="str">
        <f>IF(OR(D111="Conference Review", D111="Patent", D111="News Article", D111="Report", D111="Erratum"),"Yes","No")</f>
        <v>Yes</v>
      </c>
      <c r="M111" s="33"/>
      <c r="N111" s="24"/>
      <c r="O111" s="33"/>
      <c r="P111" s="24"/>
      <c r="Q111" s="33"/>
      <c r="R111" s="41"/>
      <c r="S111" s="33"/>
      <c r="T111" s="23"/>
    </row>
    <row r="112" spans="1:20" ht="25.5">
      <c r="A112" s="20" t="s">
        <v>43</v>
      </c>
      <c r="B112" s="21" t="s">
        <v>435</v>
      </c>
      <c r="C112" s="22">
        <v>2011</v>
      </c>
      <c r="D112" s="22" t="s">
        <v>45</v>
      </c>
      <c r="E112" s="33" t="s">
        <v>46</v>
      </c>
      <c r="F112" s="22">
        <v>1</v>
      </c>
      <c r="G112" s="33">
        <v>1</v>
      </c>
      <c r="H112" s="33"/>
      <c r="I112" s="33"/>
      <c r="J112" s="33">
        <f t="shared" si="12"/>
        <v>1</v>
      </c>
      <c r="K112" s="33" t="str">
        <f t="shared" si="15"/>
        <v>No</v>
      </c>
      <c r="L112" s="33" t="str">
        <f>IF(OR(D112="Conference Review", D112="Patent", D112="News Article", D112="Report"),"Yes","No")</f>
        <v>Yes</v>
      </c>
      <c r="M112" s="22"/>
      <c r="N112" s="21"/>
      <c r="O112" s="22"/>
      <c r="P112" s="21"/>
      <c r="Q112" s="22"/>
      <c r="R112" s="21"/>
      <c r="S112" s="22"/>
      <c r="T112" s="23"/>
    </row>
    <row r="113" spans="1:20" ht="76.5">
      <c r="A113" s="41" t="s">
        <v>4619</v>
      </c>
      <c r="B113" s="24" t="s">
        <v>4637</v>
      </c>
      <c r="C113" s="33">
        <v>2022</v>
      </c>
      <c r="D113" s="22" t="s">
        <v>126</v>
      </c>
      <c r="E113" s="33" t="s">
        <v>46</v>
      </c>
      <c r="F113" s="33"/>
      <c r="G113" s="33"/>
      <c r="H113" s="33"/>
      <c r="I113" s="33">
        <v>1</v>
      </c>
      <c r="J113" s="33"/>
      <c r="K113" s="33" t="str">
        <f t="shared" si="15"/>
        <v>No</v>
      </c>
      <c r="L113" s="33" t="str">
        <f>IF(OR(D113="Conference Review", D113="Patent", D113="News Article", D113="Report", D113="Erratum"),"Yes","No")</f>
        <v>Yes</v>
      </c>
      <c r="M113" s="33" t="s">
        <v>57</v>
      </c>
      <c r="N113" s="24"/>
      <c r="O113" s="33"/>
      <c r="P113" s="24"/>
      <c r="Q113" s="33"/>
      <c r="R113" s="41"/>
      <c r="S113" s="33"/>
      <c r="T113" s="23"/>
    </row>
    <row r="114" spans="1:20" ht="38.25">
      <c r="A114" s="41" t="s">
        <v>4266</v>
      </c>
      <c r="B114" s="24" t="s">
        <v>4317</v>
      </c>
      <c r="C114" s="33">
        <v>2020</v>
      </c>
      <c r="D114" s="22" t="s">
        <v>54</v>
      </c>
      <c r="E114" s="33" t="s">
        <v>46</v>
      </c>
      <c r="F114" s="33"/>
      <c r="G114" s="33"/>
      <c r="H114" s="33"/>
      <c r="I114" s="33">
        <v>1</v>
      </c>
      <c r="J114" s="33">
        <f t="shared" ref="J114:J135" si="16">SUM(F114:I114)-1</f>
        <v>0</v>
      </c>
      <c r="K114" s="33" t="str">
        <f t="shared" si="15"/>
        <v>No</v>
      </c>
      <c r="L114" s="33" t="str">
        <f>IF(OR(D114="Conference Review", D114="Patent", D114="News Article", D114="Report", D114="Erratum"),"Yes","No")</f>
        <v>No</v>
      </c>
      <c r="M114" s="33" t="s">
        <v>57</v>
      </c>
      <c r="N114" s="24" t="s">
        <v>4379</v>
      </c>
      <c r="O114" s="33"/>
      <c r="P114" s="24"/>
      <c r="Q114" s="33"/>
      <c r="R114" s="41"/>
      <c r="S114" s="33"/>
      <c r="T114" s="23">
        <v>1</v>
      </c>
    </row>
    <row r="115" spans="1:20" ht="51">
      <c r="A115" s="20" t="s">
        <v>436</v>
      </c>
      <c r="B115" s="21" t="s">
        <v>437</v>
      </c>
      <c r="C115" s="22">
        <v>2015</v>
      </c>
      <c r="D115" s="22" t="s">
        <v>54</v>
      </c>
      <c r="E115" s="33" t="s">
        <v>46</v>
      </c>
      <c r="F115" s="22">
        <v>1</v>
      </c>
      <c r="G115" s="33">
        <v>1</v>
      </c>
      <c r="H115" s="33">
        <v>1</v>
      </c>
      <c r="I115" s="33">
        <v>1</v>
      </c>
      <c r="J115" s="33">
        <f t="shared" si="16"/>
        <v>3</v>
      </c>
      <c r="K115" s="33" t="str">
        <f t="shared" si="15"/>
        <v>No</v>
      </c>
      <c r="L115" s="33" t="str">
        <f t="shared" ref="L115:L135" si="17">IF(OR(D115="Conference Review", D115="Patent", D115="News Article", D115="Report"),"Yes","No")</f>
        <v>No</v>
      </c>
      <c r="M115" s="22" t="s">
        <v>57</v>
      </c>
      <c r="N115" s="21" t="s">
        <v>438</v>
      </c>
      <c r="O115" s="22"/>
      <c r="P115" s="21"/>
      <c r="Q115" s="22"/>
      <c r="R115" s="21"/>
      <c r="S115" s="22" t="s">
        <v>439</v>
      </c>
      <c r="T115" s="23"/>
    </row>
    <row r="116" spans="1:20" ht="63.75">
      <c r="A116" s="20" t="s">
        <v>440</v>
      </c>
      <c r="B116" s="21" t="s">
        <v>441</v>
      </c>
      <c r="C116" s="22">
        <v>2016</v>
      </c>
      <c r="D116" s="22" t="s">
        <v>54</v>
      </c>
      <c r="E116" s="22" t="s">
        <v>46</v>
      </c>
      <c r="F116" s="22"/>
      <c r="G116" s="22"/>
      <c r="H116" s="22"/>
      <c r="I116" s="22">
        <v>1</v>
      </c>
      <c r="J116" s="33">
        <f t="shared" si="16"/>
        <v>0</v>
      </c>
      <c r="K116" s="33" t="str">
        <f t="shared" si="15"/>
        <v>No</v>
      </c>
      <c r="L116" s="33" t="str">
        <f t="shared" si="17"/>
        <v>No</v>
      </c>
      <c r="M116" s="33" t="s">
        <v>57</v>
      </c>
      <c r="N116" s="21" t="s">
        <v>442</v>
      </c>
      <c r="O116" s="33"/>
      <c r="P116" s="21"/>
      <c r="Q116" s="33"/>
      <c r="R116" s="21"/>
      <c r="S116" s="22" t="s">
        <v>443</v>
      </c>
      <c r="T116" s="23"/>
    </row>
    <row r="117" spans="1:20" ht="140.25">
      <c r="A117" s="20" t="s">
        <v>444</v>
      </c>
      <c r="B117" s="21" t="s">
        <v>445</v>
      </c>
      <c r="C117" s="22">
        <v>2015</v>
      </c>
      <c r="D117" s="22" t="s">
        <v>54</v>
      </c>
      <c r="E117" s="22" t="s">
        <v>46</v>
      </c>
      <c r="F117" s="22"/>
      <c r="G117" s="22"/>
      <c r="H117" s="22"/>
      <c r="I117" s="22">
        <v>1</v>
      </c>
      <c r="J117" s="33">
        <f t="shared" si="16"/>
        <v>0</v>
      </c>
      <c r="K117" s="33" t="str">
        <f t="shared" si="15"/>
        <v>No</v>
      </c>
      <c r="L117" s="33" t="str">
        <f t="shared" si="17"/>
        <v>No</v>
      </c>
      <c r="M117" s="33" t="s">
        <v>55</v>
      </c>
      <c r="N117" s="21" t="s">
        <v>446</v>
      </c>
      <c r="O117" s="33" t="s">
        <v>55</v>
      </c>
      <c r="P117" s="21" t="s">
        <v>447</v>
      </c>
      <c r="Q117" s="33" t="s">
        <v>57</v>
      </c>
      <c r="R117" s="21" t="s">
        <v>448</v>
      </c>
      <c r="S117" s="22" t="s">
        <v>449</v>
      </c>
      <c r="T117" s="23"/>
    </row>
    <row r="118" spans="1:20" ht="51">
      <c r="A118" s="20" t="s">
        <v>450</v>
      </c>
      <c r="B118" s="21" t="s">
        <v>451</v>
      </c>
      <c r="C118" s="22">
        <v>2013</v>
      </c>
      <c r="D118" s="22" t="s">
        <v>54</v>
      </c>
      <c r="E118" s="22" t="s">
        <v>46</v>
      </c>
      <c r="F118" s="22"/>
      <c r="G118" s="22"/>
      <c r="H118" s="22"/>
      <c r="I118" s="22">
        <v>1</v>
      </c>
      <c r="J118" s="33">
        <f t="shared" si="16"/>
        <v>0</v>
      </c>
      <c r="K118" s="33" t="str">
        <f t="shared" si="15"/>
        <v>No</v>
      </c>
      <c r="L118" s="33" t="str">
        <f t="shared" si="17"/>
        <v>No</v>
      </c>
      <c r="M118" s="33" t="s">
        <v>57</v>
      </c>
      <c r="N118" s="21" t="s">
        <v>452</v>
      </c>
      <c r="O118" s="33"/>
      <c r="P118" s="21"/>
      <c r="Q118" s="33"/>
      <c r="R118" s="21"/>
      <c r="S118" s="22" t="s">
        <v>204</v>
      </c>
      <c r="T118" s="23"/>
    </row>
    <row r="119" spans="1:20" ht="242.25">
      <c r="A119" s="20" t="s">
        <v>453</v>
      </c>
      <c r="B119" s="21" t="s">
        <v>454</v>
      </c>
      <c r="C119" s="22">
        <v>2007</v>
      </c>
      <c r="D119" s="22" t="s">
        <v>54</v>
      </c>
      <c r="E119" s="33" t="s">
        <v>46</v>
      </c>
      <c r="F119" s="22">
        <v>1</v>
      </c>
      <c r="G119" s="33">
        <v>1</v>
      </c>
      <c r="H119" s="33">
        <v>1</v>
      </c>
      <c r="I119" s="33">
        <v>1</v>
      </c>
      <c r="J119" s="33">
        <f t="shared" si="16"/>
        <v>3</v>
      </c>
      <c r="K119" s="33" t="str">
        <f t="shared" si="15"/>
        <v>No</v>
      </c>
      <c r="L119" s="33" t="str">
        <f t="shared" si="17"/>
        <v>No</v>
      </c>
      <c r="M119" s="22" t="s">
        <v>55</v>
      </c>
      <c r="N119" s="24" t="s">
        <v>455</v>
      </c>
      <c r="O119" s="22" t="s">
        <v>55</v>
      </c>
      <c r="P119" s="21" t="s">
        <v>456</v>
      </c>
      <c r="Q119" s="22" t="s">
        <v>57</v>
      </c>
      <c r="R119" s="21" t="s">
        <v>457</v>
      </c>
      <c r="S119" s="22" t="s">
        <v>458</v>
      </c>
      <c r="T119" s="23"/>
    </row>
    <row r="120" spans="1:20" ht="63.75">
      <c r="A120" s="20" t="s">
        <v>459</v>
      </c>
      <c r="B120" s="21" t="s">
        <v>460</v>
      </c>
      <c r="C120" s="22">
        <v>2018</v>
      </c>
      <c r="D120" s="22" t="s">
        <v>126</v>
      </c>
      <c r="E120" s="33" t="s">
        <v>46</v>
      </c>
      <c r="F120" s="33"/>
      <c r="G120" s="33"/>
      <c r="H120" s="33"/>
      <c r="I120" s="33">
        <v>1</v>
      </c>
      <c r="J120" s="33">
        <f t="shared" si="16"/>
        <v>0</v>
      </c>
      <c r="K120" s="33" t="str">
        <f t="shared" si="15"/>
        <v>No</v>
      </c>
      <c r="L120" s="33" t="str">
        <f t="shared" si="17"/>
        <v>Yes</v>
      </c>
      <c r="M120" s="33"/>
      <c r="N120" s="21"/>
      <c r="O120" s="33"/>
      <c r="P120" s="21"/>
      <c r="Q120" s="33"/>
      <c r="R120" s="21"/>
      <c r="S120" s="22"/>
      <c r="T120" s="23"/>
    </row>
    <row r="121" spans="1:20" ht="63.75">
      <c r="A121" s="25" t="s">
        <v>461</v>
      </c>
      <c r="B121" s="26" t="s">
        <v>462</v>
      </c>
      <c r="C121" s="27">
        <v>2017</v>
      </c>
      <c r="D121" s="27" t="s">
        <v>54</v>
      </c>
      <c r="E121" s="38" t="s">
        <v>46</v>
      </c>
      <c r="F121" s="27">
        <v>1</v>
      </c>
      <c r="G121" s="38">
        <v>1</v>
      </c>
      <c r="H121" s="38">
        <v>1</v>
      </c>
      <c r="I121" s="38">
        <v>1</v>
      </c>
      <c r="J121" s="38">
        <f t="shared" si="16"/>
        <v>3</v>
      </c>
      <c r="K121" s="38" t="str">
        <f t="shared" si="15"/>
        <v>No</v>
      </c>
      <c r="L121" s="38" t="str">
        <f t="shared" si="17"/>
        <v>No</v>
      </c>
      <c r="M121" s="27" t="s">
        <v>55</v>
      </c>
      <c r="N121" s="26" t="s">
        <v>463</v>
      </c>
      <c r="O121" s="27" t="s">
        <v>55</v>
      </c>
      <c r="P121" s="26" t="s">
        <v>464</v>
      </c>
      <c r="Q121" s="27" t="s">
        <v>55</v>
      </c>
      <c r="R121" s="26" t="s">
        <v>465</v>
      </c>
      <c r="S121" s="27" t="s">
        <v>466</v>
      </c>
      <c r="T121" s="23">
        <v>1</v>
      </c>
    </row>
    <row r="122" spans="1:20" ht="63.75">
      <c r="A122" s="20" t="s">
        <v>467</v>
      </c>
      <c r="B122" s="21" t="s">
        <v>468</v>
      </c>
      <c r="C122" s="22">
        <v>2013</v>
      </c>
      <c r="D122" s="22" t="s">
        <v>126</v>
      </c>
      <c r="E122" s="33" t="s">
        <v>46</v>
      </c>
      <c r="F122" s="33"/>
      <c r="G122" s="33"/>
      <c r="H122" s="33"/>
      <c r="I122" s="33">
        <v>1</v>
      </c>
      <c r="J122" s="33">
        <f t="shared" si="16"/>
        <v>0</v>
      </c>
      <c r="K122" s="33" t="str">
        <f t="shared" si="15"/>
        <v>No</v>
      </c>
      <c r="L122" s="33" t="str">
        <f t="shared" si="17"/>
        <v>Yes</v>
      </c>
      <c r="M122" s="33"/>
      <c r="N122" s="21"/>
      <c r="O122" s="33"/>
      <c r="P122" s="21"/>
      <c r="Q122" s="33"/>
      <c r="R122" s="21"/>
      <c r="S122" s="22"/>
      <c r="T122" s="23"/>
    </row>
    <row r="123" spans="1:20" ht="127.5">
      <c r="A123" s="20" t="s">
        <v>469</v>
      </c>
      <c r="B123" s="21" t="s">
        <v>470</v>
      </c>
      <c r="C123" s="22">
        <v>2014</v>
      </c>
      <c r="D123" s="22" t="s">
        <v>54</v>
      </c>
      <c r="E123" s="22" t="s">
        <v>46</v>
      </c>
      <c r="F123" s="33"/>
      <c r="G123" s="33"/>
      <c r="H123" s="33">
        <v>2</v>
      </c>
      <c r="I123" s="33"/>
      <c r="J123" s="33">
        <f t="shared" si="16"/>
        <v>1</v>
      </c>
      <c r="K123" s="33" t="str">
        <f t="shared" si="15"/>
        <v>No</v>
      </c>
      <c r="L123" s="33" t="str">
        <f t="shared" si="17"/>
        <v>No</v>
      </c>
      <c r="M123" s="33" t="s">
        <v>55</v>
      </c>
      <c r="N123" s="21" t="s">
        <v>471</v>
      </c>
      <c r="O123" s="33" t="s">
        <v>55</v>
      </c>
      <c r="P123" s="21" t="s">
        <v>472</v>
      </c>
      <c r="Q123" s="33" t="s">
        <v>57</v>
      </c>
      <c r="R123" s="21" t="s">
        <v>473</v>
      </c>
      <c r="S123" s="22" t="s">
        <v>231</v>
      </c>
      <c r="T123" s="23">
        <v>1</v>
      </c>
    </row>
    <row r="124" spans="1:20" ht="38.25">
      <c r="A124" s="20" t="s">
        <v>474</v>
      </c>
      <c r="B124" s="21" t="s">
        <v>475</v>
      </c>
      <c r="C124" s="22">
        <v>2007</v>
      </c>
      <c r="D124" s="22" t="s">
        <v>54</v>
      </c>
      <c r="E124" s="33" t="s">
        <v>46</v>
      </c>
      <c r="F124" s="22">
        <v>1</v>
      </c>
      <c r="G124" s="33"/>
      <c r="H124" s="33"/>
      <c r="I124" s="33"/>
      <c r="J124" s="33">
        <f t="shared" si="16"/>
        <v>0</v>
      </c>
      <c r="K124" s="33" t="str">
        <f t="shared" si="15"/>
        <v>No</v>
      </c>
      <c r="L124" s="33" t="str">
        <f t="shared" si="17"/>
        <v>No</v>
      </c>
      <c r="M124" s="22" t="s">
        <v>57</v>
      </c>
      <c r="N124" s="21" t="s">
        <v>476</v>
      </c>
      <c r="O124" s="22"/>
      <c r="P124" s="21"/>
      <c r="Q124" s="22"/>
      <c r="R124" s="21"/>
      <c r="S124" s="22" t="s">
        <v>208</v>
      </c>
      <c r="T124" s="23"/>
    </row>
    <row r="125" spans="1:20" ht="63.75">
      <c r="A125" s="20" t="s">
        <v>477</v>
      </c>
      <c r="B125" s="21" t="s">
        <v>478</v>
      </c>
      <c r="C125" s="22">
        <v>2014</v>
      </c>
      <c r="D125" s="22" t="s">
        <v>126</v>
      </c>
      <c r="E125" s="33" t="s">
        <v>46</v>
      </c>
      <c r="F125" s="33"/>
      <c r="G125" s="33"/>
      <c r="H125" s="33"/>
      <c r="I125" s="33">
        <v>1</v>
      </c>
      <c r="J125" s="33">
        <f t="shared" si="16"/>
        <v>0</v>
      </c>
      <c r="K125" s="33" t="str">
        <f t="shared" si="15"/>
        <v>No</v>
      </c>
      <c r="L125" s="33" t="str">
        <f t="shared" si="17"/>
        <v>Yes</v>
      </c>
      <c r="M125" s="33"/>
      <c r="N125" s="21"/>
      <c r="O125" s="33"/>
      <c r="P125" s="21"/>
      <c r="Q125" s="33"/>
      <c r="R125" s="21"/>
      <c r="S125" s="22"/>
      <c r="T125" s="23"/>
    </row>
    <row r="126" spans="1:20" ht="63.75">
      <c r="A126" s="20" t="s">
        <v>479</v>
      </c>
      <c r="B126" s="21" t="s">
        <v>480</v>
      </c>
      <c r="C126" s="22">
        <v>2018</v>
      </c>
      <c r="D126" s="22" t="s">
        <v>126</v>
      </c>
      <c r="E126" s="33" t="s">
        <v>46</v>
      </c>
      <c r="F126" s="33"/>
      <c r="G126" s="33"/>
      <c r="H126" s="33"/>
      <c r="I126" s="33">
        <v>1</v>
      </c>
      <c r="J126" s="33">
        <f t="shared" si="16"/>
        <v>0</v>
      </c>
      <c r="K126" s="33" t="str">
        <f t="shared" si="15"/>
        <v>No</v>
      </c>
      <c r="L126" s="33" t="str">
        <f t="shared" si="17"/>
        <v>Yes</v>
      </c>
      <c r="M126" s="33"/>
      <c r="N126" s="21"/>
      <c r="O126" s="33"/>
      <c r="P126" s="21"/>
      <c r="Q126" s="33"/>
      <c r="R126" s="21"/>
      <c r="S126" s="22"/>
      <c r="T126" s="23"/>
    </row>
    <row r="127" spans="1:20" ht="76.5">
      <c r="A127" s="20" t="s">
        <v>238</v>
      </c>
      <c r="B127" s="21" t="s">
        <v>481</v>
      </c>
      <c r="C127" s="22">
        <v>2014</v>
      </c>
      <c r="D127" s="22" t="s">
        <v>126</v>
      </c>
      <c r="E127" s="33" t="s">
        <v>46</v>
      </c>
      <c r="F127" s="33"/>
      <c r="G127" s="33"/>
      <c r="H127" s="33"/>
      <c r="I127" s="33">
        <v>1</v>
      </c>
      <c r="J127" s="33">
        <f t="shared" si="16"/>
        <v>0</v>
      </c>
      <c r="K127" s="33" t="str">
        <f t="shared" si="15"/>
        <v>No</v>
      </c>
      <c r="L127" s="33" t="str">
        <f t="shared" si="17"/>
        <v>Yes</v>
      </c>
      <c r="M127" s="33"/>
      <c r="N127" s="21"/>
      <c r="O127" s="33"/>
      <c r="P127" s="21"/>
      <c r="Q127" s="33"/>
      <c r="R127" s="21"/>
      <c r="S127" s="22"/>
      <c r="T127" s="23"/>
    </row>
    <row r="128" spans="1:20" ht="102">
      <c r="A128" s="20" t="s">
        <v>482</v>
      </c>
      <c r="B128" s="21" t="s">
        <v>483</v>
      </c>
      <c r="C128" s="22">
        <v>2013</v>
      </c>
      <c r="D128" s="22" t="s">
        <v>54</v>
      </c>
      <c r="E128" s="22" t="s">
        <v>46</v>
      </c>
      <c r="F128" s="22"/>
      <c r="G128" s="22"/>
      <c r="H128" s="22"/>
      <c r="I128" s="22">
        <v>1</v>
      </c>
      <c r="J128" s="33">
        <f t="shared" si="16"/>
        <v>0</v>
      </c>
      <c r="K128" s="33" t="str">
        <f t="shared" si="15"/>
        <v>No</v>
      </c>
      <c r="L128" s="33" t="str">
        <f t="shared" si="17"/>
        <v>No</v>
      </c>
      <c r="M128" s="33" t="s">
        <v>55</v>
      </c>
      <c r="N128" s="21" t="s">
        <v>484</v>
      </c>
      <c r="O128" s="33" t="s">
        <v>55</v>
      </c>
      <c r="P128" s="21" t="s">
        <v>485</v>
      </c>
      <c r="Q128" s="33" t="s">
        <v>57</v>
      </c>
      <c r="R128" s="21" t="s">
        <v>486</v>
      </c>
      <c r="S128" s="22" t="s">
        <v>449</v>
      </c>
      <c r="T128" s="23"/>
    </row>
    <row r="129" spans="1:22" ht="63.75">
      <c r="A129" s="20" t="s">
        <v>487</v>
      </c>
      <c r="B129" s="21" t="s">
        <v>488</v>
      </c>
      <c r="C129" s="33">
        <v>2009</v>
      </c>
      <c r="D129" s="22" t="s">
        <v>54</v>
      </c>
      <c r="E129" s="22" t="s">
        <v>46</v>
      </c>
      <c r="F129" s="33"/>
      <c r="G129" s="33"/>
      <c r="H129" s="33">
        <v>1</v>
      </c>
      <c r="I129" s="33"/>
      <c r="J129" s="33">
        <f t="shared" si="16"/>
        <v>0</v>
      </c>
      <c r="K129" s="33" t="str">
        <f t="shared" si="15"/>
        <v>No</v>
      </c>
      <c r="L129" s="33" t="str">
        <f t="shared" si="17"/>
        <v>No</v>
      </c>
      <c r="M129" s="33" t="s">
        <v>55</v>
      </c>
      <c r="N129" s="21" t="s">
        <v>489</v>
      </c>
      <c r="O129" s="33" t="s">
        <v>57</v>
      </c>
      <c r="P129" s="21" t="s">
        <v>490</v>
      </c>
      <c r="Q129" s="33"/>
      <c r="R129" s="21"/>
      <c r="S129" s="22" t="s">
        <v>59</v>
      </c>
      <c r="T129" s="23"/>
    </row>
    <row r="130" spans="1:22" ht="102">
      <c r="A130" s="20" t="s">
        <v>491</v>
      </c>
      <c r="B130" s="21" t="s">
        <v>492</v>
      </c>
      <c r="C130" s="22" t="s">
        <v>493</v>
      </c>
      <c r="D130" s="22" t="s">
        <v>113</v>
      </c>
      <c r="E130" s="22" t="s">
        <v>46</v>
      </c>
      <c r="F130" s="22"/>
      <c r="G130" s="22">
        <v>1</v>
      </c>
      <c r="H130" s="22"/>
      <c r="I130" s="22"/>
      <c r="J130" s="33">
        <f t="shared" si="16"/>
        <v>0</v>
      </c>
      <c r="K130" s="33" t="str">
        <f t="shared" si="15"/>
        <v>No</v>
      </c>
      <c r="L130" s="33" t="str">
        <f t="shared" si="17"/>
        <v>No</v>
      </c>
      <c r="M130" s="33" t="s">
        <v>55</v>
      </c>
      <c r="N130" s="21" t="s">
        <v>494</v>
      </c>
      <c r="O130" s="33" t="s">
        <v>57</v>
      </c>
      <c r="P130" s="21" t="s">
        <v>495</v>
      </c>
      <c r="Q130" s="33"/>
      <c r="R130" s="21"/>
      <c r="S130" s="22" t="s">
        <v>59</v>
      </c>
      <c r="T130" s="23">
        <v>1</v>
      </c>
    </row>
    <row r="131" spans="1:22" ht="38.25">
      <c r="A131" s="20" t="s">
        <v>496</v>
      </c>
      <c r="B131" s="21" t="s">
        <v>497</v>
      </c>
      <c r="C131" s="22" t="s">
        <v>498</v>
      </c>
      <c r="D131" s="22" t="s">
        <v>113</v>
      </c>
      <c r="E131" s="22" t="s">
        <v>46</v>
      </c>
      <c r="F131" s="22"/>
      <c r="G131" s="22">
        <v>1</v>
      </c>
      <c r="H131" s="22"/>
      <c r="I131" s="22"/>
      <c r="J131" s="33">
        <f t="shared" si="16"/>
        <v>0</v>
      </c>
      <c r="K131" s="33" t="str">
        <f t="shared" si="15"/>
        <v>No</v>
      </c>
      <c r="L131" s="33" t="str">
        <f t="shared" si="17"/>
        <v>No</v>
      </c>
      <c r="M131" s="33" t="s">
        <v>57</v>
      </c>
      <c r="N131" s="21" t="s">
        <v>499</v>
      </c>
      <c r="O131" s="33"/>
      <c r="P131" s="21"/>
      <c r="Q131" s="33"/>
      <c r="R131" s="21"/>
      <c r="S131" s="22" t="s">
        <v>204</v>
      </c>
      <c r="T131" s="23"/>
    </row>
    <row r="132" spans="1:22" ht="114.75">
      <c r="A132" s="25" t="s">
        <v>500</v>
      </c>
      <c r="B132" s="26" t="s">
        <v>501</v>
      </c>
      <c r="C132" s="27">
        <v>2014</v>
      </c>
      <c r="D132" s="27" t="s">
        <v>54</v>
      </c>
      <c r="E132" s="32" t="s">
        <v>46</v>
      </c>
      <c r="F132" s="27">
        <v>1</v>
      </c>
      <c r="G132" s="32">
        <v>1</v>
      </c>
      <c r="H132" s="32">
        <v>1</v>
      </c>
      <c r="I132" s="32">
        <v>1</v>
      </c>
      <c r="J132" s="32">
        <f t="shared" si="16"/>
        <v>3</v>
      </c>
      <c r="K132" s="32" t="str">
        <f t="shared" si="15"/>
        <v>No</v>
      </c>
      <c r="L132" s="32" t="str">
        <f t="shared" si="17"/>
        <v>No</v>
      </c>
      <c r="M132" s="27" t="s">
        <v>55</v>
      </c>
      <c r="N132" s="28" t="s">
        <v>502</v>
      </c>
      <c r="O132" s="27" t="s">
        <v>55</v>
      </c>
      <c r="P132" s="28" t="s">
        <v>503</v>
      </c>
      <c r="Q132" s="37" t="s">
        <v>55</v>
      </c>
      <c r="R132" s="28" t="s">
        <v>504</v>
      </c>
      <c r="S132" s="27" t="s">
        <v>505</v>
      </c>
      <c r="T132" s="23">
        <v>1</v>
      </c>
    </row>
    <row r="133" spans="1:22" ht="89.25">
      <c r="A133" s="20" t="s">
        <v>506</v>
      </c>
      <c r="B133" s="21" t="s">
        <v>507</v>
      </c>
      <c r="C133" s="22">
        <v>2011</v>
      </c>
      <c r="D133" s="22" t="s">
        <v>54</v>
      </c>
      <c r="E133" s="33" t="s">
        <v>46</v>
      </c>
      <c r="F133" s="33"/>
      <c r="G133" s="33"/>
      <c r="H133" s="33">
        <v>1</v>
      </c>
      <c r="I133" s="33"/>
      <c r="J133" s="33">
        <f t="shared" si="16"/>
        <v>0</v>
      </c>
      <c r="K133" s="33" t="str">
        <f t="shared" ref="K133:K164" si="18">IF(E133 = "English", "No", "Yes")</f>
        <v>No</v>
      </c>
      <c r="L133" s="33" t="str">
        <f t="shared" si="17"/>
        <v>No</v>
      </c>
      <c r="M133" s="33" t="s">
        <v>55</v>
      </c>
      <c r="N133" s="21" t="s">
        <v>508</v>
      </c>
      <c r="O133" s="33" t="s">
        <v>55</v>
      </c>
      <c r="P133" s="21" t="s">
        <v>509</v>
      </c>
      <c r="Q133" s="33" t="s">
        <v>57</v>
      </c>
      <c r="R133" s="21" t="s">
        <v>510</v>
      </c>
      <c r="S133" s="22" t="s">
        <v>320</v>
      </c>
      <c r="T133" s="23"/>
    </row>
    <row r="134" spans="1:22" ht="102">
      <c r="A134" s="25" t="s">
        <v>511</v>
      </c>
      <c r="B134" s="26" t="s">
        <v>512</v>
      </c>
      <c r="C134" s="27">
        <v>2013</v>
      </c>
      <c r="D134" s="27" t="s">
        <v>54</v>
      </c>
      <c r="E134" s="27" t="s">
        <v>46</v>
      </c>
      <c r="F134" s="27"/>
      <c r="G134" s="27"/>
      <c r="H134" s="27"/>
      <c r="I134" s="27">
        <v>1</v>
      </c>
      <c r="J134" s="38">
        <f t="shared" si="16"/>
        <v>0</v>
      </c>
      <c r="K134" s="38" t="str">
        <f t="shared" si="18"/>
        <v>No</v>
      </c>
      <c r="L134" s="38" t="str">
        <f t="shared" si="17"/>
        <v>No</v>
      </c>
      <c r="M134" s="38" t="s">
        <v>55</v>
      </c>
      <c r="N134" s="26" t="s">
        <v>513</v>
      </c>
      <c r="O134" s="38" t="s">
        <v>55</v>
      </c>
      <c r="P134" s="26" t="s">
        <v>514</v>
      </c>
      <c r="Q134" s="38" t="s">
        <v>55</v>
      </c>
      <c r="R134" s="26" t="s">
        <v>515</v>
      </c>
      <c r="S134" s="27" t="s">
        <v>64</v>
      </c>
      <c r="T134" s="23"/>
    </row>
    <row r="135" spans="1:22" ht="178.5">
      <c r="A135" s="20" t="s">
        <v>516</v>
      </c>
      <c r="B135" s="21" t="s">
        <v>517</v>
      </c>
      <c r="C135" s="33">
        <v>2017</v>
      </c>
      <c r="D135" s="22" t="s">
        <v>54</v>
      </c>
      <c r="E135" s="22" t="s">
        <v>46</v>
      </c>
      <c r="F135" s="33"/>
      <c r="G135" s="33"/>
      <c r="H135" s="33">
        <v>1</v>
      </c>
      <c r="I135" s="33"/>
      <c r="J135" s="33">
        <f t="shared" si="16"/>
        <v>0</v>
      </c>
      <c r="K135" s="33" t="str">
        <f t="shared" si="18"/>
        <v>No</v>
      </c>
      <c r="L135" s="33" t="str">
        <f t="shared" si="17"/>
        <v>No</v>
      </c>
      <c r="M135" s="33" t="s">
        <v>55</v>
      </c>
      <c r="N135" s="21" t="s">
        <v>518</v>
      </c>
      <c r="O135" s="33" t="s">
        <v>55</v>
      </c>
      <c r="P135" s="21" t="s">
        <v>519</v>
      </c>
      <c r="Q135" s="33" t="s">
        <v>57</v>
      </c>
      <c r="R135" s="21" t="s">
        <v>520</v>
      </c>
      <c r="S135" s="22" t="s">
        <v>283</v>
      </c>
      <c r="T135" s="23"/>
    </row>
    <row r="136" spans="1:22" ht="38.25">
      <c r="A136" s="41" t="s">
        <v>4599</v>
      </c>
      <c r="B136" s="24" t="s">
        <v>4605</v>
      </c>
      <c r="C136" s="33">
        <v>2021</v>
      </c>
      <c r="D136" s="22" t="s">
        <v>113</v>
      </c>
      <c r="E136" s="33" t="s">
        <v>46</v>
      </c>
      <c r="F136" s="33">
        <v>1</v>
      </c>
      <c r="G136" s="33">
        <v>1</v>
      </c>
      <c r="H136" s="33"/>
      <c r="I136" s="33">
        <v>1</v>
      </c>
      <c r="J136" s="33"/>
      <c r="K136" s="33" t="str">
        <f t="shared" si="18"/>
        <v>No</v>
      </c>
      <c r="L136" s="33" t="str">
        <f>IF(OR(D136="Conference Review", D136="Patent", D136="News Article", D136="Report", D136="Erratum"),"Yes","No")</f>
        <v>No</v>
      </c>
      <c r="M136" s="33" t="s">
        <v>57</v>
      </c>
      <c r="N136" s="24" t="s">
        <v>4656</v>
      </c>
      <c r="O136" s="33"/>
      <c r="P136" s="24"/>
      <c r="Q136" s="33"/>
      <c r="R136" s="41"/>
      <c r="S136" s="33"/>
      <c r="T136" s="23"/>
    </row>
    <row r="137" spans="1:22" ht="76.5">
      <c r="A137" s="20" t="s">
        <v>521</v>
      </c>
      <c r="B137" s="21" t="s">
        <v>522</v>
      </c>
      <c r="C137" s="22">
        <v>2008</v>
      </c>
      <c r="D137" s="22" t="s">
        <v>54</v>
      </c>
      <c r="E137" s="33" t="s">
        <v>46</v>
      </c>
      <c r="F137" s="33"/>
      <c r="G137" s="33"/>
      <c r="H137" s="33">
        <v>1</v>
      </c>
      <c r="I137" s="33"/>
      <c r="J137" s="33">
        <f t="shared" ref="J137:J151" si="19">SUM(F137:I137)-1</f>
        <v>0</v>
      </c>
      <c r="K137" s="33" t="str">
        <f t="shared" si="18"/>
        <v>No</v>
      </c>
      <c r="L137" s="33" t="str">
        <f>IF(OR(D137="Conference Review", D137="Patent", D137="News Article", D137="Report"),"Yes","No")</f>
        <v>No</v>
      </c>
      <c r="M137" s="33" t="s">
        <v>55</v>
      </c>
      <c r="N137" s="21" t="s">
        <v>523</v>
      </c>
      <c r="O137" s="33" t="s">
        <v>57</v>
      </c>
      <c r="P137" s="21" t="s">
        <v>524</v>
      </c>
      <c r="Q137" s="33"/>
      <c r="R137" s="21"/>
      <c r="S137" s="22" t="s">
        <v>59</v>
      </c>
      <c r="T137" s="23">
        <v>1</v>
      </c>
    </row>
    <row r="138" spans="1:22" ht="102">
      <c r="A138" s="20" t="s">
        <v>525</v>
      </c>
      <c r="B138" s="21" t="s">
        <v>526</v>
      </c>
      <c r="C138" s="22">
        <v>2016</v>
      </c>
      <c r="D138" s="22" t="s">
        <v>54</v>
      </c>
      <c r="E138" s="22" t="s">
        <v>46</v>
      </c>
      <c r="F138" s="22"/>
      <c r="G138" s="22"/>
      <c r="H138" s="22"/>
      <c r="I138" s="22">
        <v>1</v>
      </c>
      <c r="J138" s="33">
        <f t="shared" si="19"/>
        <v>0</v>
      </c>
      <c r="K138" s="33" t="str">
        <f t="shared" si="18"/>
        <v>No</v>
      </c>
      <c r="L138" s="33" t="str">
        <f>IF(OR(D138="Conference Review", D138="Patent", D138="News Article", D138="Report"),"Yes","No")</f>
        <v>No</v>
      </c>
      <c r="M138" s="33" t="s">
        <v>55</v>
      </c>
      <c r="N138" s="21" t="s">
        <v>527</v>
      </c>
      <c r="O138" s="33" t="s">
        <v>57</v>
      </c>
      <c r="P138" s="21" t="s">
        <v>528</v>
      </c>
      <c r="Q138" s="33"/>
      <c r="R138" s="21"/>
      <c r="S138" s="22" t="s">
        <v>529</v>
      </c>
      <c r="T138" s="23"/>
      <c r="V138" s="16" t="s">
        <v>530</v>
      </c>
    </row>
    <row r="139" spans="1:22" ht="63.75">
      <c r="A139" s="41" t="s">
        <v>4352</v>
      </c>
      <c r="B139" s="24" t="s">
        <v>4357</v>
      </c>
      <c r="C139" s="33">
        <v>2020</v>
      </c>
      <c r="D139" s="22" t="s">
        <v>113</v>
      </c>
      <c r="E139" s="33" t="s">
        <v>46</v>
      </c>
      <c r="F139" s="33">
        <v>1</v>
      </c>
      <c r="G139" s="33">
        <v>1</v>
      </c>
      <c r="H139" s="33"/>
      <c r="I139" s="33"/>
      <c r="J139" s="33">
        <f t="shared" si="19"/>
        <v>1</v>
      </c>
      <c r="K139" s="33" t="str">
        <f t="shared" si="18"/>
        <v>No</v>
      </c>
      <c r="L139" s="33" t="str">
        <f>IF(OR(D139="Conference Review", D139="Patent", D139="News Article", D139="Report", D139="Erratum"),"Yes","No")</f>
        <v>No</v>
      </c>
      <c r="M139" s="33" t="s">
        <v>55</v>
      </c>
      <c r="N139" s="24" t="s">
        <v>4384</v>
      </c>
      <c r="O139" s="33" t="s">
        <v>57</v>
      </c>
      <c r="P139" s="24" t="s">
        <v>4433</v>
      </c>
      <c r="Q139" s="33"/>
      <c r="R139" s="41"/>
      <c r="S139" s="33"/>
      <c r="T139" s="23">
        <v>1</v>
      </c>
    </row>
    <row r="140" spans="1:22" ht="38.25">
      <c r="A140" s="41" t="s">
        <v>4350</v>
      </c>
      <c r="B140" s="24" t="s">
        <v>4355</v>
      </c>
      <c r="C140" s="33">
        <v>2021</v>
      </c>
      <c r="D140" s="22" t="s">
        <v>54</v>
      </c>
      <c r="E140" s="33" t="s">
        <v>46</v>
      </c>
      <c r="F140" s="33">
        <v>1</v>
      </c>
      <c r="G140" s="33">
        <v>1</v>
      </c>
      <c r="H140" s="33"/>
      <c r="I140" s="33">
        <v>1</v>
      </c>
      <c r="J140" s="33">
        <f t="shared" si="19"/>
        <v>2</v>
      </c>
      <c r="K140" s="33" t="str">
        <f t="shared" si="18"/>
        <v>No</v>
      </c>
      <c r="L140" s="33" t="str">
        <f>IF(OR(D140="Conference Review", D140="Patent", D140="News Article", D140="Report", D140="Erratum"),"Yes","No")</f>
        <v>No</v>
      </c>
      <c r="M140" s="33" t="s">
        <v>55</v>
      </c>
      <c r="N140" s="24" t="s">
        <v>4380</v>
      </c>
      <c r="O140" s="33" t="s">
        <v>57</v>
      </c>
      <c r="P140" s="24" t="s">
        <v>4385</v>
      </c>
      <c r="Q140" s="33"/>
      <c r="R140" s="41"/>
      <c r="S140" s="33"/>
      <c r="T140" s="23">
        <v>1</v>
      </c>
    </row>
    <row r="141" spans="1:22" ht="76.5">
      <c r="A141" s="25" t="s">
        <v>531</v>
      </c>
      <c r="B141" s="26" t="s">
        <v>532</v>
      </c>
      <c r="C141" s="27" t="s">
        <v>533</v>
      </c>
      <c r="D141" s="27" t="s">
        <v>113</v>
      </c>
      <c r="E141" s="27" t="s">
        <v>46</v>
      </c>
      <c r="F141" s="27"/>
      <c r="G141" s="27">
        <v>1</v>
      </c>
      <c r="H141" s="27"/>
      <c r="I141" s="27"/>
      <c r="J141" s="38">
        <f t="shared" si="19"/>
        <v>0</v>
      </c>
      <c r="K141" s="38" t="str">
        <f t="shared" si="18"/>
        <v>No</v>
      </c>
      <c r="L141" s="38" t="str">
        <f t="shared" ref="L141:L151" si="20">IF(OR(D141="Conference Review", D141="Patent", D141="News Article", D141="Report"),"Yes","No")</f>
        <v>No</v>
      </c>
      <c r="M141" s="38" t="s">
        <v>55</v>
      </c>
      <c r="N141" s="26" t="s">
        <v>534</v>
      </c>
      <c r="O141" s="38" t="s">
        <v>55</v>
      </c>
      <c r="P141" s="26" t="s">
        <v>535</v>
      </c>
      <c r="Q141" s="38" t="s">
        <v>55</v>
      </c>
      <c r="R141" s="26" t="s">
        <v>536</v>
      </c>
      <c r="S141" s="27" t="s">
        <v>123</v>
      </c>
      <c r="T141" s="23"/>
    </row>
    <row r="142" spans="1:22" ht="76.5">
      <c r="A142" s="20" t="s">
        <v>537</v>
      </c>
      <c r="B142" s="21" t="s">
        <v>538</v>
      </c>
      <c r="C142" s="22">
        <v>2018</v>
      </c>
      <c r="D142" s="22" t="s">
        <v>54</v>
      </c>
      <c r="E142" s="22" t="s">
        <v>46</v>
      </c>
      <c r="F142" s="33"/>
      <c r="G142" s="33"/>
      <c r="H142" s="33">
        <v>1</v>
      </c>
      <c r="I142" s="33"/>
      <c r="J142" s="33">
        <f t="shared" si="19"/>
        <v>0</v>
      </c>
      <c r="K142" s="33" t="str">
        <f t="shared" si="18"/>
        <v>No</v>
      </c>
      <c r="L142" s="33" t="str">
        <f t="shared" si="20"/>
        <v>No</v>
      </c>
      <c r="M142" s="33" t="s">
        <v>55</v>
      </c>
      <c r="N142" s="21" t="s">
        <v>539</v>
      </c>
      <c r="O142" s="33" t="s">
        <v>57</v>
      </c>
      <c r="P142" s="21" t="s">
        <v>540</v>
      </c>
      <c r="Q142" s="33"/>
      <c r="R142" s="21"/>
      <c r="S142" s="22" t="s">
        <v>283</v>
      </c>
      <c r="T142" s="23"/>
    </row>
    <row r="143" spans="1:22" ht="114.75">
      <c r="A143" s="25" t="s">
        <v>541</v>
      </c>
      <c r="B143" s="26" t="s">
        <v>542</v>
      </c>
      <c r="C143" s="27">
        <v>2012</v>
      </c>
      <c r="D143" s="27" t="s">
        <v>113</v>
      </c>
      <c r="E143" s="38" t="s">
        <v>46</v>
      </c>
      <c r="F143" s="27">
        <v>1</v>
      </c>
      <c r="G143" s="38">
        <v>1</v>
      </c>
      <c r="H143" s="38"/>
      <c r="I143" s="38"/>
      <c r="J143" s="38">
        <f t="shared" si="19"/>
        <v>1</v>
      </c>
      <c r="K143" s="38" t="str">
        <f t="shared" si="18"/>
        <v>No</v>
      </c>
      <c r="L143" s="38" t="str">
        <f t="shared" si="20"/>
        <v>No</v>
      </c>
      <c r="M143" s="27" t="s">
        <v>55</v>
      </c>
      <c r="N143" s="26" t="s">
        <v>543</v>
      </c>
      <c r="O143" s="27" t="s">
        <v>55</v>
      </c>
      <c r="P143" s="26" t="s">
        <v>544</v>
      </c>
      <c r="Q143" s="27" t="s">
        <v>55</v>
      </c>
      <c r="R143" s="26" t="s">
        <v>545</v>
      </c>
      <c r="S143" s="27" t="s">
        <v>64</v>
      </c>
      <c r="T143" s="23">
        <v>1</v>
      </c>
    </row>
    <row r="144" spans="1:22" ht="89.25">
      <c r="A144" s="25" t="s">
        <v>546</v>
      </c>
      <c r="B144" s="26" t="s">
        <v>547</v>
      </c>
      <c r="C144" s="27">
        <v>2013</v>
      </c>
      <c r="D144" s="27" t="s">
        <v>113</v>
      </c>
      <c r="E144" s="38" t="s">
        <v>46</v>
      </c>
      <c r="F144" s="27">
        <v>1</v>
      </c>
      <c r="G144" s="38">
        <v>1</v>
      </c>
      <c r="H144" s="38"/>
      <c r="I144" s="38">
        <v>1</v>
      </c>
      <c r="J144" s="38">
        <f t="shared" si="19"/>
        <v>2</v>
      </c>
      <c r="K144" s="38" t="str">
        <f t="shared" si="18"/>
        <v>No</v>
      </c>
      <c r="L144" s="38" t="str">
        <f t="shared" si="20"/>
        <v>No</v>
      </c>
      <c r="M144" s="27" t="s">
        <v>55</v>
      </c>
      <c r="N144" s="26" t="s">
        <v>543</v>
      </c>
      <c r="O144" s="27" t="s">
        <v>55</v>
      </c>
      <c r="P144" s="26" t="s">
        <v>548</v>
      </c>
      <c r="Q144" s="27" t="s">
        <v>55</v>
      </c>
      <c r="R144" s="26" t="s">
        <v>549</v>
      </c>
      <c r="S144" s="27" t="s">
        <v>64</v>
      </c>
      <c r="T144" s="23">
        <v>1</v>
      </c>
    </row>
    <row r="145" spans="1:20" ht="63.75">
      <c r="A145" s="25" t="s">
        <v>550</v>
      </c>
      <c r="B145" s="26" t="s">
        <v>551</v>
      </c>
      <c r="C145" s="27">
        <v>2013</v>
      </c>
      <c r="D145" s="27" t="s">
        <v>113</v>
      </c>
      <c r="E145" s="32" t="s">
        <v>46</v>
      </c>
      <c r="F145" s="27">
        <v>1</v>
      </c>
      <c r="G145" s="32">
        <v>1</v>
      </c>
      <c r="H145" s="32">
        <v>1</v>
      </c>
      <c r="I145" s="32">
        <v>1</v>
      </c>
      <c r="J145" s="32">
        <f t="shared" si="19"/>
        <v>3</v>
      </c>
      <c r="K145" s="32" t="str">
        <f t="shared" si="18"/>
        <v>No</v>
      </c>
      <c r="L145" s="32" t="str">
        <f t="shared" si="20"/>
        <v>No</v>
      </c>
      <c r="M145" s="27" t="s">
        <v>55</v>
      </c>
      <c r="N145" s="28" t="s">
        <v>552</v>
      </c>
      <c r="O145" s="27" t="s">
        <v>55</v>
      </c>
      <c r="P145" s="28" t="s">
        <v>553</v>
      </c>
      <c r="Q145" s="37" t="s">
        <v>55</v>
      </c>
      <c r="R145" s="28" t="s">
        <v>554</v>
      </c>
      <c r="S145" s="27" t="s">
        <v>237</v>
      </c>
      <c r="T145" s="23">
        <v>1</v>
      </c>
    </row>
    <row r="146" spans="1:20" ht="38.25">
      <c r="A146" s="20" t="s">
        <v>555</v>
      </c>
      <c r="B146" s="21" t="s">
        <v>556</v>
      </c>
      <c r="C146" s="22">
        <v>2013</v>
      </c>
      <c r="D146" s="22" t="s">
        <v>54</v>
      </c>
      <c r="E146" s="33" t="s">
        <v>46</v>
      </c>
      <c r="F146" s="22">
        <v>1</v>
      </c>
      <c r="G146" s="33">
        <v>1</v>
      </c>
      <c r="H146" s="33">
        <v>2</v>
      </c>
      <c r="I146" s="33">
        <v>1</v>
      </c>
      <c r="J146" s="33">
        <f t="shared" si="19"/>
        <v>4</v>
      </c>
      <c r="K146" s="33" t="str">
        <f t="shared" si="18"/>
        <v>No</v>
      </c>
      <c r="L146" s="33" t="str">
        <f t="shared" si="20"/>
        <v>No</v>
      </c>
      <c r="M146" s="22" t="s">
        <v>57</v>
      </c>
      <c r="N146" s="21" t="s">
        <v>203</v>
      </c>
      <c r="O146" s="22"/>
      <c r="P146" s="21"/>
      <c r="Q146" s="22"/>
      <c r="R146" s="21"/>
      <c r="S146" s="22" t="s">
        <v>204</v>
      </c>
      <c r="T146" s="23"/>
    </row>
    <row r="147" spans="1:20" ht="25.5">
      <c r="A147" s="20" t="s">
        <v>557</v>
      </c>
      <c r="B147" s="21" t="s">
        <v>558</v>
      </c>
      <c r="C147" s="22">
        <v>2013</v>
      </c>
      <c r="D147" s="22" t="s">
        <v>54</v>
      </c>
      <c r="E147" s="33" t="s">
        <v>46</v>
      </c>
      <c r="F147" s="22">
        <v>1</v>
      </c>
      <c r="G147" s="33">
        <v>1</v>
      </c>
      <c r="H147" s="33">
        <v>2</v>
      </c>
      <c r="I147" s="33">
        <v>1</v>
      </c>
      <c r="J147" s="33">
        <f t="shared" si="19"/>
        <v>4</v>
      </c>
      <c r="K147" s="33" t="str">
        <f t="shared" si="18"/>
        <v>No</v>
      </c>
      <c r="L147" s="33" t="str">
        <f t="shared" si="20"/>
        <v>No</v>
      </c>
      <c r="M147" s="22" t="s">
        <v>57</v>
      </c>
      <c r="N147" s="21" t="s">
        <v>203</v>
      </c>
      <c r="O147" s="22"/>
      <c r="P147" s="21"/>
      <c r="Q147" s="22"/>
      <c r="R147" s="21"/>
      <c r="S147" s="22" t="s">
        <v>204</v>
      </c>
      <c r="T147" s="23"/>
    </row>
    <row r="148" spans="1:20" ht="89.25">
      <c r="A148" s="20" t="s">
        <v>559</v>
      </c>
      <c r="B148" s="21" t="s">
        <v>560</v>
      </c>
      <c r="C148" s="22">
        <v>2013</v>
      </c>
      <c r="D148" s="22" t="s">
        <v>54</v>
      </c>
      <c r="E148" s="22" t="s">
        <v>46</v>
      </c>
      <c r="F148" s="33"/>
      <c r="G148" s="33"/>
      <c r="H148" s="33">
        <v>1</v>
      </c>
      <c r="I148" s="33"/>
      <c r="J148" s="33">
        <f t="shared" si="19"/>
        <v>0</v>
      </c>
      <c r="K148" s="33" t="str">
        <f t="shared" si="18"/>
        <v>No</v>
      </c>
      <c r="L148" s="33" t="str">
        <f t="shared" si="20"/>
        <v>No</v>
      </c>
      <c r="M148" s="33" t="s">
        <v>55</v>
      </c>
      <c r="N148" s="21" t="s">
        <v>561</v>
      </c>
      <c r="O148" s="33" t="s">
        <v>55</v>
      </c>
      <c r="P148" s="21" t="s">
        <v>562</v>
      </c>
      <c r="Q148" s="33" t="s">
        <v>57</v>
      </c>
      <c r="R148" s="21" t="s">
        <v>563</v>
      </c>
      <c r="S148" s="22" t="s">
        <v>353</v>
      </c>
      <c r="T148" s="23"/>
    </row>
    <row r="149" spans="1:20" ht="204">
      <c r="A149" s="25" t="s">
        <v>564</v>
      </c>
      <c r="B149" s="26" t="s">
        <v>565</v>
      </c>
      <c r="C149" s="27">
        <v>2014</v>
      </c>
      <c r="D149" s="27" t="s">
        <v>54</v>
      </c>
      <c r="E149" s="27" t="s">
        <v>46</v>
      </c>
      <c r="F149" s="27"/>
      <c r="G149" s="27"/>
      <c r="H149" s="27"/>
      <c r="I149" s="27">
        <v>1</v>
      </c>
      <c r="J149" s="38">
        <f t="shared" si="19"/>
        <v>0</v>
      </c>
      <c r="K149" s="38" t="str">
        <f t="shared" si="18"/>
        <v>No</v>
      </c>
      <c r="L149" s="38" t="str">
        <f t="shared" si="20"/>
        <v>No</v>
      </c>
      <c r="M149" s="38" t="s">
        <v>55</v>
      </c>
      <c r="N149" s="26" t="s">
        <v>566</v>
      </c>
      <c r="O149" s="27" t="s">
        <v>55</v>
      </c>
      <c r="P149" s="28" t="s">
        <v>567</v>
      </c>
      <c r="Q149" s="38" t="s">
        <v>55</v>
      </c>
      <c r="R149" s="26" t="s">
        <v>568</v>
      </c>
      <c r="S149" s="27" t="s">
        <v>569</v>
      </c>
      <c r="T149" s="23"/>
    </row>
    <row r="150" spans="1:20" ht="89.25">
      <c r="A150" s="25" t="s">
        <v>570</v>
      </c>
      <c r="B150" s="26" t="s">
        <v>571</v>
      </c>
      <c r="C150" s="27">
        <v>2018</v>
      </c>
      <c r="D150" s="27" t="s">
        <v>54</v>
      </c>
      <c r="E150" s="27" t="s">
        <v>46</v>
      </c>
      <c r="F150" s="27"/>
      <c r="G150" s="27"/>
      <c r="H150" s="27"/>
      <c r="I150" s="27">
        <v>1</v>
      </c>
      <c r="J150" s="32">
        <f t="shared" si="19"/>
        <v>0</v>
      </c>
      <c r="K150" s="32" t="str">
        <f t="shared" si="18"/>
        <v>No</v>
      </c>
      <c r="L150" s="32" t="str">
        <f t="shared" si="20"/>
        <v>No</v>
      </c>
      <c r="M150" s="32" t="s">
        <v>55</v>
      </c>
      <c r="N150" s="26" t="s">
        <v>572</v>
      </c>
      <c r="O150" s="32" t="s">
        <v>55</v>
      </c>
      <c r="P150" s="26" t="s">
        <v>573</v>
      </c>
      <c r="Q150" s="38" t="s">
        <v>55</v>
      </c>
      <c r="R150" s="26" t="s">
        <v>574</v>
      </c>
      <c r="S150" s="27" t="s">
        <v>575</v>
      </c>
      <c r="T150" s="23"/>
    </row>
    <row r="151" spans="1:20" ht="63.75">
      <c r="A151" s="20" t="s">
        <v>576</v>
      </c>
      <c r="B151" s="21" t="s">
        <v>577</v>
      </c>
      <c r="C151" s="22">
        <v>2016</v>
      </c>
      <c r="D151" s="22" t="s">
        <v>126</v>
      </c>
      <c r="E151" s="33" t="s">
        <v>46</v>
      </c>
      <c r="F151" s="33"/>
      <c r="G151" s="33"/>
      <c r="H151" s="33"/>
      <c r="I151" s="33">
        <v>1</v>
      </c>
      <c r="J151" s="33">
        <f t="shared" si="19"/>
        <v>0</v>
      </c>
      <c r="K151" s="33" t="str">
        <f t="shared" si="18"/>
        <v>No</v>
      </c>
      <c r="L151" s="33" t="str">
        <f t="shared" si="20"/>
        <v>Yes</v>
      </c>
      <c r="M151" s="33"/>
      <c r="N151" s="21"/>
      <c r="O151" s="33"/>
      <c r="P151" s="21"/>
      <c r="Q151" s="33"/>
      <c r="R151" s="21"/>
      <c r="S151" s="22"/>
      <c r="T151" s="23"/>
    </row>
    <row r="152" spans="1:20" ht="76.5">
      <c r="A152" s="41" t="s">
        <v>4626</v>
      </c>
      <c r="B152" s="24" t="s">
        <v>4643</v>
      </c>
      <c r="C152" s="33">
        <v>2022</v>
      </c>
      <c r="D152" s="22" t="s">
        <v>126</v>
      </c>
      <c r="E152" s="33" t="s">
        <v>46</v>
      </c>
      <c r="F152" s="33"/>
      <c r="G152" s="33"/>
      <c r="H152" s="33"/>
      <c r="I152" s="33">
        <v>1</v>
      </c>
      <c r="J152" s="33"/>
      <c r="K152" s="33" t="str">
        <f t="shared" si="18"/>
        <v>No</v>
      </c>
      <c r="L152" s="33" t="str">
        <f>IF(OR(D152="Conference Review", D152="Patent", D152="News Article", D152="Report", D152="Erratum"),"Yes","No")</f>
        <v>Yes</v>
      </c>
      <c r="M152" s="33" t="s">
        <v>57</v>
      </c>
      <c r="N152" s="24"/>
      <c r="O152" s="33"/>
      <c r="P152" s="24"/>
      <c r="Q152" s="33"/>
      <c r="R152" s="41"/>
      <c r="S152" s="33"/>
      <c r="T152" s="23"/>
    </row>
    <row r="153" spans="1:20" ht="51">
      <c r="A153" s="20" t="s">
        <v>578</v>
      </c>
      <c r="B153" s="21" t="s">
        <v>579</v>
      </c>
      <c r="C153" s="22">
        <v>2008</v>
      </c>
      <c r="D153" s="22" t="s">
        <v>126</v>
      </c>
      <c r="E153" s="33" t="s">
        <v>46</v>
      </c>
      <c r="F153" s="33"/>
      <c r="G153" s="33"/>
      <c r="H153" s="33"/>
      <c r="I153" s="33">
        <v>1</v>
      </c>
      <c r="J153" s="33">
        <f t="shared" ref="J153:J190" si="21">SUM(F153:I153)-1</f>
        <v>0</v>
      </c>
      <c r="K153" s="33" t="str">
        <f t="shared" si="18"/>
        <v>No</v>
      </c>
      <c r="L153" s="33" t="str">
        <f t="shared" ref="L153:L190" si="22">IF(OR(D153="Conference Review", D153="Patent", D153="News Article", D153="Report"),"Yes","No")</f>
        <v>Yes</v>
      </c>
      <c r="M153" s="33"/>
      <c r="N153" s="21"/>
      <c r="O153" s="33"/>
      <c r="P153" s="21"/>
      <c r="Q153" s="33"/>
      <c r="R153" s="21"/>
      <c r="S153" s="22"/>
      <c r="T153" s="23"/>
    </row>
    <row r="154" spans="1:20" ht="63.75">
      <c r="A154" s="20" t="s">
        <v>580</v>
      </c>
      <c r="B154" s="21" t="s">
        <v>581</v>
      </c>
      <c r="C154" s="22">
        <v>2014</v>
      </c>
      <c r="D154" s="22" t="s">
        <v>113</v>
      </c>
      <c r="E154" s="22" t="s">
        <v>46</v>
      </c>
      <c r="F154" s="22"/>
      <c r="G154" s="22"/>
      <c r="H154" s="22"/>
      <c r="I154" s="22">
        <v>1</v>
      </c>
      <c r="J154" s="33">
        <f t="shared" si="21"/>
        <v>0</v>
      </c>
      <c r="K154" s="33" t="str">
        <f t="shared" si="18"/>
        <v>No</v>
      </c>
      <c r="L154" s="33" t="str">
        <f t="shared" si="22"/>
        <v>No</v>
      </c>
      <c r="M154" s="33" t="s">
        <v>55</v>
      </c>
      <c r="N154" s="21" t="s">
        <v>582</v>
      </c>
      <c r="O154" s="33" t="s">
        <v>57</v>
      </c>
      <c r="P154" s="21" t="s">
        <v>583</v>
      </c>
      <c r="Q154" s="33"/>
      <c r="R154" s="21"/>
      <c r="S154" s="22" t="s">
        <v>59</v>
      </c>
      <c r="T154" s="23"/>
    </row>
    <row r="155" spans="1:20" ht="38.25">
      <c r="A155" s="20" t="s">
        <v>584</v>
      </c>
      <c r="B155" s="21" t="s">
        <v>585</v>
      </c>
      <c r="C155" s="22">
        <v>1986</v>
      </c>
      <c r="D155" s="22" t="s">
        <v>126</v>
      </c>
      <c r="E155" s="33" t="s">
        <v>46</v>
      </c>
      <c r="F155" s="33"/>
      <c r="G155" s="33"/>
      <c r="H155" s="33"/>
      <c r="I155" s="33">
        <v>1</v>
      </c>
      <c r="J155" s="33">
        <f t="shared" si="21"/>
        <v>0</v>
      </c>
      <c r="K155" s="33" t="str">
        <f t="shared" si="18"/>
        <v>No</v>
      </c>
      <c r="L155" s="33" t="str">
        <f t="shared" si="22"/>
        <v>Yes</v>
      </c>
      <c r="M155" s="33"/>
      <c r="N155" s="21"/>
      <c r="O155" s="33"/>
      <c r="P155" s="21"/>
      <c r="Q155" s="33"/>
      <c r="R155" s="21"/>
      <c r="S155" s="22"/>
      <c r="T155" s="23"/>
    </row>
    <row r="156" spans="1:20" ht="242.25">
      <c r="A156" s="20" t="s">
        <v>586</v>
      </c>
      <c r="B156" s="21" t="s">
        <v>587</v>
      </c>
      <c r="C156" s="22">
        <v>2018</v>
      </c>
      <c r="D156" s="22" t="s">
        <v>54</v>
      </c>
      <c r="E156" s="22" t="s">
        <v>46</v>
      </c>
      <c r="F156" s="22"/>
      <c r="G156" s="22"/>
      <c r="H156" s="22"/>
      <c r="I156" s="22">
        <v>1</v>
      </c>
      <c r="J156" s="33">
        <f t="shared" si="21"/>
        <v>0</v>
      </c>
      <c r="K156" s="33" t="str">
        <f t="shared" si="18"/>
        <v>No</v>
      </c>
      <c r="L156" s="33" t="str">
        <f t="shared" si="22"/>
        <v>No</v>
      </c>
      <c r="M156" s="33" t="s">
        <v>55</v>
      </c>
      <c r="N156" s="21" t="s">
        <v>588</v>
      </c>
      <c r="O156" s="33" t="s">
        <v>55</v>
      </c>
      <c r="P156" s="21" t="s">
        <v>589</v>
      </c>
      <c r="Q156" s="33" t="s">
        <v>57</v>
      </c>
      <c r="R156" s="39" t="s">
        <v>590</v>
      </c>
      <c r="S156" s="22" t="s">
        <v>591</v>
      </c>
      <c r="T156" s="23">
        <v>1</v>
      </c>
    </row>
    <row r="157" spans="1:20" ht="76.5">
      <c r="A157" s="20" t="s">
        <v>592</v>
      </c>
      <c r="B157" s="21" t="s">
        <v>593</v>
      </c>
      <c r="C157" s="22">
        <v>2015</v>
      </c>
      <c r="D157" s="22" t="s">
        <v>54</v>
      </c>
      <c r="E157" s="22" t="s">
        <v>46</v>
      </c>
      <c r="F157" s="22"/>
      <c r="G157" s="22"/>
      <c r="H157" s="22"/>
      <c r="I157" s="22">
        <v>1</v>
      </c>
      <c r="J157" s="33">
        <f t="shared" si="21"/>
        <v>0</v>
      </c>
      <c r="K157" s="33" t="str">
        <f t="shared" si="18"/>
        <v>No</v>
      </c>
      <c r="L157" s="33" t="str">
        <f t="shared" si="22"/>
        <v>No</v>
      </c>
      <c r="M157" s="33" t="s">
        <v>57</v>
      </c>
      <c r="N157" s="21" t="s">
        <v>594</v>
      </c>
      <c r="O157" s="33"/>
      <c r="P157" s="21"/>
      <c r="Q157" s="33"/>
      <c r="R157" s="21"/>
      <c r="S157" s="22" t="s">
        <v>427</v>
      </c>
      <c r="T157" s="23"/>
    </row>
    <row r="158" spans="1:20" ht="25.5">
      <c r="A158" s="20" t="s">
        <v>595</v>
      </c>
      <c r="B158" s="21" t="s">
        <v>596</v>
      </c>
      <c r="C158" s="22">
        <v>2018</v>
      </c>
      <c r="D158" s="22" t="s">
        <v>54</v>
      </c>
      <c r="E158" s="22" t="s">
        <v>597</v>
      </c>
      <c r="F158" s="22"/>
      <c r="G158" s="22"/>
      <c r="H158" s="22"/>
      <c r="I158" s="22">
        <v>1</v>
      </c>
      <c r="J158" s="33">
        <f t="shared" si="21"/>
        <v>0</v>
      </c>
      <c r="K158" s="33" t="str">
        <f t="shared" si="18"/>
        <v>Yes</v>
      </c>
      <c r="L158" s="33" t="str">
        <f t="shared" si="22"/>
        <v>No</v>
      </c>
      <c r="M158" s="33"/>
      <c r="N158" s="21"/>
      <c r="O158" s="33"/>
      <c r="P158" s="21"/>
      <c r="Q158" s="33"/>
      <c r="R158" s="21"/>
      <c r="S158" s="22"/>
      <c r="T158" s="23"/>
    </row>
    <row r="159" spans="1:20" ht="191.25">
      <c r="A159" s="20" t="s">
        <v>598</v>
      </c>
      <c r="B159" s="21" t="s">
        <v>599</v>
      </c>
      <c r="C159" s="22">
        <v>2015</v>
      </c>
      <c r="D159" s="22" t="s">
        <v>54</v>
      </c>
      <c r="E159" s="22" t="s">
        <v>46</v>
      </c>
      <c r="F159" s="33"/>
      <c r="G159" s="33"/>
      <c r="H159" s="33">
        <v>1</v>
      </c>
      <c r="I159" s="33"/>
      <c r="J159" s="33">
        <f t="shared" si="21"/>
        <v>0</v>
      </c>
      <c r="K159" s="33" t="str">
        <f t="shared" si="18"/>
        <v>No</v>
      </c>
      <c r="L159" s="33" t="str">
        <f t="shared" si="22"/>
        <v>No</v>
      </c>
      <c r="M159" s="33" t="s">
        <v>55</v>
      </c>
      <c r="N159" s="21" t="s">
        <v>600</v>
      </c>
      <c r="O159" s="33" t="s">
        <v>55</v>
      </c>
      <c r="P159" s="21" t="s">
        <v>601</v>
      </c>
      <c r="Q159" s="33" t="s">
        <v>57</v>
      </c>
      <c r="R159" s="21" t="s">
        <v>602</v>
      </c>
      <c r="S159" s="22" t="s">
        <v>603</v>
      </c>
      <c r="T159" s="23">
        <v>1</v>
      </c>
    </row>
    <row r="160" spans="1:20" ht="127.5">
      <c r="A160" s="20" t="s">
        <v>604</v>
      </c>
      <c r="B160" s="21" t="s">
        <v>605</v>
      </c>
      <c r="C160" s="22">
        <v>2016</v>
      </c>
      <c r="D160" s="22" t="s">
        <v>54</v>
      </c>
      <c r="E160" s="33" t="s">
        <v>46</v>
      </c>
      <c r="F160" s="33"/>
      <c r="G160" s="33"/>
      <c r="H160" s="33">
        <v>1</v>
      </c>
      <c r="I160" s="33"/>
      <c r="J160" s="33">
        <f t="shared" si="21"/>
        <v>0</v>
      </c>
      <c r="K160" s="33" t="str">
        <f t="shared" si="18"/>
        <v>No</v>
      </c>
      <c r="L160" s="33" t="str">
        <f t="shared" si="22"/>
        <v>No</v>
      </c>
      <c r="M160" s="33" t="s">
        <v>55</v>
      </c>
      <c r="N160" s="21" t="s">
        <v>606</v>
      </c>
      <c r="O160" s="33" t="s">
        <v>55</v>
      </c>
      <c r="P160" s="21" t="s">
        <v>607</v>
      </c>
      <c r="Q160" s="33" t="s">
        <v>57</v>
      </c>
      <c r="R160" s="21" t="s">
        <v>608</v>
      </c>
      <c r="S160" s="22" t="s">
        <v>609</v>
      </c>
      <c r="T160" s="23">
        <v>1</v>
      </c>
    </row>
    <row r="161" spans="1:20" ht="63.75">
      <c r="A161" s="20" t="s">
        <v>610</v>
      </c>
      <c r="B161" s="21" t="s">
        <v>611</v>
      </c>
      <c r="C161" s="22">
        <v>2017</v>
      </c>
      <c r="D161" s="22" t="s">
        <v>54</v>
      </c>
      <c r="E161" s="22" t="s">
        <v>46</v>
      </c>
      <c r="F161" s="33"/>
      <c r="G161" s="33"/>
      <c r="H161" s="33">
        <v>1</v>
      </c>
      <c r="I161" s="33"/>
      <c r="J161" s="33">
        <f t="shared" si="21"/>
        <v>0</v>
      </c>
      <c r="K161" s="33" t="str">
        <f t="shared" si="18"/>
        <v>No</v>
      </c>
      <c r="L161" s="33" t="str">
        <f t="shared" si="22"/>
        <v>No</v>
      </c>
      <c r="M161" s="33" t="s">
        <v>55</v>
      </c>
      <c r="N161" s="21" t="s">
        <v>612</v>
      </c>
      <c r="O161" s="33" t="s">
        <v>57</v>
      </c>
      <c r="P161" s="21" t="s">
        <v>613</v>
      </c>
      <c r="Q161" s="33"/>
      <c r="R161" s="21"/>
      <c r="S161" s="22" t="s">
        <v>106</v>
      </c>
      <c r="T161" s="23">
        <v>1</v>
      </c>
    </row>
    <row r="162" spans="1:20" ht="114.75">
      <c r="A162" s="20" t="s">
        <v>614</v>
      </c>
      <c r="B162" s="21" t="s">
        <v>615</v>
      </c>
      <c r="C162" s="22">
        <v>2015</v>
      </c>
      <c r="D162" s="22" t="s">
        <v>54</v>
      </c>
      <c r="E162" s="22" t="s">
        <v>46</v>
      </c>
      <c r="F162" s="33"/>
      <c r="G162" s="33"/>
      <c r="H162" s="33">
        <v>1</v>
      </c>
      <c r="I162" s="33"/>
      <c r="J162" s="33">
        <f t="shared" si="21"/>
        <v>0</v>
      </c>
      <c r="K162" s="33" t="str">
        <f t="shared" si="18"/>
        <v>No</v>
      </c>
      <c r="L162" s="33" t="str">
        <f t="shared" si="22"/>
        <v>No</v>
      </c>
      <c r="M162" s="33" t="s">
        <v>55</v>
      </c>
      <c r="N162" s="21" t="s">
        <v>616</v>
      </c>
      <c r="O162" s="33" t="s">
        <v>55</v>
      </c>
      <c r="P162" s="21" t="s">
        <v>617</v>
      </c>
      <c r="Q162" s="33" t="s">
        <v>57</v>
      </c>
      <c r="R162" s="21" t="s">
        <v>618</v>
      </c>
      <c r="S162" s="22" t="s">
        <v>123</v>
      </c>
      <c r="T162" s="23">
        <v>1</v>
      </c>
    </row>
    <row r="163" spans="1:20" ht="127.5">
      <c r="A163" s="20" t="s">
        <v>619</v>
      </c>
      <c r="B163" s="21" t="s">
        <v>620</v>
      </c>
      <c r="C163" s="22">
        <v>2017</v>
      </c>
      <c r="D163" s="22" t="s">
        <v>54</v>
      </c>
      <c r="E163" s="33" t="s">
        <v>46</v>
      </c>
      <c r="F163" s="22">
        <v>1</v>
      </c>
      <c r="G163" s="33">
        <v>1</v>
      </c>
      <c r="H163" s="33"/>
      <c r="I163" s="33">
        <v>1</v>
      </c>
      <c r="J163" s="33">
        <f t="shared" si="21"/>
        <v>2</v>
      </c>
      <c r="K163" s="33" t="str">
        <f t="shared" si="18"/>
        <v>No</v>
      </c>
      <c r="L163" s="33" t="str">
        <f t="shared" si="22"/>
        <v>No</v>
      </c>
      <c r="M163" s="22" t="s">
        <v>55</v>
      </c>
      <c r="N163" s="21" t="s">
        <v>621</v>
      </c>
      <c r="O163" s="22" t="s">
        <v>55</v>
      </c>
      <c r="P163" s="21" t="s">
        <v>622</v>
      </c>
      <c r="Q163" s="22" t="s">
        <v>57</v>
      </c>
      <c r="R163" s="21" t="s">
        <v>623</v>
      </c>
      <c r="S163" s="22" t="s">
        <v>123</v>
      </c>
      <c r="T163" s="23">
        <v>1</v>
      </c>
    </row>
    <row r="164" spans="1:20" ht="127.5">
      <c r="A164" s="25" t="s">
        <v>624</v>
      </c>
      <c r="B164" s="26" t="s">
        <v>625</v>
      </c>
      <c r="C164" s="27">
        <v>2013</v>
      </c>
      <c r="D164" s="27" t="s">
        <v>54</v>
      </c>
      <c r="E164" s="27" t="s">
        <v>46</v>
      </c>
      <c r="F164" s="27"/>
      <c r="G164" s="27"/>
      <c r="H164" s="27"/>
      <c r="I164" s="27">
        <v>1</v>
      </c>
      <c r="J164" s="38">
        <f t="shared" si="21"/>
        <v>0</v>
      </c>
      <c r="K164" s="38" t="str">
        <f t="shared" si="18"/>
        <v>No</v>
      </c>
      <c r="L164" s="38" t="str">
        <f t="shared" si="22"/>
        <v>No</v>
      </c>
      <c r="M164" s="38" t="s">
        <v>55</v>
      </c>
      <c r="N164" s="26" t="s">
        <v>626</v>
      </c>
      <c r="O164" s="38" t="s">
        <v>55</v>
      </c>
      <c r="P164" s="26" t="s">
        <v>627</v>
      </c>
      <c r="Q164" s="38" t="s">
        <v>55</v>
      </c>
      <c r="R164" s="26" t="s">
        <v>628</v>
      </c>
      <c r="S164" s="27" t="s">
        <v>629</v>
      </c>
      <c r="T164" s="23"/>
    </row>
    <row r="165" spans="1:20" ht="216.75">
      <c r="A165" s="20" t="s">
        <v>273</v>
      </c>
      <c r="B165" s="21" t="s">
        <v>274</v>
      </c>
      <c r="C165" s="22">
        <v>2007</v>
      </c>
      <c r="D165" s="22" t="s">
        <v>113</v>
      </c>
      <c r="E165" s="22" t="s">
        <v>46</v>
      </c>
      <c r="F165" s="22"/>
      <c r="G165" s="22"/>
      <c r="H165" s="22"/>
      <c r="I165" s="22">
        <v>1</v>
      </c>
      <c r="J165" s="33">
        <f t="shared" si="21"/>
        <v>0</v>
      </c>
      <c r="K165" s="33" t="str">
        <f t="shared" ref="K165:K196" si="23">IF(E165 = "English", "No", "Yes")</f>
        <v>No</v>
      </c>
      <c r="L165" s="33" t="str">
        <f t="shared" si="22"/>
        <v>No</v>
      </c>
      <c r="M165" s="33" t="s">
        <v>55</v>
      </c>
      <c r="N165" s="21" t="s">
        <v>275</v>
      </c>
      <c r="O165" s="33" t="s">
        <v>55</v>
      </c>
      <c r="P165" s="21" t="s">
        <v>276</v>
      </c>
      <c r="Q165" s="33" t="s">
        <v>57</v>
      </c>
      <c r="R165" s="21" t="s">
        <v>277</v>
      </c>
      <c r="S165" s="22" t="s">
        <v>278</v>
      </c>
      <c r="T165" s="23"/>
    </row>
    <row r="166" spans="1:20" ht="140.25">
      <c r="A166" s="25" t="s">
        <v>630</v>
      </c>
      <c r="B166" s="26" t="s">
        <v>631</v>
      </c>
      <c r="C166" s="27">
        <v>2017</v>
      </c>
      <c r="D166" s="27" t="s">
        <v>54</v>
      </c>
      <c r="E166" s="27" t="s">
        <v>46</v>
      </c>
      <c r="F166" s="38"/>
      <c r="G166" s="38"/>
      <c r="H166" s="38">
        <v>1</v>
      </c>
      <c r="I166" s="38"/>
      <c r="J166" s="38">
        <f t="shared" si="21"/>
        <v>0</v>
      </c>
      <c r="K166" s="38" t="str">
        <f t="shared" si="23"/>
        <v>No</v>
      </c>
      <c r="L166" s="38" t="str">
        <f t="shared" si="22"/>
        <v>No</v>
      </c>
      <c r="M166" s="38" t="s">
        <v>55</v>
      </c>
      <c r="N166" s="26" t="s">
        <v>632</v>
      </c>
      <c r="O166" s="38" t="s">
        <v>55</v>
      </c>
      <c r="P166" s="26" t="s">
        <v>633</v>
      </c>
      <c r="Q166" s="38" t="s">
        <v>55</v>
      </c>
      <c r="R166" s="26" t="s">
        <v>634</v>
      </c>
      <c r="S166" s="27" t="s">
        <v>635</v>
      </c>
      <c r="T166" s="23">
        <v>1</v>
      </c>
    </row>
    <row r="167" spans="1:20" ht="153">
      <c r="A167" s="20" t="s">
        <v>636</v>
      </c>
      <c r="B167" s="21" t="s">
        <v>637</v>
      </c>
      <c r="C167" s="22">
        <v>2010</v>
      </c>
      <c r="D167" s="22" t="s">
        <v>54</v>
      </c>
      <c r="E167" s="33" t="s">
        <v>46</v>
      </c>
      <c r="F167" s="22">
        <v>1</v>
      </c>
      <c r="G167" s="33">
        <v>1</v>
      </c>
      <c r="H167" s="33">
        <v>1</v>
      </c>
      <c r="I167" s="33">
        <v>1</v>
      </c>
      <c r="J167" s="33">
        <f t="shared" si="21"/>
        <v>3</v>
      </c>
      <c r="K167" s="33" t="str">
        <f t="shared" si="23"/>
        <v>No</v>
      </c>
      <c r="L167" s="33" t="str">
        <f t="shared" si="22"/>
        <v>No</v>
      </c>
      <c r="M167" s="22" t="s">
        <v>55</v>
      </c>
      <c r="N167" s="21" t="s">
        <v>638</v>
      </c>
      <c r="O167" s="22" t="s">
        <v>55</v>
      </c>
      <c r="P167" s="21" t="s">
        <v>639</v>
      </c>
      <c r="Q167" s="22" t="s">
        <v>57</v>
      </c>
      <c r="R167" s="21" t="s">
        <v>640</v>
      </c>
      <c r="S167" s="22" t="s">
        <v>641</v>
      </c>
      <c r="T167" s="23">
        <v>1</v>
      </c>
    </row>
    <row r="168" spans="1:20" ht="102">
      <c r="A168" s="20" t="s">
        <v>642</v>
      </c>
      <c r="B168" s="21" t="s">
        <v>643</v>
      </c>
      <c r="C168" s="22">
        <v>2010</v>
      </c>
      <c r="D168" s="22" t="s">
        <v>113</v>
      </c>
      <c r="E168" s="22" t="s">
        <v>46</v>
      </c>
      <c r="F168" s="22"/>
      <c r="G168" s="22"/>
      <c r="H168" s="22"/>
      <c r="I168" s="22">
        <v>1</v>
      </c>
      <c r="J168" s="33">
        <f t="shared" si="21"/>
        <v>0</v>
      </c>
      <c r="K168" s="33" t="str">
        <f t="shared" si="23"/>
        <v>No</v>
      </c>
      <c r="L168" s="33" t="str">
        <f t="shared" si="22"/>
        <v>No</v>
      </c>
      <c r="M168" s="33" t="s">
        <v>55</v>
      </c>
      <c r="N168" s="21" t="s">
        <v>644</v>
      </c>
      <c r="O168" s="33" t="s">
        <v>55</v>
      </c>
      <c r="P168" s="21" t="s">
        <v>645</v>
      </c>
      <c r="Q168" s="33" t="s">
        <v>57</v>
      </c>
      <c r="R168" s="21" t="s">
        <v>646</v>
      </c>
      <c r="S168" s="22" t="s">
        <v>647</v>
      </c>
      <c r="T168" s="23"/>
    </row>
    <row r="169" spans="1:20" ht="76.5">
      <c r="A169" s="20" t="s">
        <v>648</v>
      </c>
      <c r="B169" s="21" t="s">
        <v>649</v>
      </c>
      <c r="C169" s="22">
        <v>2017</v>
      </c>
      <c r="D169" s="22" t="s">
        <v>54</v>
      </c>
      <c r="E169" s="33" t="s">
        <v>46</v>
      </c>
      <c r="F169" s="33"/>
      <c r="G169" s="33"/>
      <c r="H169" s="33">
        <v>1</v>
      </c>
      <c r="I169" s="33"/>
      <c r="J169" s="33">
        <f t="shared" si="21"/>
        <v>0</v>
      </c>
      <c r="K169" s="33" t="str">
        <f t="shared" si="23"/>
        <v>No</v>
      </c>
      <c r="L169" s="33" t="str">
        <f t="shared" si="22"/>
        <v>No</v>
      </c>
      <c r="M169" s="33" t="s">
        <v>55</v>
      </c>
      <c r="N169" s="21" t="s">
        <v>650</v>
      </c>
      <c r="O169" s="33" t="s">
        <v>57</v>
      </c>
      <c r="P169" s="21" t="s">
        <v>651</v>
      </c>
      <c r="Q169" s="33"/>
      <c r="R169" s="21"/>
      <c r="S169" s="22" t="s">
        <v>652</v>
      </c>
      <c r="T169" s="23">
        <v>1</v>
      </c>
    </row>
    <row r="170" spans="1:20" ht="51">
      <c r="A170" s="20" t="s">
        <v>653</v>
      </c>
      <c r="B170" s="21" t="s">
        <v>654</v>
      </c>
      <c r="C170" s="22">
        <v>2008</v>
      </c>
      <c r="D170" s="22" t="s">
        <v>113</v>
      </c>
      <c r="E170" s="33" t="s">
        <v>46</v>
      </c>
      <c r="F170" s="22">
        <v>1</v>
      </c>
      <c r="G170" s="33">
        <v>1</v>
      </c>
      <c r="H170" s="33"/>
      <c r="I170" s="33"/>
      <c r="J170" s="33">
        <f t="shared" si="21"/>
        <v>1</v>
      </c>
      <c r="K170" s="33" t="str">
        <f t="shared" si="23"/>
        <v>No</v>
      </c>
      <c r="L170" s="33" t="str">
        <f t="shared" si="22"/>
        <v>No</v>
      </c>
      <c r="M170" s="22" t="s">
        <v>55</v>
      </c>
      <c r="N170" s="24" t="s">
        <v>655</v>
      </c>
      <c r="O170" s="22" t="s">
        <v>55</v>
      </c>
      <c r="P170" s="21" t="s">
        <v>656</v>
      </c>
      <c r="Q170" s="22" t="s">
        <v>57</v>
      </c>
      <c r="R170" s="21" t="s">
        <v>19</v>
      </c>
      <c r="S170" s="22" t="s">
        <v>657</v>
      </c>
      <c r="T170" s="23"/>
    </row>
    <row r="171" spans="1:20" ht="76.5">
      <c r="A171" s="20" t="s">
        <v>658</v>
      </c>
      <c r="B171" s="21" t="s">
        <v>659</v>
      </c>
      <c r="C171" s="22">
        <v>2018</v>
      </c>
      <c r="D171" s="22" t="s">
        <v>113</v>
      </c>
      <c r="E171" s="33" t="s">
        <v>46</v>
      </c>
      <c r="F171" s="22">
        <v>1</v>
      </c>
      <c r="G171" s="33">
        <v>1</v>
      </c>
      <c r="H171" s="33">
        <v>1</v>
      </c>
      <c r="I171" s="33">
        <v>1</v>
      </c>
      <c r="J171" s="33">
        <f t="shared" si="21"/>
        <v>3</v>
      </c>
      <c r="K171" s="33" t="str">
        <f t="shared" si="23"/>
        <v>No</v>
      </c>
      <c r="L171" s="33" t="str">
        <f t="shared" si="22"/>
        <v>No</v>
      </c>
      <c r="M171" s="22" t="s">
        <v>55</v>
      </c>
      <c r="N171" s="21" t="s">
        <v>660</v>
      </c>
      <c r="O171" s="22" t="s">
        <v>57</v>
      </c>
      <c r="P171" s="21" t="s">
        <v>661</v>
      </c>
      <c r="Q171" s="22"/>
      <c r="R171" s="21"/>
      <c r="S171" s="22" t="s">
        <v>59</v>
      </c>
      <c r="T171" s="23">
        <v>1</v>
      </c>
    </row>
    <row r="172" spans="1:20" ht="165.75">
      <c r="A172" s="25" t="s">
        <v>662</v>
      </c>
      <c r="B172" s="26" t="s">
        <v>663</v>
      </c>
      <c r="C172" s="27">
        <v>2011</v>
      </c>
      <c r="D172" s="27" t="s">
        <v>54</v>
      </c>
      <c r="E172" s="38" t="s">
        <v>46</v>
      </c>
      <c r="F172" s="27">
        <v>1</v>
      </c>
      <c r="G172" s="38">
        <v>1</v>
      </c>
      <c r="H172" s="38"/>
      <c r="I172" s="38"/>
      <c r="J172" s="38">
        <f t="shared" si="21"/>
        <v>1</v>
      </c>
      <c r="K172" s="38" t="str">
        <f t="shared" si="23"/>
        <v>No</v>
      </c>
      <c r="L172" s="38" t="str">
        <f t="shared" si="22"/>
        <v>No</v>
      </c>
      <c r="M172" s="27" t="s">
        <v>55</v>
      </c>
      <c r="N172" s="26" t="s">
        <v>664</v>
      </c>
      <c r="O172" s="27" t="s">
        <v>55</v>
      </c>
      <c r="P172" s="26" t="s">
        <v>665</v>
      </c>
      <c r="Q172" s="38" t="s">
        <v>55</v>
      </c>
      <c r="R172" s="26" t="s">
        <v>666</v>
      </c>
      <c r="S172" s="27" t="s">
        <v>641</v>
      </c>
      <c r="T172" s="23">
        <v>1</v>
      </c>
    </row>
    <row r="173" spans="1:20" ht="89.25">
      <c r="A173" s="20" t="s">
        <v>667</v>
      </c>
      <c r="B173" s="21" t="s">
        <v>668</v>
      </c>
      <c r="C173" s="22">
        <v>2011</v>
      </c>
      <c r="D173" s="22" t="s">
        <v>54</v>
      </c>
      <c r="E173" s="33" t="s">
        <v>46</v>
      </c>
      <c r="F173" s="22">
        <v>1</v>
      </c>
      <c r="G173" s="33">
        <v>1</v>
      </c>
      <c r="H173" s="33">
        <v>1</v>
      </c>
      <c r="I173" s="33">
        <v>1</v>
      </c>
      <c r="J173" s="33">
        <f t="shared" si="21"/>
        <v>3</v>
      </c>
      <c r="K173" s="33" t="str">
        <f t="shared" si="23"/>
        <v>No</v>
      </c>
      <c r="L173" s="33" t="str">
        <f t="shared" si="22"/>
        <v>No</v>
      </c>
      <c r="M173" s="22" t="s">
        <v>55</v>
      </c>
      <c r="N173" s="21" t="s">
        <v>669</v>
      </c>
      <c r="O173" s="22" t="s">
        <v>57</v>
      </c>
      <c r="P173" s="21" t="s">
        <v>670</v>
      </c>
      <c r="Q173" s="22"/>
      <c r="R173" s="21"/>
      <c r="S173" s="22" t="s">
        <v>671</v>
      </c>
      <c r="T173" s="23">
        <v>1</v>
      </c>
    </row>
    <row r="174" spans="1:20" ht="89.25">
      <c r="A174" s="20" t="s">
        <v>672</v>
      </c>
      <c r="B174" s="21" t="s">
        <v>673</v>
      </c>
      <c r="C174" s="22">
        <v>2009</v>
      </c>
      <c r="D174" s="22" t="s">
        <v>54</v>
      </c>
      <c r="E174" s="22" t="s">
        <v>46</v>
      </c>
      <c r="F174" s="22"/>
      <c r="G174" s="22"/>
      <c r="H174" s="22"/>
      <c r="I174" s="22">
        <v>1</v>
      </c>
      <c r="J174" s="33">
        <f t="shared" si="21"/>
        <v>0</v>
      </c>
      <c r="K174" s="33" t="str">
        <f t="shared" si="23"/>
        <v>No</v>
      </c>
      <c r="L174" s="33" t="str">
        <f t="shared" si="22"/>
        <v>No</v>
      </c>
      <c r="M174" s="33" t="s">
        <v>55</v>
      </c>
      <c r="N174" s="21" t="s">
        <v>674</v>
      </c>
      <c r="O174" s="33" t="s">
        <v>57</v>
      </c>
      <c r="P174" s="21" t="s">
        <v>675</v>
      </c>
      <c r="Q174" s="33"/>
      <c r="R174" s="21"/>
      <c r="S174" s="22" t="s">
        <v>59</v>
      </c>
      <c r="T174" s="23"/>
    </row>
    <row r="175" spans="1:20" ht="114.75">
      <c r="A175" s="20" t="s">
        <v>676</v>
      </c>
      <c r="B175" s="21" t="s">
        <v>677</v>
      </c>
      <c r="C175" s="22">
        <v>2011</v>
      </c>
      <c r="D175" s="22" t="s">
        <v>54</v>
      </c>
      <c r="E175" s="22" t="s">
        <v>46</v>
      </c>
      <c r="F175" s="33"/>
      <c r="G175" s="33"/>
      <c r="H175" s="33">
        <v>1</v>
      </c>
      <c r="I175" s="33"/>
      <c r="J175" s="33">
        <f t="shared" si="21"/>
        <v>0</v>
      </c>
      <c r="K175" s="33" t="str">
        <f t="shared" si="23"/>
        <v>No</v>
      </c>
      <c r="L175" s="33" t="str">
        <f t="shared" si="22"/>
        <v>No</v>
      </c>
      <c r="M175" s="33" t="s">
        <v>55</v>
      </c>
      <c r="N175" s="21" t="s">
        <v>678</v>
      </c>
      <c r="O175" s="33" t="s">
        <v>55</v>
      </c>
      <c r="P175" s="21" t="s">
        <v>679</v>
      </c>
      <c r="Q175" s="33" t="s">
        <v>57</v>
      </c>
      <c r="R175" s="21" t="s">
        <v>680</v>
      </c>
      <c r="S175" s="22" t="s">
        <v>59</v>
      </c>
      <c r="T175" s="23">
        <v>1</v>
      </c>
    </row>
    <row r="176" spans="1:20" ht="127.5">
      <c r="A176" s="20" t="s">
        <v>681</v>
      </c>
      <c r="B176" s="21" t="s">
        <v>682</v>
      </c>
      <c r="C176" s="22">
        <v>2014</v>
      </c>
      <c r="D176" s="22" t="s">
        <v>113</v>
      </c>
      <c r="E176" s="22" t="s">
        <v>46</v>
      </c>
      <c r="F176" s="22"/>
      <c r="G176" s="22"/>
      <c r="H176" s="22"/>
      <c r="I176" s="22">
        <v>1</v>
      </c>
      <c r="J176" s="33">
        <f t="shared" si="21"/>
        <v>0</v>
      </c>
      <c r="K176" s="33" t="str">
        <f t="shared" si="23"/>
        <v>No</v>
      </c>
      <c r="L176" s="33" t="str">
        <f t="shared" si="22"/>
        <v>No</v>
      </c>
      <c r="M176" s="33" t="s">
        <v>55</v>
      </c>
      <c r="N176" s="21" t="s">
        <v>683</v>
      </c>
      <c r="O176" s="33" t="s">
        <v>55</v>
      </c>
      <c r="P176" s="21" t="s">
        <v>684</v>
      </c>
      <c r="Q176" s="33" t="s">
        <v>57</v>
      </c>
      <c r="R176" s="21" t="s">
        <v>685</v>
      </c>
      <c r="S176" s="22" t="s">
        <v>686</v>
      </c>
      <c r="T176" s="23"/>
    </row>
    <row r="177" spans="1:20" ht="127.5">
      <c r="A177" s="20" t="s">
        <v>687</v>
      </c>
      <c r="B177" s="21" t="s">
        <v>688</v>
      </c>
      <c r="C177" s="22">
        <v>2014</v>
      </c>
      <c r="D177" s="22" t="s">
        <v>113</v>
      </c>
      <c r="E177" s="33" t="s">
        <v>46</v>
      </c>
      <c r="F177" s="22">
        <v>1</v>
      </c>
      <c r="G177" s="33">
        <v>1</v>
      </c>
      <c r="H177" s="33">
        <v>1</v>
      </c>
      <c r="I177" s="33">
        <v>1</v>
      </c>
      <c r="J177" s="33">
        <f t="shared" si="21"/>
        <v>3</v>
      </c>
      <c r="K177" s="33" t="str">
        <f t="shared" si="23"/>
        <v>No</v>
      </c>
      <c r="L177" s="33" t="str">
        <f t="shared" si="22"/>
        <v>No</v>
      </c>
      <c r="M177" s="22" t="s">
        <v>55</v>
      </c>
      <c r="N177" s="21" t="s">
        <v>689</v>
      </c>
      <c r="O177" s="22" t="s">
        <v>55</v>
      </c>
      <c r="P177" s="61" t="s">
        <v>690</v>
      </c>
      <c r="Q177" s="22" t="s">
        <v>57</v>
      </c>
      <c r="R177" s="21" t="s">
        <v>691</v>
      </c>
      <c r="S177" s="22" t="s">
        <v>295</v>
      </c>
      <c r="T177" s="23">
        <v>1</v>
      </c>
    </row>
    <row r="178" spans="1:20" ht="114.75">
      <c r="A178" s="25" t="s">
        <v>692</v>
      </c>
      <c r="B178" s="26" t="s">
        <v>693</v>
      </c>
      <c r="C178" s="27">
        <v>2010</v>
      </c>
      <c r="D178" s="27" t="s">
        <v>54</v>
      </c>
      <c r="E178" s="38" t="s">
        <v>46</v>
      </c>
      <c r="F178" s="27">
        <v>1</v>
      </c>
      <c r="G178" s="38">
        <v>1</v>
      </c>
      <c r="H178" s="38">
        <v>1</v>
      </c>
      <c r="I178" s="38">
        <v>1</v>
      </c>
      <c r="J178" s="38">
        <f t="shared" si="21"/>
        <v>3</v>
      </c>
      <c r="K178" s="38" t="str">
        <f t="shared" si="23"/>
        <v>No</v>
      </c>
      <c r="L178" s="38" t="str">
        <f t="shared" si="22"/>
        <v>No</v>
      </c>
      <c r="M178" s="27" t="s">
        <v>55</v>
      </c>
      <c r="N178" s="28" t="s">
        <v>694</v>
      </c>
      <c r="O178" s="27" t="s">
        <v>55</v>
      </c>
      <c r="P178" s="26" t="s">
        <v>695</v>
      </c>
      <c r="Q178" s="27" t="s">
        <v>55</v>
      </c>
      <c r="R178" s="26" t="s">
        <v>696</v>
      </c>
      <c r="S178" s="27" t="s">
        <v>697</v>
      </c>
      <c r="T178" s="23">
        <v>1</v>
      </c>
    </row>
    <row r="179" spans="1:20" ht="76.5">
      <c r="A179" s="20" t="s">
        <v>698</v>
      </c>
      <c r="B179" s="21" t="s">
        <v>699</v>
      </c>
      <c r="C179" s="22">
        <v>2017</v>
      </c>
      <c r="D179" s="22" t="s">
        <v>113</v>
      </c>
      <c r="E179" s="22" t="s">
        <v>46</v>
      </c>
      <c r="F179" s="22"/>
      <c r="G179" s="22"/>
      <c r="H179" s="22"/>
      <c r="I179" s="22">
        <v>1</v>
      </c>
      <c r="J179" s="33">
        <f t="shared" si="21"/>
        <v>0</v>
      </c>
      <c r="K179" s="33" t="str">
        <f t="shared" si="23"/>
        <v>No</v>
      </c>
      <c r="L179" s="33" t="str">
        <f t="shared" si="22"/>
        <v>No</v>
      </c>
      <c r="M179" s="33" t="s">
        <v>55</v>
      </c>
      <c r="N179" s="21" t="s">
        <v>700</v>
      </c>
      <c r="O179" s="33" t="s">
        <v>57</v>
      </c>
      <c r="P179" s="21" t="s">
        <v>701</v>
      </c>
      <c r="Q179" s="33"/>
      <c r="R179" s="21"/>
      <c r="S179" s="22" t="s">
        <v>702</v>
      </c>
      <c r="T179" s="23"/>
    </row>
    <row r="180" spans="1:20" ht="216.75">
      <c r="A180" s="25" t="s">
        <v>703</v>
      </c>
      <c r="B180" s="26" t="s">
        <v>704</v>
      </c>
      <c r="C180" s="27">
        <v>2009</v>
      </c>
      <c r="D180" s="27" t="s">
        <v>54</v>
      </c>
      <c r="E180" s="38" t="s">
        <v>46</v>
      </c>
      <c r="F180" s="38"/>
      <c r="G180" s="38"/>
      <c r="H180" s="38">
        <v>1</v>
      </c>
      <c r="I180" s="38"/>
      <c r="J180" s="38">
        <f t="shared" si="21"/>
        <v>0</v>
      </c>
      <c r="K180" s="38" t="str">
        <f t="shared" si="23"/>
        <v>No</v>
      </c>
      <c r="L180" s="38" t="str">
        <f t="shared" si="22"/>
        <v>No</v>
      </c>
      <c r="M180" s="38" t="s">
        <v>55</v>
      </c>
      <c r="N180" s="26" t="s">
        <v>705</v>
      </c>
      <c r="O180" s="38" t="s">
        <v>55</v>
      </c>
      <c r="P180" s="26" t="s">
        <v>706</v>
      </c>
      <c r="Q180" s="38" t="s">
        <v>55</v>
      </c>
      <c r="R180" s="26" t="s">
        <v>707</v>
      </c>
      <c r="S180" s="27" t="s">
        <v>708</v>
      </c>
      <c r="T180" s="23">
        <v>1</v>
      </c>
    </row>
    <row r="181" spans="1:20" ht="114.75">
      <c r="A181" s="20" t="s">
        <v>709</v>
      </c>
      <c r="B181" s="21" t="s">
        <v>710</v>
      </c>
      <c r="C181" s="22">
        <v>2008</v>
      </c>
      <c r="D181" s="22" t="s">
        <v>54</v>
      </c>
      <c r="E181" s="22" t="s">
        <v>46</v>
      </c>
      <c r="F181" s="33"/>
      <c r="G181" s="33"/>
      <c r="H181" s="33">
        <v>1</v>
      </c>
      <c r="I181" s="33"/>
      <c r="J181" s="33">
        <f t="shared" si="21"/>
        <v>0</v>
      </c>
      <c r="K181" s="33" t="str">
        <f t="shared" si="23"/>
        <v>No</v>
      </c>
      <c r="L181" s="33" t="str">
        <f t="shared" si="22"/>
        <v>No</v>
      </c>
      <c r="M181" s="33" t="s">
        <v>55</v>
      </c>
      <c r="N181" s="21" t="s">
        <v>711</v>
      </c>
      <c r="O181" s="33" t="s">
        <v>55</v>
      </c>
      <c r="P181" s="21" t="s">
        <v>712</v>
      </c>
      <c r="Q181" s="33" t="s">
        <v>57</v>
      </c>
      <c r="R181" s="21" t="s">
        <v>713</v>
      </c>
      <c r="S181" s="22" t="s">
        <v>714</v>
      </c>
      <c r="T181" s="23">
        <v>1</v>
      </c>
    </row>
    <row r="182" spans="1:20" ht="76.5">
      <c r="A182" s="25" t="s">
        <v>715</v>
      </c>
      <c r="B182" s="26" t="s">
        <v>716</v>
      </c>
      <c r="C182" s="27">
        <v>2013</v>
      </c>
      <c r="D182" s="27" t="s">
        <v>54</v>
      </c>
      <c r="E182" s="27" t="s">
        <v>46</v>
      </c>
      <c r="F182" s="27"/>
      <c r="G182" s="27"/>
      <c r="H182" s="27"/>
      <c r="I182" s="27">
        <v>1</v>
      </c>
      <c r="J182" s="38">
        <f t="shared" si="21"/>
        <v>0</v>
      </c>
      <c r="K182" s="38" t="str">
        <f t="shared" si="23"/>
        <v>No</v>
      </c>
      <c r="L182" s="38" t="str">
        <f t="shared" si="22"/>
        <v>No</v>
      </c>
      <c r="M182" s="38" t="s">
        <v>55</v>
      </c>
      <c r="N182" s="26" t="s">
        <v>717</v>
      </c>
      <c r="O182" s="38" t="s">
        <v>55</v>
      </c>
      <c r="P182" s="26" t="s">
        <v>718</v>
      </c>
      <c r="Q182" s="38" t="s">
        <v>55</v>
      </c>
      <c r="R182" s="26" t="s">
        <v>719</v>
      </c>
      <c r="S182" s="27" t="s">
        <v>123</v>
      </c>
      <c r="T182" s="23">
        <v>1</v>
      </c>
    </row>
    <row r="183" spans="1:20" ht="204">
      <c r="A183" s="20" t="s">
        <v>720</v>
      </c>
      <c r="B183" s="21" t="s">
        <v>721</v>
      </c>
      <c r="C183" s="22">
        <v>2016</v>
      </c>
      <c r="D183" s="22" t="s">
        <v>54</v>
      </c>
      <c r="E183" s="22" t="s">
        <v>46</v>
      </c>
      <c r="F183" s="22"/>
      <c r="G183" s="22"/>
      <c r="H183" s="22"/>
      <c r="I183" s="22">
        <v>1</v>
      </c>
      <c r="J183" s="33">
        <f t="shared" si="21"/>
        <v>0</v>
      </c>
      <c r="K183" s="33" t="str">
        <f t="shared" si="23"/>
        <v>No</v>
      </c>
      <c r="L183" s="33" t="str">
        <f t="shared" si="22"/>
        <v>No</v>
      </c>
      <c r="M183" s="33" t="s">
        <v>55</v>
      </c>
      <c r="N183" s="21" t="s">
        <v>722</v>
      </c>
      <c r="O183" s="33" t="s">
        <v>55</v>
      </c>
      <c r="P183" s="21" t="s">
        <v>723</v>
      </c>
      <c r="Q183" s="33" t="s">
        <v>57</v>
      </c>
      <c r="R183" s="21" t="s">
        <v>724</v>
      </c>
      <c r="S183" s="22" t="s">
        <v>725</v>
      </c>
      <c r="T183" s="23"/>
    </row>
    <row r="184" spans="1:20" ht="89.25">
      <c r="A184" s="25" t="s">
        <v>726</v>
      </c>
      <c r="B184" s="26" t="s">
        <v>727</v>
      </c>
      <c r="C184" s="27">
        <v>2015</v>
      </c>
      <c r="D184" s="27" t="s">
        <v>54</v>
      </c>
      <c r="E184" s="38" t="s">
        <v>46</v>
      </c>
      <c r="F184" s="27">
        <v>1</v>
      </c>
      <c r="G184" s="38">
        <v>1</v>
      </c>
      <c r="H184" s="38">
        <v>1</v>
      </c>
      <c r="I184" s="38">
        <v>1</v>
      </c>
      <c r="J184" s="38">
        <f t="shared" si="21"/>
        <v>3</v>
      </c>
      <c r="K184" s="38" t="str">
        <f t="shared" si="23"/>
        <v>No</v>
      </c>
      <c r="L184" s="38" t="str">
        <f t="shared" si="22"/>
        <v>No</v>
      </c>
      <c r="M184" s="27" t="s">
        <v>55</v>
      </c>
      <c r="N184" s="28" t="s">
        <v>728</v>
      </c>
      <c r="O184" s="27" t="s">
        <v>55</v>
      </c>
      <c r="P184" s="26" t="s">
        <v>729</v>
      </c>
      <c r="Q184" s="27" t="s">
        <v>55</v>
      </c>
      <c r="R184" s="26" t="s">
        <v>730</v>
      </c>
      <c r="S184" s="27" t="s">
        <v>731</v>
      </c>
      <c r="T184" s="23">
        <v>1</v>
      </c>
    </row>
    <row r="185" spans="1:20" ht="63.75">
      <c r="A185" s="20" t="s">
        <v>732</v>
      </c>
      <c r="B185" s="21" t="s">
        <v>733</v>
      </c>
      <c r="C185" s="22">
        <v>2018</v>
      </c>
      <c r="D185" s="22" t="s">
        <v>54</v>
      </c>
      <c r="E185" s="33" t="s">
        <v>46</v>
      </c>
      <c r="F185" s="22">
        <v>1</v>
      </c>
      <c r="G185" s="33">
        <v>1</v>
      </c>
      <c r="H185" s="33"/>
      <c r="I185" s="33">
        <v>1</v>
      </c>
      <c r="J185" s="33">
        <f t="shared" si="21"/>
        <v>2</v>
      </c>
      <c r="K185" s="33" t="str">
        <f t="shared" si="23"/>
        <v>No</v>
      </c>
      <c r="L185" s="33" t="str">
        <f t="shared" si="22"/>
        <v>No</v>
      </c>
      <c r="M185" s="22" t="s">
        <v>55</v>
      </c>
      <c r="N185" s="21" t="s">
        <v>734</v>
      </c>
      <c r="O185" s="22" t="s">
        <v>57</v>
      </c>
      <c r="P185" s="21" t="s">
        <v>735</v>
      </c>
      <c r="Q185" s="22"/>
      <c r="R185" s="21"/>
      <c r="S185" s="22" t="s">
        <v>736</v>
      </c>
      <c r="T185" s="23">
        <v>1</v>
      </c>
    </row>
    <row r="186" spans="1:20" ht="63.75">
      <c r="A186" s="20" t="s">
        <v>737</v>
      </c>
      <c r="B186" s="21" t="s">
        <v>738</v>
      </c>
      <c r="C186" s="22">
        <v>2019</v>
      </c>
      <c r="D186" s="22" t="s">
        <v>54</v>
      </c>
      <c r="E186" s="33" t="s">
        <v>181</v>
      </c>
      <c r="F186" s="22">
        <v>1</v>
      </c>
      <c r="G186" s="33">
        <v>1</v>
      </c>
      <c r="H186" s="33"/>
      <c r="I186" s="33"/>
      <c r="J186" s="33">
        <f t="shared" si="21"/>
        <v>1</v>
      </c>
      <c r="K186" s="33" t="str">
        <f t="shared" si="23"/>
        <v>Yes</v>
      </c>
      <c r="L186" s="33" t="str">
        <f t="shared" si="22"/>
        <v>No</v>
      </c>
      <c r="M186" s="22"/>
      <c r="N186" s="21"/>
      <c r="O186" s="22"/>
      <c r="P186" s="21"/>
      <c r="Q186" s="22"/>
      <c r="R186" s="21"/>
      <c r="S186" s="22"/>
      <c r="T186" s="23"/>
    </row>
    <row r="187" spans="1:20" ht="76.5">
      <c r="A187" s="20" t="s">
        <v>739</v>
      </c>
      <c r="B187" s="21" t="s">
        <v>740</v>
      </c>
      <c r="C187" s="22">
        <v>2014</v>
      </c>
      <c r="D187" s="22" t="s">
        <v>54</v>
      </c>
      <c r="E187" s="33" t="s">
        <v>46</v>
      </c>
      <c r="F187" s="22">
        <v>1</v>
      </c>
      <c r="G187" s="33">
        <v>1</v>
      </c>
      <c r="H187" s="33"/>
      <c r="I187" s="33">
        <v>1</v>
      </c>
      <c r="J187" s="33">
        <f t="shared" si="21"/>
        <v>2</v>
      </c>
      <c r="K187" s="33" t="str">
        <f t="shared" si="23"/>
        <v>No</v>
      </c>
      <c r="L187" s="33" t="str">
        <f t="shared" si="22"/>
        <v>No</v>
      </c>
      <c r="M187" s="22" t="s">
        <v>55</v>
      </c>
      <c r="N187" s="21" t="s">
        <v>741</v>
      </c>
      <c r="O187" s="22" t="s">
        <v>57</v>
      </c>
      <c r="P187" s="21" t="s">
        <v>742</v>
      </c>
      <c r="Q187" s="22"/>
      <c r="R187" s="21"/>
      <c r="S187" s="22" t="s">
        <v>59</v>
      </c>
      <c r="T187" s="23">
        <v>1</v>
      </c>
    </row>
    <row r="188" spans="1:20" ht="191.25">
      <c r="A188" s="25" t="s">
        <v>743</v>
      </c>
      <c r="B188" s="26" t="s">
        <v>744</v>
      </c>
      <c r="C188" s="27">
        <v>2016</v>
      </c>
      <c r="D188" s="27" t="s">
        <v>54</v>
      </c>
      <c r="E188" s="38" t="s">
        <v>46</v>
      </c>
      <c r="F188" s="27">
        <v>1</v>
      </c>
      <c r="G188" s="38">
        <v>1</v>
      </c>
      <c r="H188" s="38">
        <v>1</v>
      </c>
      <c r="I188" s="38">
        <v>1</v>
      </c>
      <c r="J188" s="38">
        <f t="shared" si="21"/>
        <v>3</v>
      </c>
      <c r="K188" s="38" t="str">
        <f t="shared" si="23"/>
        <v>No</v>
      </c>
      <c r="L188" s="38" t="str">
        <f t="shared" si="22"/>
        <v>No</v>
      </c>
      <c r="M188" s="27" t="s">
        <v>55</v>
      </c>
      <c r="N188" s="26" t="s">
        <v>745</v>
      </c>
      <c r="O188" s="27" t="s">
        <v>55</v>
      </c>
      <c r="P188" s="26" t="s">
        <v>746</v>
      </c>
      <c r="Q188" s="27" t="s">
        <v>55</v>
      </c>
      <c r="R188" s="26" t="s">
        <v>747</v>
      </c>
      <c r="S188" s="27" t="s">
        <v>748</v>
      </c>
      <c r="T188" s="23">
        <v>1</v>
      </c>
    </row>
    <row r="189" spans="1:20" ht="102">
      <c r="A189" s="25" t="s">
        <v>749</v>
      </c>
      <c r="B189" s="26" t="s">
        <v>750</v>
      </c>
      <c r="C189" s="27">
        <v>2006</v>
      </c>
      <c r="D189" s="27" t="s">
        <v>54</v>
      </c>
      <c r="E189" s="38" t="s">
        <v>46</v>
      </c>
      <c r="F189" s="27">
        <v>1</v>
      </c>
      <c r="G189" s="38">
        <v>1</v>
      </c>
      <c r="H189" s="38">
        <v>1</v>
      </c>
      <c r="I189" s="38">
        <v>1</v>
      </c>
      <c r="J189" s="38">
        <f t="shared" si="21"/>
        <v>3</v>
      </c>
      <c r="K189" s="38" t="str">
        <f t="shared" si="23"/>
        <v>No</v>
      </c>
      <c r="L189" s="38" t="str">
        <f t="shared" si="22"/>
        <v>No</v>
      </c>
      <c r="M189" s="27" t="s">
        <v>55</v>
      </c>
      <c r="N189" s="26" t="s">
        <v>751</v>
      </c>
      <c r="O189" s="27" t="s">
        <v>55</v>
      </c>
      <c r="P189" s="26" t="s">
        <v>752</v>
      </c>
      <c r="Q189" s="27" t="s">
        <v>55</v>
      </c>
      <c r="R189" s="26" t="s">
        <v>753</v>
      </c>
      <c r="S189" s="27" t="s">
        <v>754</v>
      </c>
      <c r="T189" s="23"/>
    </row>
    <row r="190" spans="1:20" ht="76.5">
      <c r="A190" s="20" t="s">
        <v>755</v>
      </c>
      <c r="B190" s="21" t="s">
        <v>756</v>
      </c>
      <c r="C190" s="22">
        <v>2013</v>
      </c>
      <c r="D190" s="22" t="s">
        <v>54</v>
      </c>
      <c r="E190" s="22" t="s">
        <v>46</v>
      </c>
      <c r="F190" s="22"/>
      <c r="G190" s="22"/>
      <c r="H190" s="22"/>
      <c r="I190" s="22">
        <v>1</v>
      </c>
      <c r="J190" s="33">
        <f t="shared" si="21"/>
        <v>0</v>
      </c>
      <c r="K190" s="33" t="str">
        <f t="shared" si="23"/>
        <v>No</v>
      </c>
      <c r="L190" s="33" t="str">
        <f t="shared" si="22"/>
        <v>No</v>
      </c>
      <c r="M190" s="33" t="s">
        <v>55</v>
      </c>
      <c r="N190" s="21" t="s">
        <v>757</v>
      </c>
      <c r="O190" s="33" t="s">
        <v>57</v>
      </c>
      <c r="P190" s="21" t="s">
        <v>758</v>
      </c>
      <c r="Q190" s="33"/>
      <c r="R190" s="21"/>
      <c r="S190" s="22" t="s">
        <v>759</v>
      </c>
      <c r="T190" s="23"/>
    </row>
    <row r="191" spans="1:20" ht="38.25">
      <c r="A191" s="41" t="s">
        <v>4606</v>
      </c>
      <c r="B191" s="24" t="s">
        <v>4611</v>
      </c>
      <c r="C191" s="33">
        <v>2021</v>
      </c>
      <c r="D191" s="22" t="s">
        <v>54</v>
      </c>
      <c r="E191" s="33" t="s">
        <v>46</v>
      </c>
      <c r="F191" s="33"/>
      <c r="G191" s="33"/>
      <c r="H191" s="33">
        <v>1</v>
      </c>
      <c r="I191" s="33"/>
      <c r="J191" s="33"/>
      <c r="K191" s="33" t="str">
        <f t="shared" si="23"/>
        <v>No</v>
      </c>
      <c r="L191" s="33" t="str">
        <f>IF(OR(D191="Conference Review", D191="Patent", D191="News Article", D191="Report", D191="Erratum"),"Yes","No")</f>
        <v>No</v>
      </c>
      <c r="M191" s="33" t="s">
        <v>55</v>
      </c>
      <c r="N191" s="24" t="s">
        <v>4384</v>
      </c>
      <c r="O191" s="33" t="s">
        <v>57</v>
      </c>
      <c r="P191" s="24" t="s">
        <v>4657</v>
      </c>
      <c r="Q191" s="33"/>
      <c r="R191" s="41"/>
      <c r="S191" s="33"/>
      <c r="T191" s="23"/>
    </row>
    <row r="192" spans="1:20" ht="76.5">
      <c r="A192" s="20" t="s">
        <v>760</v>
      </c>
      <c r="B192" s="21" t="s">
        <v>761</v>
      </c>
      <c r="C192" s="22">
        <v>2007</v>
      </c>
      <c r="D192" s="22" t="s">
        <v>54</v>
      </c>
      <c r="E192" s="22" t="s">
        <v>46</v>
      </c>
      <c r="F192" s="22"/>
      <c r="G192" s="22"/>
      <c r="H192" s="22"/>
      <c r="I192" s="22">
        <v>1</v>
      </c>
      <c r="J192" s="33">
        <f t="shared" ref="J192:J235" si="24">SUM(F192:I192)-1</f>
        <v>0</v>
      </c>
      <c r="K192" s="33" t="str">
        <f t="shared" si="23"/>
        <v>No</v>
      </c>
      <c r="L192" s="33" t="str">
        <f t="shared" ref="L192:L206" si="25">IF(OR(D192="Conference Review", D192="Patent", D192="News Article", D192="Report"),"Yes","No")</f>
        <v>No</v>
      </c>
      <c r="M192" s="33" t="s">
        <v>55</v>
      </c>
      <c r="N192" s="21" t="s">
        <v>762</v>
      </c>
      <c r="O192" s="33" t="s">
        <v>57</v>
      </c>
      <c r="P192" s="21" t="s">
        <v>763</v>
      </c>
      <c r="Q192" s="33"/>
      <c r="R192" s="21"/>
      <c r="S192" s="22" t="s">
        <v>106</v>
      </c>
      <c r="T192" s="23">
        <v>1</v>
      </c>
    </row>
    <row r="193" spans="1:20" ht="51">
      <c r="A193" s="25" t="s">
        <v>764</v>
      </c>
      <c r="B193" s="26" t="s">
        <v>765</v>
      </c>
      <c r="C193" s="27">
        <v>2012</v>
      </c>
      <c r="D193" s="27" t="s">
        <v>113</v>
      </c>
      <c r="E193" s="32" t="s">
        <v>46</v>
      </c>
      <c r="F193" s="27">
        <v>1</v>
      </c>
      <c r="G193" s="32">
        <v>1</v>
      </c>
      <c r="H193" s="32"/>
      <c r="I193" s="32"/>
      <c r="J193" s="32">
        <f t="shared" si="24"/>
        <v>1</v>
      </c>
      <c r="K193" s="32" t="str">
        <f t="shared" si="23"/>
        <v>No</v>
      </c>
      <c r="L193" s="32" t="str">
        <f t="shared" si="25"/>
        <v>No</v>
      </c>
      <c r="M193" s="27" t="s">
        <v>55</v>
      </c>
      <c r="N193" s="26" t="s">
        <v>766</v>
      </c>
      <c r="O193" s="27" t="s">
        <v>55</v>
      </c>
      <c r="P193" s="26" t="s">
        <v>767</v>
      </c>
      <c r="Q193" s="37" t="s">
        <v>55</v>
      </c>
      <c r="R193" s="26" t="s">
        <v>768</v>
      </c>
      <c r="S193" s="27" t="s">
        <v>237</v>
      </c>
      <c r="T193" s="23">
        <v>1</v>
      </c>
    </row>
    <row r="194" spans="1:20" ht="216.75">
      <c r="A194" s="29" t="s">
        <v>769</v>
      </c>
      <c r="B194" s="30" t="s">
        <v>770</v>
      </c>
      <c r="C194" s="31">
        <v>2014</v>
      </c>
      <c r="D194" s="31" t="s">
        <v>54</v>
      </c>
      <c r="E194" s="31" t="s">
        <v>46</v>
      </c>
      <c r="F194" s="31"/>
      <c r="G194" s="31"/>
      <c r="H194" s="31"/>
      <c r="I194" s="31">
        <v>1</v>
      </c>
      <c r="J194" s="40">
        <f t="shared" si="24"/>
        <v>0</v>
      </c>
      <c r="K194" s="40" t="str">
        <f t="shared" si="23"/>
        <v>No</v>
      </c>
      <c r="L194" s="40" t="str">
        <f t="shared" si="25"/>
        <v>No</v>
      </c>
      <c r="M194" s="40" t="s">
        <v>55</v>
      </c>
      <c r="N194" s="30" t="s">
        <v>771</v>
      </c>
      <c r="O194" s="40" t="s">
        <v>55</v>
      </c>
      <c r="P194" s="30" t="s">
        <v>772</v>
      </c>
      <c r="Q194" s="40" t="s">
        <v>191</v>
      </c>
      <c r="R194" s="30" t="s">
        <v>773</v>
      </c>
      <c r="S194" s="31" t="s">
        <v>774</v>
      </c>
      <c r="T194" s="23"/>
    </row>
    <row r="195" spans="1:20" ht="127.5">
      <c r="A195" s="25" t="s">
        <v>775</v>
      </c>
      <c r="B195" s="26" t="s">
        <v>776</v>
      </c>
      <c r="C195" s="27">
        <v>2013</v>
      </c>
      <c r="D195" s="27" t="s">
        <v>54</v>
      </c>
      <c r="E195" s="38" t="s">
        <v>46</v>
      </c>
      <c r="F195" s="27">
        <v>1</v>
      </c>
      <c r="G195" s="38">
        <v>1</v>
      </c>
      <c r="H195" s="38"/>
      <c r="I195" s="38">
        <v>1</v>
      </c>
      <c r="J195" s="38">
        <f t="shared" si="24"/>
        <v>2</v>
      </c>
      <c r="K195" s="38" t="str">
        <f t="shared" si="23"/>
        <v>No</v>
      </c>
      <c r="L195" s="38" t="str">
        <f t="shared" si="25"/>
        <v>No</v>
      </c>
      <c r="M195" s="27" t="s">
        <v>55</v>
      </c>
      <c r="N195" s="26" t="s">
        <v>777</v>
      </c>
      <c r="O195" s="27" t="s">
        <v>55</v>
      </c>
      <c r="P195" s="26" t="s">
        <v>778</v>
      </c>
      <c r="Q195" s="27" t="s">
        <v>55</v>
      </c>
      <c r="R195" s="26" t="s">
        <v>779</v>
      </c>
      <c r="S195" s="27" t="s">
        <v>64</v>
      </c>
      <c r="T195" s="23">
        <v>1</v>
      </c>
    </row>
    <row r="196" spans="1:20" ht="89.25">
      <c r="A196" s="20" t="s">
        <v>780</v>
      </c>
      <c r="B196" s="21" t="s">
        <v>781</v>
      </c>
      <c r="C196" s="22">
        <v>2016</v>
      </c>
      <c r="D196" s="22" t="s">
        <v>54</v>
      </c>
      <c r="E196" s="22" t="s">
        <v>46</v>
      </c>
      <c r="F196" s="22"/>
      <c r="G196" s="22"/>
      <c r="H196" s="22"/>
      <c r="I196" s="22">
        <v>1</v>
      </c>
      <c r="J196" s="33">
        <f t="shared" si="24"/>
        <v>0</v>
      </c>
      <c r="K196" s="33" t="str">
        <f t="shared" si="23"/>
        <v>No</v>
      </c>
      <c r="L196" s="33" t="str">
        <f t="shared" si="25"/>
        <v>No</v>
      </c>
      <c r="M196" s="33" t="s">
        <v>55</v>
      </c>
      <c r="N196" s="21" t="s">
        <v>782</v>
      </c>
      <c r="O196" s="33" t="s">
        <v>57</v>
      </c>
      <c r="P196" s="21" t="s">
        <v>783</v>
      </c>
      <c r="Q196" s="33"/>
      <c r="R196" s="21"/>
      <c r="S196" s="22" t="s">
        <v>784</v>
      </c>
      <c r="T196" s="23"/>
    </row>
    <row r="197" spans="1:20" ht="76.5">
      <c r="A197" s="20" t="s">
        <v>789</v>
      </c>
      <c r="B197" s="21" t="s">
        <v>790</v>
      </c>
      <c r="C197" s="22">
        <v>2018</v>
      </c>
      <c r="D197" s="22" t="s">
        <v>54</v>
      </c>
      <c r="E197" s="33" t="s">
        <v>181</v>
      </c>
      <c r="F197" s="22">
        <v>1</v>
      </c>
      <c r="G197" s="33">
        <v>1</v>
      </c>
      <c r="H197" s="33"/>
      <c r="I197" s="33"/>
      <c r="J197" s="33">
        <f t="shared" si="24"/>
        <v>1</v>
      </c>
      <c r="K197" s="33" t="str">
        <f t="shared" ref="K197:K233" si="26">IF(E197 = "English", "No", "Yes")</f>
        <v>Yes</v>
      </c>
      <c r="L197" s="33" t="str">
        <f t="shared" si="25"/>
        <v>No</v>
      </c>
      <c r="M197" s="22"/>
      <c r="N197" s="21"/>
      <c r="O197" s="22"/>
      <c r="P197" s="21"/>
      <c r="Q197" s="22"/>
      <c r="R197" s="21"/>
      <c r="S197" s="22"/>
      <c r="T197" s="23"/>
    </row>
    <row r="198" spans="1:20" ht="63.75">
      <c r="A198" s="20" t="s">
        <v>785</v>
      </c>
      <c r="B198" s="21" t="s">
        <v>786</v>
      </c>
      <c r="C198" s="22">
        <v>2009</v>
      </c>
      <c r="D198" s="22" t="s">
        <v>54</v>
      </c>
      <c r="E198" s="22" t="s">
        <v>46</v>
      </c>
      <c r="F198" s="33"/>
      <c r="G198" s="33"/>
      <c r="H198" s="33">
        <v>1</v>
      </c>
      <c r="I198" s="33"/>
      <c r="J198" s="33">
        <f t="shared" si="24"/>
        <v>0</v>
      </c>
      <c r="K198" s="33" t="str">
        <f t="shared" si="26"/>
        <v>No</v>
      </c>
      <c r="L198" s="33" t="str">
        <f t="shared" si="25"/>
        <v>No</v>
      </c>
      <c r="M198" s="33" t="s">
        <v>57</v>
      </c>
      <c r="N198" s="21" t="s">
        <v>787</v>
      </c>
      <c r="O198" s="33"/>
      <c r="P198" s="21"/>
      <c r="Q198" s="33"/>
      <c r="R198" s="21"/>
      <c r="S198" s="22" t="s">
        <v>788</v>
      </c>
      <c r="T198" s="23"/>
    </row>
    <row r="199" spans="1:20" ht="76.5">
      <c r="A199" s="20" t="s">
        <v>804</v>
      </c>
      <c r="B199" s="21" t="s">
        <v>805</v>
      </c>
      <c r="C199" s="22">
        <v>2012</v>
      </c>
      <c r="D199" s="22" t="s">
        <v>54</v>
      </c>
      <c r="E199" s="22" t="s">
        <v>46</v>
      </c>
      <c r="F199" s="22"/>
      <c r="G199" s="22"/>
      <c r="H199" s="22"/>
      <c r="I199" s="22">
        <v>1</v>
      </c>
      <c r="J199" s="33">
        <f t="shared" si="24"/>
        <v>0</v>
      </c>
      <c r="K199" s="33" t="str">
        <f t="shared" si="26"/>
        <v>No</v>
      </c>
      <c r="L199" s="33" t="str">
        <f t="shared" si="25"/>
        <v>No</v>
      </c>
      <c r="M199" s="33" t="s">
        <v>55</v>
      </c>
      <c r="N199" s="21" t="s">
        <v>806</v>
      </c>
      <c r="O199" s="33" t="s">
        <v>57</v>
      </c>
      <c r="P199" s="21" t="s">
        <v>807</v>
      </c>
      <c r="Q199" s="33"/>
      <c r="R199" s="21"/>
      <c r="S199" s="22" t="s">
        <v>808</v>
      </c>
      <c r="T199" s="23"/>
    </row>
    <row r="200" spans="1:20" ht="140.25">
      <c r="A200" s="29" t="s">
        <v>653</v>
      </c>
      <c r="B200" s="30" t="s">
        <v>814</v>
      </c>
      <c r="C200" s="31">
        <v>2006</v>
      </c>
      <c r="D200" s="31" t="s">
        <v>113</v>
      </c>
      <c r="E200" s="40" t="s">
        <v>46</v>
      </c>
      <c r="F200" s="31">
        <v>1</v>
      </c>
      <c r="G200" s="40">
        <v>1</v>
      </c>
      <c r="H200" s="40"/>
      <c r="I200" s="40"/>
      <c r="J200" s="40">
        <f t="shared" si="24"/>
        <v>1</v>
      </c>
      <c r="K200" s="40" t="str">
        <f t="shared" si="26"/>
        <v>No</v>
      </c>
      <c r="L200" s="40" t="str">
        <f t="shared" si="25"/>
        <v>No</v>
      </c>
      <c r="M200" s="31" t="s">
        <v>55</v>
      </c>
      <c r="N200" s="35" t="s">
        <v>815</v>
      </c>
      <c r="O200" s="40" t="s">
        <v>55</v>
      </c>
      <c r="P200" s="30" t="s">
        <v>811</v>
      </c>
      <c r="Q200" s="31" t="s">
        <v>191</v>
      </c>
      <c r="R200" s="30" t="s">
        <v>816</v>
      </c>
      <c r="S200" s="31" t="s">
        <v>817</v>
      </c>
      <c r="T200" s="23"/>
    </row>
    <row r="201" spans="1:20" ht="153">
      <c r="A201" s="29" t="s">
        <v>453</v>
      </c>
      <c r="B201" s="30" t="s">
        <v>809</v>
      </c>
      <c r="C201" s="31">
        <v>2007</v>
      </c>
      <c r="D201" s="31" t="s">
        <v>54</v>
      </c>
      <c r="E201" s="40" t="s">
        <v>46</v>
      </c>
      <c r="F201" s="31">
        <v>1</v>
      </c>
      <c r="G201" s="40">
        <v>1</v>
      </c>
      <c r="H201" s="40">
        <v>1</v>
      </c>
      <c r="I201" s="40">
        <v>1</v>
      </c>
      <c r="J201" s="40">
        <f t="shared" si="24"/>
        <v>3</v>
      </c>
      <c r="K201" s="40" t="str">
        <f t="shared" si="26"/>
        <v>No</v>
      </c>
      <c r="L201" s="40" t="str">
        <f t="shared" si="25"/>
        <v>No</v>
      </c>
      <c r="M201" s="31" t="s">
        <v>55</v>
      </c>
      <c r="N201" s="35" t="s">
        <v>810</v>
      </c>
      <c r="O201" s="40" t="s">
        <v>55</v>
      </c>
      <c r="P201" s="30" t="s">
        <v>811</v>
      </c>
      <c r="Q201" s="31" t="s">
        <v>191</v>
      </c>
      <c r="R201" s="30" t="s">
        <v>812</v>
      </c>
      <c r="S201" s="31" t="s">
        <v>813</v>
      </c>
      <c r="T201" s="23"/>
    </row>
    <row r="202" spans="1:20" ht="140.25">
      <c r="A202" s="20" t="s">
        <v>818</v>
      </c>
      <c r="B202" s="21" t="s">
        <v>819</v>
      </c>
      <c r="C202" s="22">
        <v>2013</v>
      </c>
      <c r="D202" s="22" t="s">
        <v>54</v>
      </c>
      <c r="E202" s="33" t="s">
        <v>46</v>
      </c>
      <c r="F202" s="22">
        <v>1</v>
      </c>
      <c r="G202" s="33">
        <v>1</v>
      </c>
      <c r="H202" s="33"/>
      <c r="I202" s="33">
        <v>1</v>
      </c>
      <c r="J202" s="33">
        <f t="shared" si="24"/>
        <v>2</v>
      </c>
      <c r="K202" s="33" t="str">
        <f t="shared" si="26"/>
        <v>No</v>
      </c>
      <c r="L202" s="33" t="str">
        <f t="shared" si="25"/>
        <v>No</v>
      </c>
      <c r="M202" s="22" t="s">
        <v>55</v>
      </c>
      <c r="N202" s="24" t="s">
        <v>820</v>
      </c>
      <c r="O202" s="22" t="s">
        <v>55</v>
      </c>
      <c r="P202" s="21" t="s">
        <v>821</v>
      </c>
      <c r="Q202" s="22" t="s">
        <v>57</v>
      </c>
      <c r="R202" s="21" t="s">
        <v>822</v>
      </c>
      <c r="S202" s="22" t="s">
        <v>301</v>
      </c>
      <c r="T202" s="23">
        <v>1</v>
      </c>
    </row>
    <row r="203" spans="1:20" ht="178.5">
      <c r="A203" s="20" t="s">
        <v>636</v>
      </c>
      <c r="B203" s="21" t="s">
        <v>823</v>
      </c>
      <c r="C203" s="22">
        <v>2012</v>
      </c>
      <c r="D203" s="22" t="s">
        <v>54</v>
      </c>
      <c r="E203" s="33" t="s">
        <v>46</v>
      </c>
      <c r="F203" s="22">
        <v>1</v>
      </c>
      <c r="G203" s="33">
        <v>1</v>
      </c>
      <c r="H203" s="33"/>
      <c r="I203" s="33">
        <v>1</v>
      </c>
      <c r="J203" s="33">
        <f t="shared" si="24"/>
        <v>2</v>
      </c>
      <c r="K203" s="33" t="str">
        <f t="shared" si="26"/>
        <v>No</v>
      </c>
      <c r="L203" s="33" t="str">
        <f t="shared" si="25"/>
        <v>No</v>
      </c>
      <c r="M203" s="22" t="s">
        <v>55</v>
      </c>
      <c r="N203" s="21" t="s">
        <v>824</v>
      </c>
      <c r="O203" s="22" t="s">
        <v>55</v>
      </c>
      <c r="P203" s="21" t="s">
        <v>825</v>
      </c>
      <c r="Q203" s="22" t="s">
        <v>57</v>
      </c>
      <c r="R203" s="21" t="s">
        <v>826</v>
      </c>
      <c r="S203" s="22" t="s">
        <v>827</v>
      </c>
      <c r="T203" s="23">
        <v>1</v>
      </c>
    </row>
    <row r="204" spans="1:20" ht="89.25">
      <c r="A204" s="20" t="s">
        <v>828</v>
      </c>
      <c r="B204" s="21" t="s">
        <v>829</v>
      </c>
      <c r="C204" s="22">
        <v>2010</v>
      </c>
      <c r="D204" s="22" t="s">
        <v>54</v>
      </c>
      <c r="E204" s="22" t="s">
        <v>46</v>
      </c>
      <c r="F204" s="33"/>
      <c r="G204" s="33"/>
      <c r="H204" s="33">
        <v>1</v>
      </c>
      <c r="I204" s="33"/>
      <c r="J204" s="33">
        <f t="shared" si="24"/>
        <v>0</v>
      </c>
      <c r="K204" s="33" t="str">
        <f t="shared" si="26"/>
        <v>No</v>
      </c>
      <c r="L204" s="33" t="str">
        <f t="shared" si="25"/>
        <v>No</v>
      </c>
      <c r="M204" s="33" t="s">
        <v>55</v>
      </c>
      <c r="N204" s="21" t="s">
        <v>830</v>
      </c>
      <c r="O204" s="33" t="s">
        <v>57</v>
      </c>
      <c r="P204" s="21" t="s">
        <v>831</v>
      </c>
      <c r="Q204" s="33"/>
      <c r="R204" s="21"/>
      <c r="S204" s="22" t="s">
        <v>832</v>
      </c>
      <c r="T204" s="23"/>
    </row>
    <row r="205" spans="1:20" ht="153">
      <c r="A205" s="20" t="s">
        <v>833</v>
      </c>
      <c r="B205" s="21" t="s">
        <v>834</v>
      </c>
      <c r="C205" s="22">
        <v>2015</v>
      </c>
      <c r="D205" s="22" t="s">
        <v>54</v>
      </c>
      <c r="E205" s="33" t="s">
        <v>46</v>
      </c>
      <c r="F205" s="22">
        <v>1</v>
      </c>
      <c r="G205" s="33"/>
      <c r="H205" s="33"/>
      <c r="I205" s="33">
        <v>1</v>
      </c>
      <c r="J205" s="33">
        <f t="shared" si="24"/>
        <v>1</v>
      </c>
      <c r="K205" s="33" t="str">
        <f t="shared" si="26"/>
        <v>No</v>
      </c>
      <c r="L205" s="33" t="str">
        <f t="shared" si="25"/>
        <v>No</v>
      </c>
      <c r="M205" s="22" t="s">
        <v>55</v>
      </c>
      <c r="N205" s="21" t="s">
        <v>835</v>
      </c>
      <c r="O205" s="22" t="s">
        <v>55</v>
      </c>
      <c r="P205" s="21" t="s">
        <v>836</v>
      </c>
      <c r="Q205" s="22" t="s">
        <v>57</v>
      </c>
      <c r="R205" s="21" t="s">
        <v>837</v>
      </c>
      <c r="S205" s="22" t="s">
        <v>301</v>
      </c>
      <c r="T205" s="23">
        <v>1</v>
      </c>
    </row>
    <row r="206" spans="1:20" ht="127.5">
      <c r="A206" s="20" t="s">
        <v>838</v>
      </c>
      <c r="B206" s="21" t="s">
        <v>839</v>
      </c>
      <c r="C206" s="22">
        <v>2012</v>
      </c>
      <c r="D206" s="22" t="s">
        <v>54</v>
      </c>
      <c r="E206" s="33" t="s">
        <v>46</v>
      </c>
      <c r="F206" s="22">
        <v>1</v>
      </c>
      <c r="G206" s="33">
        <v>1</v>
      </c>
      <c r="H206" s="33">
        <v>1</v>
      </c>
      <c r="I206" s="33">
        <v>1</v>
      </c>
      <c r="J206" s="33">
        <f t="shared" si="24"/>
        <v>3</v>
      </c>
      <c r="K206" s="33" t="str">
        <f t="shared" si="26"/>
        <v>No</v>
      </c>
      <c r="L206" s="33" t="str">
        <f t="shared" si="25"/>
        <v>No</v>
      </c>
      <c r="M206" s="22" t="s">
        <v>55</v>
      </c>
      <c r="N206" s="24" t="s">
        <v>840</v>
      </c>
      <c r="O206" s="22" t="s">
        <v>55</v>
      </c>
      <c r="P206" s="24" t="s">
        <v>841</v>
      </c>
      <c r="Q206" s="22" t="s">
        <v>57</v>
      </c>
      <c r="R206" s="21" t="s">
        <v>842</v>
      </c>
      <c r="S206" s="22" t="s">
        <v>295</v>
      </c>
      <c r="T206" s="23">
        <v>1</v>
      </c>
    </row>
    <row r="207" spans="1:20" ht="38.25">
      <c r="A207" s="41" t="s">
        <v>4258</v>
      </c>
      <c r="B207" s="24" t="s">
        <v>4308</v>
      </c>
      <c r="C207" s="33">
        <v>2020</v>
      </c>
      <c r="D207" s="22" t="s">
        <v>113</v>
      </c>
      <c r="E207" s="33" t="s">
        <v>46</v>
      </c>
      <c r="F207" s="33"/>
      <c r="G207" s="33"/>
      <c r="H207" s="33"/>
      <c r="I207" s="33">
        <v>1</v>
      </c>
      <c r="J207" s="33">
        <f t="shared" si="24"/>
        <v>0</v>
      </c>
      <c r="K207" s="33" t="str">
        <f t="shared" si="26"/>
        <v>No</v>
      </c>
      <c r="L207" s="33" t="str">
        <f>IF(OR(D207="Conference Review", D207="Patent", D207="News Article", D207="Report", D207="Erratum"),"Yes","No")</f>
        <v>No</v>
      </c>
      <c r="M207" s="33" t="s">
        <v>55</v>
      </c>
      <c r="N207" s="24" t="s">
        <v>4381</v>
      </c>
      <c r="O207" s="33" t="s">
        <v>57</v>
      </c>
      <c r="P207" s="24" t="s">
        <v>4386</v>
      </c>
      <c r="Q207" s="33"/>
      <c r="R207" s="41"/>
      <c r="S207" s="33"/>
      <c r="T207" s="23">
        <v>1</v>
      </c>
    </row>
    <row r="208" spans="1:20" ht="127.5">
      <c r="A208" s="20" t="s">
        <v>791</v>
      </c>
      <c r="B208" s="21" t="s">
        <v>792</v>
      </c>
      <c r="C208" s="22" t="s">
        <v>793</v>
      </c>
      <c r="D208" s="22" t="s">
        <v>113</v>
      </c>
      <c r="E208" s="22" t="s">
        <v>46</v>
      </c>
      <c r="F208" s="22"/>
      <c r="G208" s="22">
        <v>1</v>
      </c>
      <c r="H208" s="22"/>
      <c r="I208" s="22"/>
      <c r="J208" s="33">
        <f t="shared" si="24"/>
        <v>0</v>
      </c>
      <c r="K208" s="33" t="str">
        <f t="shared" si="26"/>
        <v>No</v>
      </c>
      <c r="L208" s="33" t="str">
        <f t="shared" ref="L208:L213" si="27">IF(OR(D208="Conference Review", D208="Patent", D208="News Article", D208="Report"),"Yes","No")</f>
        <v>No</v>
      </c>
      <c r="M208" s="33" t="s">
        <v>55</v>
      </c>
      <c r="N208" s="21" t="s">
        <v>794</v>
      </c>
      <c r="O208" s="33" t="s">
        <v>55</v>
      </c>
      <c r="P208" s="21" t="s">
        <v>795</v>
      </c>
      <c r="Q208" s="33" t="s">
        <v>57</v>
      </c>
      <c r="R208" s="21" t="s">
        <v>796</v>
      </c>
      <c r="S208" s="22" t="s">
        <v>797</v>
      </c>
      <c r="T208" s="23"/>
    </row>
    <row r="209" spans="1:20" ht="25.5">
      <c r="A209" s="20" t="s">
        <v>843</v>
      </c>
      <c r="B209" s="21" t="s">
        <v>844</v>
      </c>
      <c r="C209" s="22">
        <v>2012</v>
      </c>
      <c r="D209" s="22" t="s">
        <v>54</v>
      </c>
      <c r="E209" s="22" t="s">
        <v>845</v>
      </c>
      <c r="F209" s="22"/>
      <c r="G209" s="22"/>
      <c r="H209" s="22"/>
      <c r="I209" s="22">
        <v>1</v>
      </c>
      <c r="J209" s="33">
        <f t="shared" si="24"/>
        <v>0</v>
      </c>
      <c r="K209" s="33" t="str">
        <f t="shared" si="26"/>
        <v>Yes</v>
      </c>
      <c r="L209" s="33" t="str">
        <f t="shared" si="27"/>
        <v>No</v>
      </c>
      <c r="M209" s="33"/>
      <c r="N209" s="21"/>
      <c r="O209" s="33"/>
      <c r="P209" s="21"/>
      <c r="Q209" s="33"/>
      <c r="R209" s="21"/>
      <c r="S209" s="22"/>
      <c r="T209" s="23"/>
    </row>
    <row r="210" spans="1:20" ht="89.25">
      <c r="A210" s="25" t="s">
        <v>846</v>
      </c>
      <c r="B210" s="26" t="s">
        <v>847</v>
      </c>
      <c r="C210" s="27">
        <v>2010</v>
      </c>
      <c r="D210" s="27" t="s">
        <v>54</v>
      </c>
      <c r="E210" s="38" t="s">
        <v>46</v>
      </c>
      <c r="F210" s="27">
        <v>1</v>
      </c>
      <c r="G210" s="38">
        <v>1</v>
      </c>
      <c r="H210" s="38">
        <v>1</v>
      </c>
      <c r="I210" s="38">
        <v>1</v>
      </c>
      <c r="J210" s="38">
        <f t="shared" si="24"/>
        <v>3</v>
      </c>
      <c r="K210" s="38" t="str">
        <f t="shared" si="26"/>
        <v>No</v>
      </c>
      <c r="L210" s="38" t="str">
        <f t="shared" si="27"/>
        <v>No</v>
      </c>
      <c r="M210" s="27" t="s">
        <v>55</v>
      </c>
      <c r="N210" s="26" t="s">
        <v>848</v>
      </c>
      <c r="O210" s="27" t="s">
        <v>55</v>
      </c>
      <c r="P210" s="26" t="s">
        <v>849</v>
      </c>
      <c r="Q210" s="27" t="s">
        <v>55</v>
      </c>
      <c r="R210" s="26" t="s">
        <v>850</v>
      </c>
      <c r="S210" s="27" t="s">
        <v>64</v>
      </c>
      <c r="T210" s="23">
        <v>1</v>
      </c>
    </row>
    <row r="211" spans="1:20" ht="114.75">
      <c r="A211" s="29" t="s">
        <v>851</v>
      </c>
      <c r="B211" s="30" t="s">
        <v>852</v>
      </c>
      <c r="C211" s="31">
        <v>2016</v>
      </c>
      <c r="D211" s="31" t="s">
        <v>54</v>
      </c>
      <c r="E211" s="31" t="s">
        <v>46</v>
      </c>
      <c r="F211" s="31"/>
      <c r="G211" s="31"/>
      <c r="H211" s="31"/>
      <c r="I211" s="31">
        <v>1</v>
      </c>
      <c r="J211" s="40">
        <f t="shared" si="24"/>
        <v>0</v>
      </c>
      <c r="K211" s="40" t="str">
        <f t="shared" si="26"/>
        <v>No</v>
      </c>
      <c r="L211" s="40" t="str">
        <f t="shared" si="27"/>
        <v>No</v>
      </c>
      <c r="M211" s="40" t="s">
        <v>55</v>
      </c>
      <c r="N211" s="30" t="s">
        <v>853</v>
      </c>
      <c r="O211" s="40" t="s">
        <v>55</v>
      </c>
      <c r="P211" s="30" t="s">
        <v>854</v>
      </c>
      <c r="Q211" s="40" t="s">
        <v>191</v>
      </c>
      <c r="R211" s="30" t="s">
        <v>855</v>
      </c>
      <c r="S211" s="31" t="s">
        <v>856</v>
      </c>
      <c r="T211" s="23"/>
    </row>
    <row r="212" spans="1:20" ht="140.25">
      <c r="A212" s="20" t="s">
        <v>857</v>
      </c>
      <c r="B212" s="21" t="s">
        <v>858</v>
      </c>
      <c r="C212" s="22">
        <v>2014</v>
      </c>
      <c r="D212" s="22" t="s">
        <v>54</v>
      </c>
      <c r="E212" s="22" t="s">
        <v>46</v>
      </c>
      <c r="F212" s="22"/>
      <c r="G212" s="22"/>
      <c r="H212" s="22"/>
      <c r="I212" s="22">
        <v>1</v>
      </c>
      <c r="J212" s="33">
        <f t="shared" si="24"/>
        <v>0</v>
      </c>
      <c r="K212" s="33" t="str">
        <f t="shared" si="26"/>
        <v>No</v>
      </c>
      <c r="L212" s="33" t="str">
        <f t="shared" si="27"/>
        <v>No</v>
      </c>
      <c r="M212" s="33" t="s">
        <v>55</v>
      </c>
      <c r="N212" s="21" t="s">
        <v>859</v>
      </c>
      <c r="O212" s="33" t="s">
        <v>55</v>
      </c>
      <c r="P212" s="21" t="s">
        <v>860</v>
      </c>
      <c r="Q212" s="33" t="s">
        <v>57</v>
      </c>
      <c r="R212" s="21" t="s">
        <v>861</v>
      </c>
      <c r="S212" s="22" t="s">
        <v>231</v>
      </c>
      <c r="T212" s="23"/>
    </row>
    <row r="213" spans="1:20" ht="114.75">
      <c r="A213" s="29" t="s">
        <v>862</v>
      </c>
      <c r="B213" s="30" t="s">
        <v>863</v>
      </c>
      <c r="C213" s="31">
        <v>2013</v>
      </c>
      <c r="D213" s="31" t="s">
        <v>54</v>
      </c>
      <c r="E213" s="31" t="s">
        <v>46</v>
      </c>
      <c r="F213" s="31"/>
      <c r="G213" s="31"/>
      <c r="H213" s="31"/>
      <c r="I213" s="31">
        <v>1</v>
      </c>
      <c r="J213" s="40">
        <f t="shared" si="24"/>
        <v>0</v>
      </c>
      <c r="K213" s="40" t="str">
        <f t="shared" si="26"/>
        <v>No</v>
      </c>
      <c r="L213" s="40" t="str">
        <f t="shared" si="27"/>
        <v>No</v>
      </c>
      <c r="M213" s="40" t="s">
        <v>55</v>
      </c>
      <c r="N213" s="30" t="s">
        <v>864</v>
      </c>
      <c r="O213" s="40" t="s">
        <v>55</v>
      </c>
      <c r="P213" s="30" t="s">
        <v>865</v>
      </c>
      <c r="Q213" s="40" t="s">
        <v>191</v>
      </c>
      <c r="R213" s="30" t="s">
        <v>866</v>
      </c>
      <c r="S213" s="31" t="s">
        <v>867</v>
      </c>
      <c r="T213" s="23"/>
    </row>
    <row r="214" spans="1:20" ht="38.25">
      <c r="A214" s="41" t="s">
        <v>4353</v>
      </c>
      <c r="B214" s="24" t="s">
        <v>4358</v>
      </c>
      <c r="C214" s="33">
        <v>2021</v>
      </c>
      <c r="D214" s="22" t="s">
        <v>54</v>
      </c>
      <c r="E214" s="33" t="s">
        <v>46</v>
      </c>
      <c r="F214" s="33">
        <v>1</v>
      </c>
      <c r="G214" s="33">
        <v>1</v>
      </c>
      <c r="H214" s="33"/>
      <c r="I214" s="33"/>
      <c r="J214" s="33">
        <f t="shared" si="24"/>
        <v>1</v>
      </c>
      <c r="K214" s="33" t="str">
        <f t="shared" si="26"/>
        <v>No</v>
      </c>
      <c r="L214" s="33" t="str">
        <f>IF(OR(D214="Conference Review", D214="Patent", D214="News Article", D214="Report", D214="Erratum"),"Yes","No")</f>
        <v>No</v>
      </c>
      <c r="M214" s="33" t="s">
        <v>55</v>
      </c>
      <c r="N214" s="24" t="s">
        <v>4382</v>
      </c>
      <c r="O214" s="33" t="s">
        <v>57</v>
      </c>
      <c r="P214" s="24" t="s">
        <v>4432</v>
      </c>
      <c r="Q214" s="33"/>
      <c r="R214" s="41"/>
      <c r="S214" s="33"/>
      <c r="T214" s="23">
        <v>1</v>
      </c>
    </row>
    <row r="215" spans="1:20" ht="140.25">
      <c r="A215" s="25" t="s">
        <v>868</v>
      </c>
      <c r="B215" s="26" t="s">
        <v>869</v>
      </c>
      <c r="C215" s="27">
        <v>2015</v>
      </c>
      <c r="D215" s="27" t="s">
        <v>54</v>
      </c>
      <c r="E215" s="38" t="s">
        <v>46</v>
      </c>
      <c r="F215" s="27">
        <v>1</v>
      </c>
      <c r="G215" s="38">
        <v>1</v>
      </c>
      <c r="H215" s="38"/>
      <c r="I215" s="38">
        <v>2</v>
      </c>
      <c r="J215" s="38">
        <f t="shared" si="24"/>
        <v>3</v>
      </c>
      <c r="K215" s="38" t="str">
        <f t="shared" si="26"/>
        <v>No</v>
      </c>
      <c r="L215" s="38" t="str">
        <f t="shared" ref="L215:L224" si="28">IF(OR(D215="Conference Review", D215="Patent", D215="News Article", D215="Report"),"Yes","No")</f>
        <v>No</v>
      </c>
      <c r="M215" s="27" t="s">
        <v>55</v>
      </c>
      <c r="N215" s="26" t="s">
        <v>870</v>
      </c>
      <c r="O215" s="27" t="s">
        <v>55</v>
      </c>
      <c r="P215" s="26" t="s">
        <v>871</v>
      </c>
      <c r="Q215" s="27" t="s">
        <v>55</v>
      </c>
      <c r="R215" s="26" t="s">
        <v>872</v>
      </c>
      <c r="S215" s="27" t="s">
        <v>873</v>
      </c>
      <c r="T215" s="23">
        <v>1</v>
      </c>
    </row>
    <row r="216" spans="1:20" ht="38.25">
      <c r="A216" s="20" t="s">
        <v>874</v>
      </c>
      <c r="B216" s="21" t="s">
        <v>875</v>
      </c>
      <c r="C216" s="22">
        <v>2016</v>
      </c>
      <c r="D216" s="22" t="s">
        <v>54</v>
      </c>
      <c r="E216" s="33" t="s">
        <v>46</v>
      </c>
      <c r="F216" s="33"/>
      <c r="G216" s="33"/>
      <c r="H216" s="33">
        <v>1</v>
      </c>
      <c r="I216" s="33"/>
      <c r="J216" s="33">
        <f t="shared" si="24"/>
        <v>0</v>
      </c>
      <c r="K216" s="33" t="str">
        <f t="shared" si="26"/>
        <v>No</v>
      </c>
      <c r="L216" s="33" t="str">
        <f t="shared" si="28"/>
        <v>No</v>
      </c>
      <c r="M216" s="33" t="s">
        <v>57</v>
      </c>
      <c r="N216" s="21" t="s">
        <v>876</v>
      </c>
      <c r="O216" s="33"/>
      <c r="P216" s="21"/>
      <c r="Q216" s="33"/>
      <c r="R216" s="21"/>
      <c r="S216" s="22" t="s">
        <v>877</v>
      </c>
      <c r="T216" s="23">
        <v>1</v>
      </c>
    </row>
    <row r="217" spans="1:20" ht="89.25">
      <c r="A217" s="20" t="s">
        <v>798</v>
      </c>
      <c r="B217" s="21" t="s">
        <v>799</v>
      </c>
      <c r="C217" s="22">
        <v>2008</v>
      </c>
      <c r="D217" s="22" t="s">
        <v>113</v>
      </c>
      <c r="E217" s="33" t="s">
        <v>46</v>
      </c>
      <c r="F217" s="22">
        <v>1</v>
      </c>
      <c r="G217" s="33">
        <v>2</v>
      </c>
      <c r="H217" s="33"/>
      <c r="I217" s="33">
        <v>1</v>
      </c>
      <c r="J217" s="33">
        <f t="shared" si="24"/>
        <v>3</v>
      </c>
      <c r="K217" s="33" t="str">
        <f t="shared" si="26"/>
        <v>No</v>
      </c>
      <c r="L217" s="33" t="str">
        <f t="shared" si="28"/>
        <v>No</v>
      </c>
      <c r="M217" s="22" t="s">
        <v>55</v>
      </c>
      <c r="N217" s="21" t="s">
        <v>800</v>
      </c>
      <c r="O217" s="22" t="s">
        <v>55</v>
      </c>
      <c r="P217" s="21" t="s">
        <v>801</v>
      </c>
      <c r="Q217" s="22" t="s">
        <v>57</v>
      </c>
      <c r="R217" s="21" t="s">
        <v>802</v>
      </c>
      <c r="S217" s="22" t="s">
        <v>803</v>
      </c>
      <c r="T217" s="23"/>
    </row>
    <row r="218" spans="1:20" ht="191.25">
      <c r="A218" s="20" t="s">
        <v>878</v>
      </c>
      <c r="B218" s="21" t="s">
        <v>879</v>
      </c>
      <c r="C218" s="22" t="s">
        <v>533</v>
      </c>
      <c r="D218" s="22" t="s">
        <v>54</v>
      </c>
      <c r="E218" s="22" t="s">
        <v>46</v>
      </c>
      <c r="F218" s="22"/>
      <c r="G218" s="22">
        <v>1</v>
      </c>
      <c r="H218" s="22"/>
      <c r="I218" s="22"/>
      <c r="J218" s="33">
        <f t="shared" si="24"/>
        <v>0</v>
      </c>
      <c r="K218" s="33" t="str">
        <f t="shared" si="26"/>
        <v>No</v>
      </c>
      <c r="L218" s="33" t="str">
        <f t="shared" si="28"/>
        <v>No</v>
      </c>
      <c r="M218" s="33" t="s">
        <v>55</v>
      </c>
      <c r="N218" s="21" t="s">
        <v>616</v>
      </c>
      <c r="O218" s="33" t="s">
        <v>55</v>
      </c>
      <c r="P218" s="21" t="s">
        <v>880</v>
      </c>
      <c r="Q218" s="33" t="s">
        <v>57</v>
      </c>
      <c r="R218" s="21" t="s">
        <v>881</v>
      </c>
      <c r="S218" s="22" t="s">
        <v>882</v>
      </c>
      <c r="T218" s="23"/>
    </row>
    <row r="219" spans="1:20" ht="51">
      <c r="A219" s="20" t="s">
        <v>883</v>
      </c>
      <c r="B219" s="21" t="s">
        <v>884</v>
      </c>
      <c r="C219" s="22">
        <v>2005</v>
      </c>
      <c r="D219" s="22" t="s">
        <v>54</v>
      </c>
      <c r="E219" s="22" t="s">
        <v>46</v>
      </c>
      <c r="F219" s="22"/>
      <c r="G219" s="22"/>
      <c r="H219" s="22"/>
      <c r="I219" s="22">
        <v>1</v>
      </c>
      <c r="J219" s="33">
        <f t="shared" si="24"/>
        <v>0</v>
      </c>
      <c r="K219" s="33" t="str">
        <f t="shared" si="26"/>
        <v>No</v>
      </c>
      <c r="L219" s="33" t="str">
        <f t="shared" si="28"/>
        <v>No</v>
      </c>
      <c r="M219" s="33" t="s">
        <v>55</v>
      </c>
      <c r="N219" s="21" t="s">
        <v>885</v>
      </c>
      <c r="O219" s="33" t="s">
        <v>57</v>
      </c>
      <c r="P219" s="21" t="s">
        <v>886</v>
      </c>
      <c r="Q219" s="33"/>
      <c r="R219" s="21"/>
      <c r="S219" s="22" t="s">
        <v>106</v>
      </c>
      <c r="T219" s="23"/>
    </row>
    <row r="220" spans="1:20" ht="191.25">
      <c r="A220" s="20" t="s">
        <v>887</v>
      </c>
      <c r="B220" s="21" t="s">
        <v>888</v>
      </c>
      <c r="C220" s="22">
        <v>2013</v>
      </c>
      <c r="D220" s="22" t="s">
        <v>54</v>
      </c>
      <c r="E220" s="22" t="s">
        <v>46</v>
      </c>
      <c r="F220" s="22"/>
      <c r="G220" s="22"/>
      <c r="H220" s="22"/>
      <c r="I220" s="22">
        <v>1</v>
      </c>
      <c r="J220" s="33">
        <f t="shared" si="24"/>
        <v>0</v>
      </c>
      <c r="K220" s="33" t="str">
        <f t="shared" si="26"/>
        <v>No</v>
      </c>
      <c r="L220" s="33" t="str">
        <f t="shared" si="28"/>
        <v>No</v>
      </c>
      <c r="M220" s="33" t="s">
        <v>55</v>
      </c>
      <c r="N220" s="21" t="s">
        <v>889</v>
      </c>
      <c r="O220" s="33" t="s">
        <v>55</v>
      </c>
      <c r="P220" s="21" t="s">
        <v>890</v>
      </c>
      <c r="Q220" s="33" t="s">
        <v>57</v>
      </c>
      <c r="R220" s="21" t="s">
        <v>891</v>
      </c>
      <c r="S220" s="22" t="s">
        <v>231</v>
      </c>
      <c r="T220" s="23">
        <v>1</v>
      </c>
    </row>
    <row r="221" spans="1:20" ht="127.5">
      <c r="A221" s="20" t="s">
        <v>892</v>
      </c>
      <c r="B221" s="21" t="s">
        <v>893</v>
      </c>
      <c r="C221" s="22">
        <v>2016</v>
      </c>
      <c r="D221" s="22" t="s">
        <v>54</v>
      </c>
      <c r="E221" s="22" t="s">
        <v>46</v>
      </c>
      <c r="F221" s="33"/>
      <c r="G221" s="33"/>
      <c r="H221" s="33">
        <v>1</v>
      </c>
      <c r="I221" s="33"/>
      <c r="J221" s="33">
        <f t="shared" si="24"/>
        <v>0</v>
      </c>
      <c r="K221" s="33" t="str">
        <f t="shared" si="26"/>
        <v>No</v>
      </c>
      <c r="L221" s="33" t="str">
        <f t="shared" si="28"/>
        <v>No</v>
      </c>
      <c r="M221" s="33" t="s">
        <v>55</v>
      </c>
      <c r="N221" s="21" t="s">
        <v>894</v>
      </c>
      <c r="O221" s="33" t="s">
        <v>55</v>
      </c>
      <c r="P221" s="21" t="s">
        <v>895</v>
      </c>
      <c r="Q221" s="33" t="s">
        <v>57</v>
      </c>
      <c r="R221" s="21" t="s">
        <v>896</v>
      </c>
      <c r="S221" s="22" t="s">
        <v>784</v>
      </c>
      <c r="T221" s="23"/>
    </row>
    <row r="222" spans="1:20" ht="63.75">
      <c r="A222" s="25" t="s">
        <v>897</v>
      </c>
      <c r="B222" s="26" t="s">
        <v>898</v>
      </c>
      <c r="C222" s="27">
        <v>2008</v>
      </c>
      <c r="D222" s="27" t="s">
        <v>113</v>
      </c>
      <c r="E222" s="38" t="s">
        <v>46</v>
      </c>
      <c r="F222" s="38"/>
      <c r="G222" s="38"/>
      <c r="H222" s="38">
        <v>1</v>
      </c>
      <c r="I222" s="38"/>
      <c r="J222" s="38">
        <f t="shared" si="24"/>
        <v>0</v>
      </c>
      <c r="K222" s="38" t="str">
        <f t="shared" si="26"/>
        <v>No</v>
      </c>
      <c r="L222" s="38" t="str">
        <f t="shared" si="28"/>
        <v>No</v>
      </c>
      <c r="M222" s="38" t="s">
        <v>55</v>
      </c>
      <c r="N222" s="26" t="s">
        <v>899</v>
      </c>
      <c r="O222" s="38" t="s">
        <v>55</v>
      </c>
      <c r="P222" s="26" t="s">
        <v>900</v>
      </c>
      <c r="Q222" s="38" t="s">
        <v>55</v>
      </c>
      <c r="R222" s="26" t="s">
        <v>901</v>
      </c>
      <c r="S222" s="27" t="s">
        <v>289</v>
      </c>
      <c r="T222" s="23"/>
    </row>
    <row r="223" spans="1:20" ht="153">
      <c r="A223" s="20" t="s">
        <v>902</v>
      </c>
      <c r="B223" s="21" t="s">
        <v>903</v>
      </c>
      <c r="C223" s="22">
        <v>2010</v>
      </c>
      <c r="D223" s="22" t="s">
        <v>54</v>
      </c>
      <c r="E223" s="33" t="s">
        <v>46</v>
      </c>
      <c r="F223" s="22">
        <v>1</v>
      </c>
      <c r="G223" s="33"/>
      <c r="H223" s="33"/>
      <c r="I223" s="33"/>
      <c r="J223" s="33">
        <f t="shared" si="24"/>
        <v>0</v>
      </c>
      <c r="K223" s="33" t="str">
        <f t="shared" si="26"/>
        <v>No</v>
      </c>
      <c r="L223" s="33" t="str">
        <f t="shared" si="28"/>
        <v>No</v>
      </c>
      <c r="M223" s="22" t="s">
        <v>55</v>
      </c>
      <c r="N223" s="24" t="s">
        <v>904</v>
      </c>
      <c r="O223" s="22" t="s">
        <v>55</v>
      </c>
      <c r="P223" s="24" t="s">
        <v>905</v>
      </c>
      <c r="Q223" s="22" t="s">
        <v>57</v>
      </c>
      <c r="R223" s="24" t="s">
        <v>906</v>
      </c>
      <c r="S223" s="22" t="s">
        <v>59</v>
      </c>
      <c r="T223" s="23">
        <v>1</v>
      </c>
    </row>
    <row r="224" spans="1:20" ht="140.25">
      <c r="A224" s="20" t="s">
        <v>907</v>
      </c>
      <c r="B224" s="21" t="s">
        <v>908</v>
      </c>
      <c r="C224" s="22">
        <v>2014</v>
      </c>
      <c r="D224" s="22" t="s">
        <v>54</v>
      </c>
      <c r="E224" s="22" t="s">
        <v>46</v>
      </c>
      <c r="F224" s="33"/>
      <c r="G224" s="33"/>
      <c r="H224" s="33">
        <v>1</v>
      </c>
      <c r="I224" s="33"/>
      <c r="J224" s="33">
        <f t="shared" si="24"/>
        <v>0</v>
      </c>
      <c r="K224" s="33" t="str">
        <f t="shared" si="26"/>
        <v>No</v>
      </c>
      <c r="L224" s="33" t="str">
        <f t="shared" si="28"/>
        <v>No</v>
      </c>
      <c r="M224" s="33" t="s">
        <v>55</v>
      </c>
      <c r="N224" s="21" t="s">
        <v>909</v>
      </c>
      <c r="O224" s="33" t="s">
        <v>55</v>
      </c>
      <c r="P224" s="21" t="s">
        <v>910</v>
      </c>
      <c r="Q224" s="33" t="s">
        <v>57</v>
      </c>
      <c r="R224" s="21" t="s">
        <v>911</v>
      </c>
      <c r="S224" s="22" t="s">
        <v>301</v>
      </c>
      <c r="T224" s="23"/>
    </row>
    <row r="225" spans="1:20" ht="25.5">
      <c r="A225" s="41" t="s">
        <v>1451</v>
      </c>
      <c r="B225" s="24" t="s">
        <v>4301</v>
      </c>
      <c r="C225" s="33">
        <v>2021</v>
      </c>
      <c r="D225" s="22" t="s">
        <v>54</v>
      </c>
      <c r="E225" s="33" t="s">
        <v>46</v>
      </c>
      <c r="F225" s="33">
        <v>1</v>
      </c>
      <c r="G225" s="33">
        <v>1</v>
      </c>
      <c r="H225" s="33">
        <v>1</v>
      </c>
      <c r="I225" s="33">
        <v>1</v>
      </c>
      <c r="J225" s="33">
        <f t="shared" si="24"/>
        <v>3</v>
      </c>
      <c r="K225" s="33" t="str">
        <f t="shared" si="26"/>
        <v>No</v>
      </c>
      <c r="L225" s="33" t="str">
        <f>IF(OR(D225="Conference Review", D225="Patent", D225="News Article", D225="Report", D225="Erratum"),"Yes","No")</f>
        <v>No</v>
      </c>
      <c r="M225" s="33" t="s">
        <v>55</v>
      </c>
      <c r="N225" s="24" t="s">
        <v>4383</v>
      </c>
      <c r="O225" s="33" t="s">
        <v>57</v>
      </c>
      <c r="P225" s="24" t="s">
        <v>4387</v>
      </c>
      <c r="Q225" s="33"/>
      <c r="R225" s="41"/>
      <c r="S225" s="33"/>
      <c r="T225" s="23">
        <v>1</v>
      </c>
    </row>
    <row r="226" spans="1:20" ht="76.5">
      <c r="A226" s="25" t="s">
        <v>912</v>
      </c>
      <c r="B226" s="26" t="s">
        <v>913</v>
      </c>
      <c r="C226" s="27">
        <v>2009</v>
      </c>
      <c r="D226" s="27" t="s">
        <v>54</v>
      </c>
      <c r="E226" s="27" t="s">
        <v>46</v>
      </c>
      <c r="F226" s="38"/>
      <c r="G226" s="38"/>
      <c r="H226" s="38">
        <v>1</v>
      </c>
      <c r="I226" s="38"/>
      <c r="J226" s="38">
        <f t="shared" si="24"/>
        <v>0</v>
      </c>
      <c r="K226" s="38" t="str">
        <f t="shared" si="26"/>
        <v>No</v>
      </c>
      <c r="L226" s="38" t="str">
        <f t="shared" ref="L226:L235" si="29">IF(OR(D226="Conference Review", D226="Patent", D226="News Article", D226="Report"),"Yes","No")</f>
        <v>No</v>
      </c>
      <c r="M226" s="38" t="s">
        <v>55</v>
      </c>
      <c r="N226" s="26" t="s">
        <v>914</v>
      </c>
      <c r="O226" s="38" t="s">
        <v>55</v>
      </c>
      <c r="P226" s="26" t="s">
        <v>915</v>
      </c>
      <c r="Q226" s="38" t="s">
        <v>55</v>
      </c>
      <c r="R226" s="26" t="s">
        <v>916</v>
      </c>
      <c r="S226" s="27" t="s">
        <v>123</v>
      </c>
      <c r="T226" s="23">
        <v>1</v>
      </c>
    </row>
    <row r="227" spans="1:20" ht="102">
      <c r="A227" s="25" t="s">
        <v>917</v>
      </c>
      <c r="B227" s="26" t="s">
        <v>918</v>
      </c>
      <c r="C227" s="27">
        <v>2011</v>
      </c>
      <c r="D227" s="27" t="s">
        <v>54</v>
      </c>
      <c r="E227" s="27" t="s">
        <v>46</v>
      </c>
      <c r="F227" s="27"/>
      <c r="G227" s="27"/>
      <c r="H227" s="27">
        <v>1</v>
      </c>
      <c r="I227" s="27">
        <v>1</v>
      </c>
      <c r="J227" s="38">
        <f t="shared" si="24"/>
        <v>1</v>
      </c>
      <c r="K227" s="38" t="str">
        <f t="shared" si="26"/>
        <v>No</v>
      </c>
      <c r="L227" s="38" t="str">
        <f t="shared" si="29"/>
        <v>No</v>
      </c>
      <c r="M227" s="38" t="s">
        <v>55</v>
      </c>
      <c r="N227" s="26" t="s">
        <v>700</v>
      </c>
      <c r="O227" s="38" t="s">
        <v>55</v>
      </c>
      <c r="P227" s="26" t="s">
        <v>919</v>
      </c>
      <c r="Q227" s="38" t="s">
        <v>55</v>
      </c>
      <c r="R227" s="26" t="s">
        <v>920</v>
      </c>
      <c r="S227" s="27" t="s">
        <v>921</v>
      </c>
      <c r="T227" s="23">
        <v>1</v>
      </c>
    </row>
    <row r="228" spans="1:20" ht="89.25">
      <c r="A228" s="25" t="s">
        <v>922</v>
      </c>
      <c r="B228" s="26" t="s">
        <v>923</v>
      </c>
      <c r="C228" s="27">
        <v>2018</v>
      </c>
      <c r="D228" s="27" t="s">
        <v>113</v>
      </c>
      <c r="E228" s="32" t="s">
        <v>46</v>
      </c>
      <c r="F228" s="27">
        <v>1</v>
      </c>
      <c r="G228" s="32">
        <v>1</v>
      </c>
      <c r="H228" s="32">
        <v>1</v>
      </c>
      <c r="I228" s="32">
        <v>1</v>
      </c>
      <c r="J228" s="32">
        <f t="shared" si="24"/>
        <v>3</v>
      </c>
      <c r="K228" s="32" t="str">
        <f t="shared" si="26"/>
        <v>No</v>
      </c>
      <c r="L228" s="32" t="str">
        <f t="shared" si="29"/>
        <v>No</v>
      </c>
      <c r="M228" s="27" t="s">
        <v>55</v>
      </c>
      <c r="N228" s="26" t="s">
        <v>924</v>
      </c>
      <c r="O228" s="27" t="s">
        <v>55</v>
      </c>
      <c r="P228" s="26" t="s">
        <v>925</v>
      </c>
      <c r="Q228" s="37" t="s">
        <v>55</v>
      </c>
      <c r="R228" s="26" t="s">
        <v>926</v>
      </c>
      <c r="S228" s="27" t="s">
        <v>927</v>
      </c>
      <c r="T228" s="23">
        <v>1</v>
      </c>
    </row>
    <row r="229" spans="1:20" ht="76.5">
      <c r="A229" s="20" t="s">
        <v>928</v>
      </c>
      <c r="B229" s="21" t="s">
        <v>929</v>
      </c>
      <c r="C229" s="22">
        <v>2009</v>
      </c>
      <c r="D229" s="22" t="s">
        <v>930</v>
      </c>
      <c r="E229" s="33" t="s">
        <v>46</v>
      </c>
      <c r="F229" s="22">
        <v>2</v>
      </c>
      <c r="G229" s="33">
        <v>1</v>
      </c>
      <c r="H229" s="33"/>
      <c r="I229" s="33"/>
      <c r="J229" s="33">
        <f t="shared" si="24"/>
        <v>2</v>
      </c>
      <c r="K229" s="33" t="str">
        <f t="shared" si="26"/>
        <v>No</v>
      </c>
      <c r="L229" s="33" t="str">
        <f t="shared" si="29"/>
        <v>No</v>
      </c>
      <c r="M229" s="22" t="s">
        <v>55</v>
      </c>
      <c r="N229" s="21" t="s">
        <v>931</v>
      </c>
      <c r="O229" s="22" t="s">
        <v>57</v>
      </c>
      <c r="P229" s="21" t="s">
        <v>932</v>
      </c>
      <c r="Q229" s="22"/>
      <c r="R229" s="21"/>
      <c r="S229" s="22" t="s">
        <v>59</v>
      </c>
      <c r="T229" s="23">
        <v>1</v>
      </c>
    </row>
    <row r="230" spans="1:20" ht="114.75">
      <c r="A230" s="25" t="s">
        <v>933</v>
      </c>
      <c r="B230" s="26" t="s">
        <v>934</v>
      </c>
      <c r="C230" s="38">
        <v>2012</v>
      </c>
      <c r="D230" s="27" t="s">
        <v>54</v>
      </c>
      <c r="E230" s="38" t="s">
        <v>46</v>
      </c>
      <c r="F230" s="38"/>
      <c r="G230" s="38"/>
      <c r="H230" s="38">
        <v>1</v>
      </c>
      <c r="I230" s="38"/>
      <c r="J230" s="38">
        <f t="shared" si="24"/>
        <v>0</v>
      </c>
      <c r="K230" s="38" t="str">
        <f t="shared" si="26"/>
        <v>No</v>
      </c>
      <c r="L230" s="38" t="str">
        <f t="shared" si="29"/>
        <v>No</v>
      </c>
      <c r="M230" s="38" t="s">
        <v>55</v>
      </c>
      <c r="N230" s="26" t="s">
        <v>935</v>
      </c>
      <c r="O230" s="38" t="s">
        <v>55</v>
      </c>
      <c r="P230" s="26" t="s">
        <v>936</v>
      </c>
      <c r="Q230" s="38" t="s">
        <v>55</v>
      </c>
      <c r="R230" s="26" t="s">
        <v>937</v>
      </c>
      <c r="S230" s="27" t="s">
        <v>237</v>
      </c>
      <c r="T230" s="23">
        <v>1</v>
      </c>
    </row>
    <row r="231" spans="1:20" ht="153">
      <c r="A231" s="20" t="s">
        <v>636</v>
      </c>
      <c r="B231" s="21" t="s">
        <v>938</v>
      </c>
      <c r="C231" s="22">
        <v>2013</v>
      </c>
      <c r="D231" s="22" t="s">
        <v>54</v>
      </c>
      <c r="E231" s="33" t="s">
        <v>46</v>
      </c>
      <c r="F231" s="22">
        <v>1</v>
      </c>
      <c r="G231" s="33">
        <v>1</v>
      </c>
      <c r="H231" s="33">
        <v>1</v>
      </c>
      <c r="I231" s="33">
        <v>1</v>
      </c>
      <c r="J231" s="33">
        <f t="shared" si="24"/>
        <v>3</v>
      </c>
      <c r="K231" s="33" t="str">
        <f t="shared" si="26"/>
        <v>No</v>
      </c>
      <c r="L231" s="33" t="str">
        <f t="shared" si="29"/>
        <v>No</v>
      </c>
      <c r="M231" s="22" t="s">
        <v>55</v>
      </c>
      <c r="N231" s="21" t="s">
        <v>939</v>
      </c>
      <c r="O231" s="22" t="s">
        <v>55</v>
      </c>
      <c r="P231" s="21" t="s">
        <v>940</v>
      </c>
      <c r="Q231" s="22" t="s">
        <v>57</v>
      </c>
      <c r="R231" s="21" t="s">
        <v>941</v>
      </c>
      <c r="S231" s="22" t="s">
        <v>882</v>
      </c>
      <c r="T231" s="23">
        <v>1</v>
      </c>
    </row>
    <row r="232" spans="1:20" ht="102">
      <c r="A232" s="25" t="s">
        <v>942</v>
      </c>
      <c r="B232" s="26" t="s">
        <v>943</v>
      </c>
      <c r="C232" s="27">
        <v>2012</v>
      </c>
      <c r="D232" s="27" t="s">
        <v>54</v>
      </c>
      <c r="E232" s="38" t="s">
        <v>46</v>
      </c>
      <c r="F232" s="27">
        <v>1</v>
      </c>
      <c r="G232" s="38"/>
      <c r="H232" s="38">
        <v>1</v>
      </c>
      <c r="I232" s="38">
        <v>1</v>
      </c>
      <c r="J232" s="38">
        <f t="shared" si="24"/>
        <v>2</v>
      </c>
      <c r="K232" s="38" t="str">
        <f t="shared" si="26"/>
        <v>No</v>
      </c>
      <c r="L232" s="38" t="str">
        <f t="shared" si="29"/>
        <v>No</v>
      </c>
      <c r="M232" s="27" t="s">
        <v>55</v>
      </c>
      <c r="N232" s="26" t="s">
        <v>944</v>
      </c>
      <c r="O232" s="27" t="s">
        <v>55</v>
      </c>
      <c r="P232" s="26" t="s">
        <v>945</v>
      </c>
      <c r="Q232" s="27" t="s">
        <v>55</v>
      </c>
      <c r="R232" s="26" t="s">
        <v>946</v>
      </c>
      <c r="S232" s="27" t="s">
        <v>947</v>
      </c>
      <c r="T232" s="23">
        <v>1</v>
      </c>
    </row>
    <row r="233" spans="1:20" ht="89.25">
      <c r="A233" s="20" t="s">
        <v>948</v>
      </c>
      <c r="B233" s="21" t="s">
        <v>949</v>
      </c>
      <c r="C233" s="22">
        <v>2010</v>
      </c>
      <c r="D233" s="22" t="s">
        <v>54</v>
      </c>
      <c r="E233" s="22" t="s">
        <v>46</v>
      </c>
      <c r="F233" s="22"/>
      <c r="G233" s="22"/>
      <c r="H233" s="22"/>
      <c r="I233" s="22">
        <v>1</v>
      </c>
      <c r="J233" s="33">
        <f t="shared" si="24"/>
        <v>0</v>
      </c>
      <c r="K233" s="33" t="str">
        <f t="shared" si="26"/>
        <v>No</v>
      </c>
      <c r="L233" s="33" t="str">
        <f t="shared" si="29"/>
        <v>No</v>
      </c>
      <c r="M233" s="33" t="s">
        <v>55</v>
      </c>
      <c r="N233" s="21" t="s">
        <v>950</v>
      </c>
      <c r="O233" s="33" t="s">
        <v>55</v>
      </c>
      <c r="P233" s="21" t="s">
        <v>951</v>
      </c>
      <c r="Q233" s="33" t="s">
        <v>57</v>
      </c>
      <c r="R233" s="21" t="s">
        <v>952</v>
      </c>
      <c r="S233" s="22" t="s">
        <v>953</v>
      </c>
      <c r="T233" s="23"/>
    </row>
    <row r="234" spans="1:20" ht="102">
      <c r="A234" s="20" t="s">
        <v>954</v>
      </c>
      <c r="B234" s="21" t="s">
        <v>955</v>
      </c>
      <c r="C234" s="22">
        <v>2001</v>
      </c>
      <c r="D234" s="22" t="s">
        <v>54</v>
      </c>
      <c r="E234" s="22" t="s">
        <v>46</v>
      </c>
      <c r="F234" s="22"/>
      <c r="G234" s="22"/>
      <c r="H234" s="22"/>
      <c r="I234" s="22">
        <v>1</v>
      </c>
      <c r="J234" s="33">
        <f t="shared" si="24"/>
        <v>0</v>
      </c>
      <c r="K234" s="33" t="s">
        <v>57</v>
      </c>
      <c r="L234" s="33" t="str">
        <f t="shared" si="29"/>
        <v>No</v>
      </c>
      <c r="M234" s="33" t="s">
        <v>55</v>
      </c>
      <c r="N234" s="21" t="s">
        <v>582</v>
      </c>
      <c r="O234" s="33" t="s">
        <v>57</v>
      </c>
      <c r="P234" s="21" t="s">
        <v>956</v>
      </c>
      <c r="Q234" s="33"/>
      <c r="R234" s="21"/>
      <c r="S234" s="22" t="s">
        <v>957</v>
      </c>
      <c r="T234" s="23"/>
    </row>
    <row r="235" spans="1:20" ht="51">
      <c r="A235" s="25" t="s">
        <v>958</v>
      </c>
      <c r="B235" s="26" t="s">
        <v>959</v>
      </c>
      <c r="C235" s="27">
        <v>2008</v>
      </c>
      <c r="D235" s="27" t="s">
        <v>113</v>
      </c>
      <c r="E235" s="38" t="s">
        <v>46</v>
      </c>
      <c r="F235" s="38"/>
      <c r="G235" s="38"/>
      <c r="H235" s="38">
        <v>1</v>
      </c>
      <c r="I235" s="38"/>
      <c r="J235" s="38">
        <f t="shared" si="24"/>
        <v>0</v>
      </c>
      <c r="K235" s="38" t="str">
        <f t="shared" ref="K235:K269" si="30">IF(E235 = "English", "No", "Yes")</f>
        <v>No</v>
      </c>
      <c r="L235" s="38" t="str">
        <f t="shared" si="29"/>
        <v>No</v>
      </c>
      <c r="M235" s="38" t="s">
        <v>55</v>
      </c>
      <c r="N235" s="26" t="s">
        <v>960</v>
      </c>
      <c r="O235" s="38" t="s">
        <v>55</v>
      </c>
      <c r="P235" s="26" t="s">
        <v>961</v>
      </c>
      <c r="Q235" s="38" t="s">
        <v>55</v>
      </c>
      <c r="R235" s="26" t="s">
        <v>962</v>
      </c>
      <c r="S235" s="27" t="s">
        <v>237</v>
      </c>
      <c r="T235" s="23">
        <v>1</v>
      </c>
    </row>
    <row r="236" spans="1:20" ht="51">
      <c r="A236" s="41" t="s">
        <v>4607</v>
      </c>
      <c r="B236" s="24" t="s">
        <v>4612</v>
      </c>
      <c r="C236" s="33">
        <v>2022</v>
      </c>
      <c r="D236" s="22" t="s">
        <v>54</v>
      </c>
      <c r="E236" s="33" t="s">
        <v>46</v>
      </c>
      <c r="F236" s="33"/>
      <c r="G236" s="33"/>
      <c r="H236" s="33">
        <v>1</v>
      </c>
      <c r="I236" s="33"/>
      <c r="J236" s="33"/>
      <c r="K236" s="33" t="str">
        <f t="shared" si="30"/>
        <v>No</v>
      </c>
      <c r="L236" s="33" t="str">
        <f>IF(OR(D236="Conference Review", D236="Patent", D236="News Article", D236="Report", D236="Erratum"),"Yes","No")</f>
        <v>No</v>
      </c>
      <c r="M236" s="33" t="s">
        <v>57</v>
      </c>
      <c r="N236" s="24" t="s">
        <v>4658</v>
      </c>
      <c r="O236" s="33"/>
      <c r="P236" s="24"/>
      <c r="Q236" s="33"/>
      <c r="R236" s="41"/>
      <c r="S236" s="33"/>
      <c r="T236" s="23"/>
    </row>
    <row r="237" spans="1:20" ht="114.75">
      <c r="A237" s="20" t="s">
        <v>963</v>
      </c>
      <c r="B237" s="21" t="s">
        <v>964</v>
      </c>
      <c r="C237" s="22">
        <v>2010</v>
      </c>
      <c r="D237" s="22" t="s">
        <v>54</v>
      </c>
      <c r="E237" s="22" t="s">
        <v>46</v>
      </c>
      <c r="F237" s="22"/>
      <c r="G237" s="22"/>
      <c r="H237" s="22"/>
      <c r="I237" s="22">
        <v>1</v>
      </c>
      <c r="J237" s="33">
        <f t="shared" ref="J237:J243" si="31">SUM(F237:I237)-1</f>
        <v>0</v>
      </c>
      <c r="K237" s="33" t="str">
        <f t="shared" si="30"/>
        <v>No</v>
      </c>
      <c r="L237" s="33" t="str">
        <f t="shared" ref="L237:L243" si="32">IF(OR(D237="Conference Review", D237="Patent", D237="News Article", D237="Report"),"Yes","No")</f>
        <v>No</v>
      </c>
      <c r="M237" s="33" t="s">
        <v>55</v>
      </c>
      <c r="N237" s="21" t="s">
        <v>965</v>
      </c>
      <c r="O237" s="33" t="s">
        <v>55</v>
      </c>
      <c r="P237" s="21" t="s">
        <v>966</v>
      </c>
      <c r="Q237" s="33" t="s">
        <v>57</v>
      </c>
      <c r="R237" s="21" t="s">
        <v>967</v>
      </c>
      <c r="S237" s="22" t="s">
        <v>968</v>
      </c>
      <c r="T237" s="23"/>
    </row>
    <row r="238" spans="1:20" ht="76.5">
      <c r="A238" s="20" t="s">
        <v>969</v>
      </c>
      <c r="B238" s="21" t="s">
        <v>970</v>
      </c>
      <c r="C238" s="22">
        <v>2011</v>
      </c>
      <c r="D238" s="22" t="s">
        <v>54</v>
      </c>
      <c r="E238" s="22" t="s">
        <v>46</v>
      </c>
      <c r="F238" s="22"/>
      <c r="G238" s="22"/>
      <c r="H238" s="22"/>
      <c r="I238" s="22">
        <v>1</v>
      </c>
      <c r="J238" s="33">
        <f t="shared" si="31"/>
        <v>0</v>
      </c>
      <c r="K238" s="33" t="str">
        <f t="shared" si="30"/>
        <v>No</v>
      </c>
      <c r="L238" s="33" t="str">
        <f t="shared" si="32"/>
        <v>No</v>
      </c>
      <c r="M238" s="33" t="s">
        <v>55</v>
      </c>
      <c r="N238" s="21" t="s">
        <v>971</v>
      </c>
      <c r="O238" s="33" t="s">
        <v>57</v>
      </c>
      <c r="P238" s="21" t="s">
        <v>972</v>
      </c>
      <c r="Q238" s="33"/>
      <c r="R238" s="21"/>
      <c r="S238" s="22" t="s">
        <v>59</v>
      </c>
      <c r="T238" s="23"/>
    </row>
    <row r="239" spans="1:20" ht="51">
      <c r="A239" s="20" t="s">
        <v>973</v>
      </c>
      <c r="B239" s="21" t="s">
        <v>974</v>
      </c>
      <c r="C239" s="22">
        <v>2018</v>
      </c>
      <c r="D239" s="22" t="s">
        <v>54</v>
      </c>
      <c r="E239" s="22" t="s">
        <v>46</v>
      </c>
      <c r="F239" s="22"/>
      <c r="G239" s="22"/>
      <c r="H239" s="22"/>
      <c r="I239" s="22">
        <v>1</v>
      </c>
      <c r="J239" s="33">
        <f t="shared" si="31"/>
        <v>0</v>
      </c>
      <c r="K239" s="33" t="str">
        <f t="shared" si="30"/>
        <v>No</v>
      </c>
      <c r="L239" s="33" t="str">
        <f t="shared" si="32"/>
        <v>No</v>
      </c>
      <c r="M239" s="33" t="s">
        <v>57</v>
      </c>
      <c r="N239" s="21" t="s">
        <v>975</v>
      </c>
      <c r="O239" s="33"/>
      <c r="P239" s="21"/>
      <c r="Q239" s="33"/>
      <c r="R239" s="21"/>
      <c r="S239" s="22" t="s">
        <v>976</v>
      </c>
      <c r="T239" s="23"/>
    </row>
    <row r="240" spans="1:20" ht="165.75">
      <c r="A240" s="20" t="s">
        <v>636</v>
      </c>
      <c r="B240" s="21" t="s">
        <v>977</v>
      </c>
      <c r="C240" s="22">
        <v>2011</v>
      </c>
      <c r="D240" s="22" t="s">
        <v>54</v>
      </c>
      <c r="E240" s="33" t="s">
        <v>46</v>
      </c>
      <c r="F240" s="22">
        <v>1</v>
      </c>
      <c r="G240" s="33">
        <v>1</v>
      </c>
      <c r="H240" s="33">
        <v>1</v>
      </c>
      <c r="I240" s="33">
        <v>1</v>
      </c>
      <c r="J240" s="33">
        <f t="shared" si="31"/>
        <v>3</v>
      </c>
      <c r="K240" s="33" t="str">
        <f t="shared" si="30"/>
        <v>No</v>
      </c>
      <c r="L240" s="33" t="str">
        <f t="shared" si="32"/>
        <v>No</v>
      </c>
      <c r="M240" s="22" t="s">
        <v>55</v>
      </c>
      <c r="N240" s="21" t="s">
        <v>978</v>
      </c>
      <c r="O240" s="22" t="s">
        <v>55</v>
      </c>
      <c r="P240" s="21" t="s">
        <v>979</v>
      </c>
      <c r="Q240" s="22" t="s">
        <v>57</v>
      </c>
      <c r="R240" s="21" t="s">
        <v>980</v>
      </c>
      <c r="S240" s="22" t="s">
        <v>882</v>
      </c>
      <c r="T240" s="23">
        <v>1</v>
      </c>
    </row>
    <row r="241" spans="1:20" ht="102">
      <c r="A241" s="25" t="s">
        <v>981</v>
      </c>
      <c r="B241" s="26" t="s">
        <v>982</v>
      </c>
      <c r="C241" s="27">
        <v>2007</v>
      </c>
      <c r="D241" s="27" t="s">
        <v>54</v>
      </c>
      <c r="E241" s="32" t="s">
        <v>46</v>
      </c>
      <c r="F241" s="27">
        <v>1</v>
      </c>
      <c r="G241" s="32">
        <v>1</v>
      </c>
      <c r="H241" s="32">
        <v>1</v>
      </c>
      <c r="I241" s="32">
        <v>1</v>
      </c>
      <c r="J241" s="32">
        <f t="shared" si="31"/>
        <v>3</v>
      </c>
      <c r="K241" s="32" t="str">
        <f t="shared" si="30"/>
        <v>No</v>
      </c>
      <c r="L241" s="32" t="str">
        <f t="shared" si="32"/>
        <v>No</v>
      </c>
      <c r="M241" s="27" t="s">
        <v>55</v>
      </c>
      <c r="N241" s="26" t="s">
        <v>983</v>
      </c>
      <c r="O241" s="27" t="s">
        <v>55</v>
      </c>
      <c r="P241" s="26" t="s">
        <v>984</v>
      </c>
      <c r="Q241" s="37" t="s">
        <v>55</v>
      </c>
      <c r="R241" s="28" t="s">
        <v>985</v>
      </c>
      <c r="S241" s="27" t="s">
        <v>575</v>
      </c>
      <c r="T241" s="23">
        <v>1</v>
      </c>
    </row>
    <row r="242" spans="1:20" ht="127.5">
      <c r="A242" s="41" t="s">
        <v>986</v>
      </c>
      <c r="B242" s="21" t="s">
        <v>987</v>
      </c>
      <c r="C242" s="22">
        <v>2016</v>
      </c>
      <c r="D242" s="22" t="s">
        <v>54</v>
      </c>
      <c r="E242" s="22" t="s">
        <v>46</v>
      </c>
      <c r="F242" s="33"/>
      <c r="G242" s="33"/>
      <c r="H242" s="33">
        <v>1</v>
      </c>
      <c r="I242" s="33"/>
      <c r="J242" s="33">
        <f t="shared" si="31"/>
        <v>0</v>
      </c>
      <c r="K242" s="33" t="str">
        <f t="shared" si="30"/>
        <v>No</v>
      </c>
      <c r="L242" s="33" t="str">
        <f t="shared" si="32"/>
        <v>No</v>
      </c>
      <c r="M242" s="33" t="s">
        <v>55</v>
      </c>
      <c r="N242" s="21" t="s">
        <v>988</v>
      </c>
      <c r="O242" s="33" t="s">
        <v>55</v>
      </c>
      <c r="P242" s="21" t="s">
        <v>989</v>
      </c>
      <c r="Q242" s="33" t="s">
        <v>57</v>
      </c>
      <c r="R242" s="21" t="s">
        <v>990</v>
      </c>
      <c r="S242" s="22" t="s">
        <v>991</v>
      </c>
      <c r="T242" s="23"/>
    </row>
    <row r="243" spans="1:20" ht="51">
      <c r="A243" s="25" t="s">
        <v>992</v>
      </c>
      <c r="B243" s="26" t="s">
        <v>993</v>
      </c>
      <c r="C243" s="27">
        <v>2011</v>
      </c>
      <c r="D243" s="27" t="s">
        <v>54</v>
      </c>
      <c r="E243" s="27" t="s">
        <v>46</v>
      </c>
      <c r="F243" s="27"/>
      <c r="G243" s="27"/>
      <c r="H243" s="27">
        <v>1</v>
      </c>
      <c r="I243" s="27">
        <v>1</v>
      </c>
      <c r="J243" s="32">
        <f t="shared" si="31"/>
        <v>1</v>
      </c>
      <c r="K243" s="32" t="str">
        <f t="shared" si="30"/>
        <v>No</v>
      </c>
      <c r="L243" s="32" t="str">
        <f t="shared" si="32"/>
        <v>No</v>
      </c>
      <c r="M243" s="32" t="s">
        <v>55</v>
      </c>
      <c r="N243" s="26" t="s">
        <v>994</v>
      </c>
      <c r="O243" s="32" t="s">
        <v>55</v>
      </c>
      <c r="P243" s="26" t="s">
        <v>995</v>
      </c>
      <c r="Q243" s="38" t="s">
        <v>55</v>
      </c>
      <c r="R243" s="26" t="s">
        <v>996</v>
      </c>
      <c r="S243" s="27" t="s">
        <v>237</v>
      </c>
      <c r="T243" s="23">
        <v>1</v>
      </c>
    </row>
    <row r="244" spans="1:20" ht="51">
      <c r="A244" s="41" t="s">
        <v>4608</v>
      </c>
      <c r="B244" s="24" t="s">
        <v>4613</v>
      </c>
      <c r="C244" s="33">
        <v>2021</v>
      </c>
      <c r="D244" s="22" t="s">
        <v>54</v>
      </c>
      <c r="E244" s="33" t="s">
        <v>46</v>
      </c>
      <c r="F244" s="33"/>
      <c r="G244" s="33"/>
      <c r="H244" s="33">
        <v>1</v>
      </c>
      <c r="I244" s="33"/>
      <c r="J244" s="33"/>
      <c r="K244" s="33" t="str">
        <f t="shared" si="30"/>
        <v>No</v>
      </c>
      <c r="L244" s="33" t="str">
        <f>IF(OR(D244="Conference Review", D244="Patent", D244="News Article", D244="Report", D244="Erratum"),"Yes","No")</f>
        <v>No</v>
      </c>
      <c r="M244" s="33" t="s">
        <v>55</v>
      </c>
      <c r="N244" s="24" t="s">
        <v>4384</v>
      </c>
      <c r="O244" s="33" t="s">
        <v>57</v>
      </c>
      <c r="P244" s="24" t="s">
        <v>4659</v>
      </c>
      <c r="Q244" s="33"/>
      <c r="R244" s="41"/>
      <c r="S244" s="33"/>
      <c r="T244" s="23"/>
    </row>
    <row r="245" spans="1:20" ht="127.5">
      <c r="A245" s="20" t="s">
        <v>997</v>
      </c>
      <c r="B245" s="21" t="s">
        <v>998</v>
      </c>
      <c r="C245" s="22">
        <v>2016</v>
      </c>
      <c r="D245" s="22" t="s">
        <v>54</v>
      </c>
      <c r="E245" s="22" t="s">
        <v>46</v>
      </c>
      <c r="F245" s="22"/>
      <c r="G245" s="22"/>
      <c r="H245" s="22">
        <v>1</v>
      </c>
      <c r="I245" s="22">
        <v>1</v>
      </c>
      <c r="J245" s="33">
        <f t="shared" ref="J245:J256" si="33">SUM(F245:I245)-1</f>
        <v>1</v>
      </c>
      <c r="K245" s="33" t="str">
        <f t="shared" si="30"/>
        <v>No</v>
      </c>
      <c r="L245" s="33" t="str">
        <f t="shared" ref="L245:L256" si="34">IF(OR(D245="Conference Review", D245="Patent", D245="News Article", D245="Report"),"Yes","No")</f>
        <v>No</v>
      </c>
      <c r="M245" s="33" t="s">
        <v>55</v>
      </c>
      <c r="N245" s="21" t="s">
        <v>999</v>
      </c>
      <c r="O245" s="33" t="s">
        <v>55</v>
      </c>
      <c r="P245" s="21" t="s">
        <v>1000</v>
      </c>
      <c r="Q245" s="33" t="s">
        <v>57</v>
      </c>
      <c r="R245" s="21" t="s">
        <v>1001</v>
      </c>
      <c r="S245" s="22" t="s">
        <v>1002</v>
      </c>
      <c r="T245" s="23">
        <v>1</v>
      </c>
    </row>
    <row r="246" spans="1:20" ht="114.75">
      <c r="A246" s="25" t="s">
        <v>1003</v>
      </c>
      <c r="B246" s="26" t="s">
        <v>1004</v>
      </c>
      <c r="C246" s="27">
        <v>2011</v>
      </c>
      <c r="D246" s="27" t="s">
        <v>54</v>
      </c>
      <c r="E246" s="27" t="s">
        <v>46</v>
      </c>
      <c r="F246" s="27"/>
      <c r="G246" s="27"/>
      <c r="H246" s="27"/>
      <c r="I246" s="27">
        <v>1</v>
      </c>
      <c r="J246" s="38">
        <f t="shared" si="33"/>
        <v>0</v>
      </c>
      <c r="K246" s="38" t="str">
        <f t="shared" si="30"/>
        <v>No</v>
      </c>
      <c r="L246" s="38" t="str">
        <f t="shared" si="34"/>
        <v>No</v>
      </c>
      <c r="M246" s="38" t="s">
        <v>55</v>
      </c>
      <c r="N246" s="26" t="s">
        <v>700</v>
      </c>
      <c r="O246" s="38" t="s">
        <v>55</v>
      </c>
      <c r="P246" s="26" t="s">
        <v>1005</v>
      </c>
      <c r="Q246" s="38" t="s">
        <v>55</v>
      </c>
      <c r="R246" s="26" t="s">
        <v>1006</v>
      </c>
      <c r="S246" s="27" t="s">
        <v>123</v>
      </c>
      <c r="T246" s="23">
        <v>1</v>
      </c>
    </row>
    <row r="247" spans="1:20" ht="89.25">
      <c r="A247" s="25" t="s">
        <v>1007</v>
      </c>
      <c r="B247" s="26" t="s">
        <v>1008</v>
      </c>
      <c r="C247" s="27">
        <v>2014</v>
      </c>
      <c r="D247" s="27" t="s">
        <v>113</v>
      </c>
      <c r="E247" s="38" t="s">
        <v>46</v>
      </c>
      <c r="F247" s="27">
        <v>1</v>
      </c>
      <c r="G247" s="38">
        <v>1</v>
      </c>
      <c r="H247" s="38">
        <v>1</v>
      </c>
      <c r="I247" s="38">
        <v>1</v>
      </c>
      <c r="J247" s="38">
        <f t="shared" si="33"/>
        <v>3</v>
      </c>
      <c r="K247" s="38" t="str">
        <f t="shared" si="30"/>
        <v>No</v>
      </c>
      <c r="L247" s="38" t="str">
        <f t="shared" si="34"/>
        <v>No</v>
      </c>
      <c r="M247" s="27" t="s">
        <v>55</v>
      </c>
      <c r="N247" s="28" t="s">
        <v>1009</v>
      </c>
      <c r="O247" s="27" t="s">
        <v>55</v>
      </c>
      <c r="P247" s="26" t="s">
        <v>1010</v>
      </c>
      <c r="Q247" s="27" t="s">
        <v>55</v>
      </c>
      <c r="R247" s="26" t="s">
        <v>1011</v>
      </c>
      <c r="S247" s="27" t="s">
        <v>289</v>
      </c>
      <c r="T247" s="23">
        <v>1</v>
      </c>
    </row>
    <row r="248" spans="1:20" ht="38.25">
      <c r="A248" s="20" t="s">
        <v>1012</v>
      </c>
      <c r="B248" s="21" t="s">
        <v>1013</v>
      </c>
      <c r="C248" s="22">
        <v>2018</v>
      </c>
      <c r="D248" s="22" t="s">
        <v>54</v>
      </c>
      <c r="E248" s="22" t="s">
        <v>46</v>
      </c>
      <c r="F248" s="22"/>
      <c r="G248" s="22"/>
      <c r="H248" s="22"/>
      <c r="I248" s="22">
        <v>1</v>
      </c>
      <c r="J248" s="33">
        <f t="shared" si="33"/>
        <v>0</v>
      </c>
      <c r="K248" s="33" t="str">
        <f t="shared" si="30"/>
        <v>No</v>
      </c>
      <c r="L248" s="33" t="str">
        <f t="shared" si="34"/>
        <v>No</v>
      </c>
      <c r="M248" s="33" t="s">
        <v>57</v>
      </c>
      <c r="N248" s="21" t="s">
        <v>1014</v>
      </c>
      <c r="O248" s="33"/>
      <c r="P248" s="21"/>
      <c r="Q248" s="33"/>
      <c r="R248" s="21"/>
      <c r="S248" s="22" t="s">
        <v>204</v>
      </c>
      <c r="T248" s="23"/>
    </row>
    <row r="249" spans="1:20" ht="127.5">
      <c r="A249" s="25" t="s">
        <v>1015</v>
      </c>
      <c r="B249" s="26" t="s">
        <v>1016</v>
      </c>
      <c r="C249" s="27">
        <v>2007</v>
      </c>
      <c r="D249" s="27" t="s">
        <v>54</v>
      </c>
      <c r="E249" s="38" t="s">
        <v>46</v>
      </c>
      <c r="F249" s="27">
        <v>1</v>
      </c>
      <c r="G249" s="38">
        <v>1</v>
      </c>
      <c r="H249" s="38">
        <v>1</v>
      </c>
      <c r="I249" s="38">
        <v>1</v>
      </c>
      <c r="J249" s="38">
        <f t="shared" si="33"/>
        <v>3</v>
      </c>
      <c r="K249" s="38" t="str">
        <f t="shared" si="30"/>
        <v>No</v>
      </c>
      <c r="L249" s="38" t="str">
        <f t="shared" si="34"/>
        <v>No</v>
      </c>
      <c r="M249" s="27" t="s">
        <v>55</v>
      </c>
      <c r="N249" s="26" t="s">
        <v>1017</v>
      </c>
      <c r="O249" s="27" t="s">
        <v>55</v>
      </c>
      <c r="P249" s="26" t="s">
        <v>1018</v>
      </c>
      <c r="Q249" s="27" t="s">
        <v>55</v>
      </c>
      <c r="R249" s="26" t="s">
        <v>1019</v>
      </c>
      <c r="S249" s="27" t="s">
        <v>123</v>
      </c>
      <c r="T249" s="23">
        <v>1</v>
      </c>
    </row>
    <row r="250" spans="1:20" ht="76.5">
      <c r="A250" s="25" t="s">
        <v>1020</v>
      </c>
      <c r="B250" s="26" t="s">
        <v>1021</v>
      </c>
      <c r="C250" s="27" t="s">
        <v>1022</v>
      </c>
      <c r="D250" s="27" t="s">
        <v>113</v>
      </c>
      <c r="E250" s="27" t="s">
        <v>46</v>
      </c>
      <c r="F250" s="27"/>
      <c r="G250" s="27">
        <v>1</v>
      </c>
      <c r="H250" s="27"/>
      <c r="I250" s="27"/>
      <c r="J250" s="38">
        <f t="shared" si="33"/>
        <v>0</v>
      </c>
      <c r="K250" s="38" t="str">
        <f t="shared" si="30"/>
        <v>No</v>
      </c>
      <c r="L250" s="38" t="str">
        <f t="shared" si="34"/>
        <v>No</v>
      </c>
      <c r="M250" s="38" t="s">
        <v>55</v>
      </c>
      <c r="N250" s="26" t="s">
        <v>612</v>
      </c>
      <c r="O250" s="38" t="s">
        <v>55</v>
      </c>
      <c r="P250" s="26" t="s">
        <v>1023</v>
      </c>
      <c r="Q250" s="38" t="s">
        <v>55</v>
      </c>
      <c r="R250" s="26" t="s">
        <v>1024</v>
      </c>
      <c r="S250" s="27" t="s">
        <v>1025</v>
      </c>
      <c r="T250" s="23">
        <v>1</v>
      </c>
    </row>
    <row r="251" spans="1:20" ht="63.75">
      <c r="A251" s="20" t="s">
        <v>1026</v>
      </c>
      <c r="B251" s="21" t="s">
        <v>1027</v>
      </c>
      <c r="C251" s="22">
        <v>2008</v>
      </c>
      <c r="D251" s="22" t="s">
        <v>113</v>
      </c>
      <c r="E251" s="33" t="s">
        <v>46</v>
      </c>
      <c r="F251" s="22">
        <v>1</v>
      </c>
      <c r="G251" s="33">
        <v>1</v>
      </c>
      <c r="H251" s="33"/>
      <c r="I251" s="33"/>
      <c r="J251" s="33">
        <f t="shared" si="33"/>
        <v>1</v>
      </c>
      <c r="K251" s="33" t="str">
        <f t="shared" si="30"/>
        <v>No</v>
      </c>
      <c r="L251" s="33" t="str">
        <f t="shared" si="34"/>
        <v>No</v>
      </c>
      <c r="M251" s="22" t="s">
        <v>55</v>
      </c>
      <c r="N251" s="24" t="s">
        <v>1028</v>
      </c>
      <c r="O251" s="22" t="s">
        <v>57</v>
      </c>
      <c r="P251" s="24" t="s">
        <v>1029</v>
      </c>
      <c r="Q251" s="22"/>
      <c r="R251" s="21"/>
      <c r="S251" s="22" t="s">
        <v>1030</v>
      </c>
      <c r="T251" s="23"/>
    </row>
    <row r="252" spans="1:20" ht="114.75">
      <c r="A252" s="20" t="s">
        <v>1031</v>
      </c>
      <c r="B252" s="21" t="s">
        <v>1032</v>
      </c>
      <c r="C252" s="22" t="s">
        <v>493</v>
      </c>
      <c r="D252" s="22" t="s">
        <v>113</v>
      </c>
      <c r="E252" s="22" t="s">
        <v>46</v>
      </c>
      <c r="F252" s="22"/>
      <c r="G252" s="22">
        <v>1</v>
      </c>
      <c r="H252" s="22"/>
      <c r="I252" s="22"/>
      <c r="J252" s="22">
        <f t="shared" si="33"/>
        <v>0</v>
      </c>
      <c r="K252" s="22" t="str">
        <f t="shared" si="30"/>
        <v>No</v>
      </c>
      <c r="L252" s="22" t="str">
        <f t="shared" si="34"/>
        <v>No</v>
      </c>
      <c r="M252" s="22" t="s">
        <v>55</v>
      </c>
      <c r="N252" s="24" t="s">
        <v>1033</v>
      </c>
      <c r="O252" s="22" t="s">
        <v>55</v>
      </c>
      <c r="P252" s="24" t="s">
        <v>1034</v>
      </c>
      <c r="Q252" s="22" t="s">
        <v>57</v>
      </c>
      <c r="R252" s="24" t="s">
        <v>1035</v>
      </c>
      <c r="S252" s="22" t="s">
        <v>1036</v>
      </c>
      <c r="T252" s="23"/>
    </row>
    <row r="253" spans="1:20" ht="89.25">
      <c r="A253" s="25" t="s">
        <v>1037</v>
      </c>
      <c r="B253" s="26" t="s">
        <v>1038</v>
      </c>
      <c r="C253" s="37">
        <v>2015</v>
      </c>
      <c r="D253" s="37" t="s">
        <v>54</v>
      </c>
      <c r="E253" s="38" t="s">
        <v>46</v>
      </c>
      <c r="F253" s="37">
        <v>1</v>
      </c>
      <c r="G253" s="38">
        <v>1</v>
      </c>
      <c r="H253" s="38">
        <v>1</v>
      </c>
      <c r="I253" s="38">
        <v>1</v>
      </c>
      <c r="J253" s="38">
        <f t="shared" si="33"/>
        <v>3</v>
      </c>
      <c r="K253" s="38" t="str">
        <f t="shared" si="30"/>
        <v>No</v>
      </c>
      <c r="L253" s="38" t="str">
        <f t="shared" si="34"/>
        <v>No</v>
      </c>
      <c r="M253" s="37" t="s">
        <v>55</v>
      </c>
      <c r="N253" s="26" t="s">
        <v>1039</v>
      </c>
      <c r="O253" s="37" t="s">
        <v>55</v>
      </c>
      <c r="P253" s="26" t="s">
        <v>1040</v>
      </c>
      <c r="Q253" s="37" t="s">
        <v>55</v>
      </c>
      <c r="R253" s="28" t="s">
        <v>1041</v>
      </c>
      <c r="S253" s="27" t="s">
        <v>1042</v>
      </c>
      <c r="T253" s="23">
        <v>1</v>
      </c>
    </row>
    <row r="254" spans="1:20" ht="25.5">
      <c r="A254" s="20" t="s">
        <v>1043</v>
      </c>
      <c r="B254" s="21" t="s">
        <v>1044</v>
      </c>
      <c r="C254" s="22">
        <v>2011</v>
      </c>
      <c r="D254" s="22" t="s">
        <v>54</v>
      </c>
      <c r="E254" s="33" t="s">
        <v>91</v>
      </c>
      <c r="F254" s="22">
        <v>1</v>
      </c>
      <c r="G254" s="33"/>
      <c r="H254" s="33"/>
      <c r="I254" s="33">
        <v>1</v>
      </c>
      <c r="J254" s="33">
        <f t="shared" si="33"/>
        <v>1</v>
      </c>
      <c r="K254" s="33" t="str">
        <f t="shared" si="30"/>
        <v>Yes</v>
      </c>
      <c r="L254" s="33" t="str">
        <f t="shared" si="34"/>
        <v>No</v>
      </c>
      <c r="M254" s="22"/>
      <c r="N254" s="21"/>
      <c r="O254" s="22"/>
      <c r="P254" s="21"/>
      <c r="Q254" s="22"/>
      <c r="R254" s="21"/>
      <c r="S254" s="22"/>
      <c r="T254" s="23"/>
    </row>
    <row r="255" spans="1:20" ht="89.25">
      <c r="A255" s="25" t="s">
        <v>1045</v>
      </c>
      <c r="B255" s="26" t="s">
        <v>1046</v>
      </c>
      <c r="C255" s="27">
        <v>2013</v>
      </c>
      <c r="D255" s="27" t="s">
        <v>54</v>
      </c>
      <c r="E255" s="27" t="s">
        <v>46</v>
      </c>
      <c r="F255" s="27"/>
      <c r="G255" s="27"/>
      <c r="H255" s="27"/>
      <c r="I255" s="27">
        <v>1</v>
      </c>
      <c r="J255" s="38">
        <f t="shared" si="33"/>
        <v>0</v>
      </c>
      <c r="K255" s="38" t="str">
        <f t="shared" si="30"/>
        <v>No</v>
      </c>
      <c r="L255" s="38" t="str">
        <f t="shared" si="34"/>
        <v>No</v>
      </c>
      <c r="M255" s="38" t="s">
        <v>55</v>
      </c>
      <c r="N255" s="26" t="s">
        <v>1047</v>
      </c>
      <c r="O255" s="38" t="s">
        <v>55</v>
      </c>
      <c r="P255" s="26" t="s">
        <v>1048</v>
      </c>
      <c r="Q255" s="38" t="s">
        <v>55</v>
      </c>
      <c r="R255" s="26" t="s">
        <v>1049</v>
      </c>
      <c r="S255" s="27" t="s">
        <v>64</v>
      </c>
      <c r="T255" s="23"/>
    </row>
    <row r="256" spans="1:20" ht="114.75">
      <c r="A256" s="25" t="s">
        <v>1050</v>
      </c>
      <c r="B256" s="26" t="s">
        <v>1051</v>
      </c>
      <c r="C256" s="37">
        <v>2009</v>
      </c>
      <c r="D256" s="37" t="s">
        <v>54</v>
      </c>
      <c r="E256" s="38" t="s">
        <v>46</v>
      </c>
      <c r="F256" s="37">
        <v>1</v>
      </c>
      <c r="G256" s="38">
        <v>1</v>
      </c>
      <c r="H256" s="38"/>
      <c r="I256" s="38">
        <v>1</v>
      </c>
      <c r="J256" s="38">
        <f t="shared" si="33"/>
        <v>2</v>
      </c>
      <c r="K256" s="38" t="str">
        <f t="shared" si="30"/>
        <v>No</v>
      </c>
      <c r="L256" s="38" t="str">
        <f t="shared" si="34"/>
        <v>No</v>
      </c>
      <c r="M256" s="37" t="s">
        <v>55</v>
      </c>
      <c r="N256" s="28" t="s">
        <v>1052</v>
      </c>
      <c r="O256" s="37" t="s">
        <v>55</v>
      </c>
      <c r="P256" s="28" t="s">
        <v>1053</v>
      </c>
      <c r="Q256" s="37" t="s">
        <v>55</v>
      </c>
      <c r="R256" s="28" t="s">
        <v>1054</v>
      </c>
      <c r="S256" s="27" t="s">
        <v>237</v>
      </c>
      <c r="T256" s="23">
        <v>1</v>
      </c>
    </row>
    <row r="257" spans="1:20" ht="51">
      <c r="A257" s="41" t="s">
        <v>4609</v>
      </c>
      <c r="B257" s="24" t="s">
        <v>4614</v>
      </c>
      <c r="C257" s="33">
        <v>2021</v>
      </c>
      <c r="D257" s="22" t="s">
        <v>54</v>
      </c>
      <c r="E257" s="33" t="s">
        <v>46</v>
      </c>
      <c r="F257" s="33"/>
      <c r="G257" s="33"/>
      <c r="H257" s="33">
        <v>1</v>
      </c>
      <c r="I257" s="33"/>
      <c r="J257" s="33"/>
      <c r="K257" s="33" t="str">
        <f t="shared" si="30"/>
        <v>No</v>
      </c>
      <c r="L257" s="33" t="str">
        <f>IF(OR(D257="Conference Review", D257="Patent", D257="News Article", D257="Report", D257="Erratum"),"Yes","No")</f>
        <v>No</v>
      </c>
      <c r="M257" s="33" t="s">
        <v>55</v>
      </c>
      <c r="N257" s="24" t="s">
        <v>4384</v>
      </c>
      <c r="O257" s="33" t="s">
        <v>57</v>
      </c>
      <c r="P257" s="24" t="s">
        <v>4660</v>
      </c>
      <c r="Q257" s="33"/>
      <c r="R257" s="41"/>
      <c r="S257" s="33"/>
      <c r="T257" s="23"/>
    </row>
    <row r="258" spans="1:20" ht="102">
      <c r="A258" s="20" t="s">
        <v>1055</v>
      </c>
      <c r="B258" s="21" t="s">
        <v>1056</v>
      </c>
      <c r="C258" s="22">
        <v>2019</v>
      </c>
      <c r="D258" s="22" t="s">
        <v>54</v>
      </c>
      <c r="E258" s="33" t="s">
        <v>46</v>
      </c>
      <c r="F258" s="22">
        <v>1</v>
      </c>
      <c r="G258" s="33">
        <v>1</v>
      </c>
      <c r="H258" s="33">
        <v>1</v>
      </c>
      <c r="I258" s="33">
        <v>1</v>
      </c>
      <c r="J258" s="33">
        <f t="shared" ref="J258:J284" si="35">SUM(F258:I258)-1</f>
        <v>3</v>
      </c>
      <c r="K258" s="33" t="str">
        <f t="shared" si="30"/>
        <v>No</v>
      </c>
      <c r="L258" s="33" t="str">
        <f t="shared" ref="L258:L283" si="36">IF(OR(D258="Conference Review", D258="Patent", D258="News Article", D258="Report"),"Yes","No")</f>
        <v>No</v>
      </c>
      <c r="M258" s="22" t="s">
        <v>55</v>
      </c>
      <c r="N258" s="21" t="s">
        <v>1057</v>
      </c>
      <c r="O258" s="22" t="s">
        <v>55</v>
      </c>
      <c r="P258" s="21" t="s">
        <v>1058</v>
      </c>
      <c r="Q258" s="22" t="s">
        <v>57</v>
      </c>
      <c r="R258" s="21" t="s">
        <v>1059</v>
      </c>
      <c r="S258" s="22" t="s">
        <v>1060</v>
      </c>
      <c r="T258" s="23">
        <v>1</v>
      </c>
    </row>
    <row r="259" spans="1:20" ht="76.5">
      <c r="A259" s="20" t="s">
        <v>1061</v>
      </c>
      <c r="B259" s="21" t="s">
        <v>1062</v>
      </c>
      <c r="C259" s="22">
        <v>2015</v>
      </c>
      <c r="D259" s="22" t="s">
        <v>54</v>
      </c>
      <c r="E259" s="22" t="s">
        <v>46</v>
      </c>
      <c r="F259" s="22"/>
      <c r="G259" s="22"/>
      <c r="H259" s="22"/>
      <c r="I259" s="22">
        <v>1</v>
      </c>
      <c r="J259" s="33">
        <f t="shared" si="35"/>
        <v>0</v>
      </c>
      <c r="K259" s="33" t="str">
        <f t="shared" si="30"/>
        <v>No</v>
      </c>
      <c r="L259" s="33" t="str">
        <f t="shared" si="36"/>
        <v>No</v>
      </c>
      <c r="M259" s="33" t="s">
        <v>55</v>
      </c>
      <c r="N259" s="21" t="s">
        <v>1047</v>
      </c>
      <c r="O259" s="33" t="s">
        <v>57</v>
      </c>
      <c r="P259" s="21" t="s">
        <v>1063</v>
      </c>
      <c r="Q259" s="33"/>
      <c r="R259" s="21"/>
      <c r="S259" s="22" t="s">
        <v>921</v>
      </c>
      <c r="T259" s="23"/>
    </row>
    <row r="260" spans="1:20" ht="89.25">
      <c r="A260" s="20" t="s">
        <v>1064</v>
      </c>
      <c r="B260" s="21" t="s">
        <v>1065</v>
      </c>
      <c r="C260" s="22">
        <v>2013</v>
      </c>
      <c r="D260" s="22" t="s">
        <v>54</v>
      </c>
      <c r="E260" s="22" t="s">
        <v>46</v>
      </c>
      <c r="F260" s="22"/>
      <c r="G260" s="22"/>
      <c r="H260" s="22"/>
      <c r="I260" s="22">
        <v>1</v>
      </c>
      <c r="J260" s="33">
        <f t="shared" si="35"/>
        <v>0</v>
      </c>
      <c r="K260" s="33" t="str">
        <f t="shared" si="30"/>
        <v>No</v>
      </c>
      <c r="L260" s="33" t="str">
        <f t="shared" si="36"/>
        <v>No</v>
      </c>
      <c r="M260" s="33" t="s">
        <v>55</v>
      </c>
      <c r="N260" s="21" t="s">
        <v>1066</v>
      </c>
      <c r="O260" s="33" t="s">
        <v>57</v>
      </c>
      <c r="P260" s="21" t="s">
        <v>1067</v>
      </c>
      <c r="Q260" s="33"/>
      <c r="R260" s="21"/>
      <c r="S260" s="22" t="s">
        <v>59</v>
      </c>
      <c r="T260" s="23">
        <v>1</v>
      </c>
    </row>
    <row r="261" spans="1:20" ht="114.75">
      <c r="A261" s="20" t="s">
        <v>1068</v>
      </c>
      <c r="B261" s="21" t="s">
        <v>1069</v>
      </c>
      <c r="C261" s="22">
        <v>2015</v>
      </c>
      <c r="D261" s="22" t="s">
        <v>54</v>
      </c>
      <c r="E261" s="22" t="s">
        <v>46</v>
      </c>
      <c r="F261" s="22"/>
      <c r="G261" s="22"/>
      <c r="H261" s="22"/>
      <c r="I261" s="22">
        <v>1</v>
      </c>
      <c r="J261" s="33">
        <f t="shared" si="35"/>
        <v>0</v>
      </c>
      <c r="K261" s="33" t="str">
        <f t="shared" si="30"/>
        <v>No</v>
      </c>
      <c r="L261" s="33" t="str">
        <f t="shared" si="36"/>
        <v>No</v>
      </c>
      <c r="M261" s="33" t="s">
        <v>55</v>
      </c>
      <c r="N261" s="21" t="s">
        <v>1070</v>
      </c>
      <c r="O261" s="33" t="s">
        <v>55</v>
      </c>
      <c r="P261" s="21" t="s">
        <v>1071</v>
      </c>
      <c r="Q261" s="33" t="s">
        <v>57</v>
      </c>
      <c r="R261" s="21" t="s">
        <v>1072</v>
      </c>
      <c r="S261" s="22" t="s">
        <v>1060</v>
      </c>
      <c r="T261" s="23"/>
    </row>
    <row r="262" spans="1:20" ht="344.25">
      <c r="A262" s="20" t="s">
        <v>1073</v>
      </c>
      <c r="B262" s="21" t="s">
        <v>1074</v>
      </c>
      <c r="C262" s="22">
        <v>2016</v>
      </c>
      <c r="D262" s="22" t="s">
        <v>54</v>
      </c>
      <c r="E262" s="22" t="s">
        <v>46</v>
      </c>
      <c r="F262" s="22"/>
      <c r="G262" s="22"/>
      <c r="H262" s="22"/>
      <c r="I262" s="22">
        <v>1</v>
      </c>
      <c r="J262" s="33">
        <f t="shared" si="35"/>
        <v>0</v>
      </c>
      <c r="K262" s="33" t="str">
        <f t="shared" si="30"/>
        <v>No</v>
      </c>
      <c r="L262" s="33" t="str">
        <f t="shared" si="36"/>
        <v>No</v>
      </c>
      <c r="M262" s="33" t="s">
        <v>55</v>
      </c>
      <c r="N262" s="21" t="s">
        <v>1075</v>
      </c>
      <c r="O262" s="33" t="s">
        <v>55</v>
      </c>
      <c r="P262" s="21" t="s">
        <v>1076</v>
      </c>
      <c r="Q262" s="33" t="s">
        <v>57</v>
      </c>
      <c r="R262" s="21" t="s">
        <v>1077</v>
      </c>
      <c r="S262" s="22" t="s">
        <v>1078</v>
      </c>
      <c r="T262" s="23"/>
    </row>
    <row r="263" spans="1:20" ht="76.5">
      <c r="A263" s="20" t="s">
        <v>1079</v>
      </c>
      <c r="B263" s="21" t="s">
        <v>1080</v>
      </c>
      <c r="C263" s="22">
        <v>2007</v>
      </c>
      <c r="D263" s="22" t="s">
        <v>54</v>
      </c>
      <c r="E263" s="33" t="s">
        <v>46</v>
      </c>
      <c r="F263" s="33"/>
      <c r="G263" s="33"/>
      <c r="H263" s="33">
        <v>1</v>
      </c>
      <c r="I263" s="33"/>
      <c r="J263" s="33">
        <f t="shared" si="35"/>
        <v>0</v>
      </c>
      <c r="K263" s="33" t="str">
        <f t="shared" si="30"/>
        <v>No</v>
      </c>
      <c r="L263" s="33" t="str">
        <f t="shared" si="36"/>
        <v>No</v>
      </c>
      <c r="M263" s="33" t="s">
        <v>55</v>
      </c>
      <c r="N263" s="21" t="s">
        <v>1081</v>
      </c>
      <c r="O263" s="33" t="s">
        <v>57</v>
      </c>
      <c r="P263" s="21" t="s">
        <v>1082</v>
      </c>
      <c r="Q263" s="33"/>
      <c r="R263" s="21"/>
      <c r="S263" s="22" t="s">
        <v>106</v>
      </c>
      <c r="T263" s="23">
        <v>1</v>
      </c>
    </row>
    <row r="264" spans="1:20" ht="51">
      <c r="A264" s="41" t="s">
        <v>1083</v>
      </c>
      <c r="B264" s="21" t="s">
        <v>1084</v>
      </c>
      <c r="C264" s="22">
        <v>2012</v>
      </c>
      <c r="D264" s="22" t="s">
        <v>54</v>
      </c>
      <c r="E264" s="22" t="s">
        <v>46</v>
      </c>
      <c r="F264" s="33"/>
      <c r="G264" s="33"/>
      <c r="H264" s="33">
        <v>1</v>
      </c>
      <c r="I264" s="33"/>
      <c r="J264" s="33">
        <f t="shared" si="35"/>
        <v>0</v>
      </c>
      <c r="K264" s="33" t="str">
        <f t="shared" si="30"/>
        <v>No</v>
      </c>
      <c r="L264" s="33" t="str">
        <f t="shared" si="36"/>
        <v>No</v>
      </c>
      <c r="M264" s="33" t="s">
        <v>57</v>
      </c>
      <c r="N264" s="21" t="s">
        <v>1085</v>
      </c>
      <c r="O264" s="33"/>
      <c r="P264" s="21"/>
      <c r="Q264" s="33"/>
      <c r="R264" s="21"/>
      <c r="S264" s="22" t="s">
        <v>1086</v>
      </c>
      <c r="T264" s="23"/>
    </row>
    <row r="265" spans="1:20" ht="102">
      <c r="A265" s="25" t="s">
        <v>1087</v>
      </c>
      <c r="B265" s="26" t="s">
        <v>1088</v>
      </c>
      <c r="C265" s="27">
        <v>2011</v>
      </c>
      <c r="D265" s="27" t="s">
        <v>54</v>
      </c>
      <c r="E265" s="27" t="s">
        <v>46</v>
      </c>
      <c r="F265" s="27"/>
      <c r="G265" s="27"/>
      <c r="H265" s="27"/>
      <c r="I265" s="27">
        <v>1</v>
      </c>
      <c r="J265" s="38">
        <f t="shared" si="35"/>
        <v>0</v>
      </c>
      <c r="K265" s="38" t="str">
        <f t="shared" si="30"/>
        <v>No</v>
      </c>
      <c r="L265" s="38" t="str">
        <f t="shared" si="36"/>
        <v>No</v>
      </c>
      <c r="M265" s="38" t="s">
        <v>55</v>
      </c>
      <c r="N265" s="26" t="s">
        <v>1089</v>
      </c>
      <c r="O265" s="38" t="s">
        <v>55</v>
      </c>
      <c r="P265" s="26" t="s">
        <v>1090</v>
      </c>
      <c r="Q265" s="38" t="s">
        <v>55</v>
      </c>
      <c r="R265" s="26" t="s">
        <v>1091</v>
      </c>
      <c r="S265" s="27" t="s">
        <v>1092</v>
      </c>
      <c r="T265" s="23"/>
    </row>
    <row r="266" spans="1:20" ht="178.5">
      <c r="A266" s="29" t="s">
        <v>1093</v>
      </c>
      <c r="B266" s="30" t="s">
        <v>1094</v>
      </c>
      <c r="C266" s="31">
        <v>2012</v>
      </c>
      <c r="D266" s="31" t="s">
        <v>54</v>
      </c>
      <c r="E266" s="31" t="s">
        <v>46</v>
      </c>
      <c r="F266" s="31"/>
      <c r="G266" s="31"/>
      <c r="H266" s="31"/>
      <c r="I266" s="31">
        <v>1</v>
      </c>
      <c r="J266" s="40">
        <f t="shared" si="35"/>
        <v>0</v>
      </c>
      <c r="K266" s="40" t="str">
        <f t="shared" si="30"/>
        <v>No</v>
      </c>
      <c r="L266" s="40" t="str">
        <f t="shared" si="36"/>
        <v>No</v>
      </c>
      <c r="M266" s="40" t="s">
        <v>55</v>
      </c>
      <c r="N266" s="30" t="s">
        <v>1095</v>
      </c>
      <c r="O266" s="31" t="s">
        <v>55</v>
      </c>
      <c r="P266" s="35" t="s">
        <v>1096</v>
      </c>
      <c r="Q266" s="31" t="s">
        <v>191</v>
      </c>
      <c r="R266" s="35" t="s">
        <v>1097</v>
      </c>
      <c r="S266" s="31" t="s">
        <v>1098</v>
      </c>
      <c r="T266" s="23">
        <v>1</v>
      </c>
    </row>
    <row r="267" spans="1:20" ht="63.75">
      <c r="A267" s="20" t="s">
        <v>1099</v>
      </c>
      <c r="B267" s="21" t="s">
        <v>1100</v>
      </c>
      <c r="C267" s="22">
        <v>2011</v>
      </c>
      <c r="D267" s="22" t="s">
        <v>54</v>
      </c>
      <c r="E267" s="22" t="s">
        <v>46</v>
      </c>
      <c r="F267" s="22"/>
      <c r="G267" s="22"/>
      <c r="H267" s="22"/>
      <c r="I267" s="22">
        <v>1</v>
      </c>
      <c r="J267" s="33">
        <f t="shared" si="35"/>
        <v>0</v>
      </c>
      <c r="K267" s="33" t="str">
        <f t="shared" si="30"/>
        <v>No</v>
      </c>
      <c r="L267" s="33" t="str">
        <f t="shared" si="36"/>
        <v>No</v>
      </c>
      <c r="M267" s="33" t="s">
        <v>55</v>
      </c>
      <c r="N267" s="21" t="s">
        <v>1101</v>
      </c>
      <c r="O267" s="33" t="s">
        <v>57</v>
      </c>
      <c r="P267" s="21" t="s">
        <v>1102</v>
      </c>
      <c r="Q267" s="33"/>
      <c r="R267" s="21"/>
      <c r="S267" s="22" t="s">
        <v>1103</v>
      </c>
      <c r="T267" s="23"/>
    </row>
    <row r="268" spans="1:20" ht="102">
      <c r="A268" s="25" t="s">
        <v>1104</v>
      </c>
      <c r="B268" s="26" t="s">
        <v>1105</v>
      </c>
      <c r="C268" s="27">
        <v>2009</v>
      </c>
      <c r="D268" s="27" t="s">
        <v>54</v>
      </c>
      <c r="E268" s="27" t="s">
        <v>46</v>
      </c>
      <c r="F268" s="27"/>
      <c r="G268" s="27"/>
      <c r="H268" s="27"/>
      <c r="I268" s="27">
        <v>1</v>
      </c>
      <c r="J268" s="38">
        <f t="shared" si="35"/>
        <v>0</v>
      </c>
      <c r="K268" s="38" t="str">
        <f t="shared" si="30"/>
        <v>No</v>
      </c>
      <c r="L268" s="38" t="str">
        <f t="shared" si="36"/>
        <v>No</v>
      </c>
      <c r="M268" s="38" t="s">
        <v>55</v>
      </c>
      <c r="N268" s="26" t="s">
        <v>700</v>
      </c>
      <c r="O268" s="38" t="s">
        <v>55</v>
      </c>
      <c r="P268" s="26" t="s">
        <v>1106</v>
      </c>
      <c r="Q268" s="38" t="s">
        <v>55</v>
      </c>
      <c r="R268" s="26" t="s">
        <v>1107</v>
      </c>
      <c r="S268" s="27" t="s">
        <v>123</v>
      </c>
      <c r="T268" s="23"/>
    </row>
    <row r="269" spans="1:20" ht="102">
      <c r="A269" s="25" t="s">
        <v>1108</v>
      </c>
      <c r="B269" s="26" t="s">
        <v>1109</v>
      </c>
      <c r="C269" s="37">
        <v>2007</v>
      </c>
      <c r="D269" s="37" t="s">
        <v>54</v>
      </c>
      <c r="E269" s="38" t="s">
        <v>46</v>
      </c>
      <c r="F269" s="37">
        <v>1</v>
      </c>
      <c r="G269" s="38">
        <v>1</v>
      </c>
      <c r="H269" s="38">
        <v>2</v>
      </c>
      <c r="I269" s="38">
        <v>1</v>
      </c>
      <c r="J269" s="38">
        <f t="shared" si="35"/>
        <v>4</v>
      </c>
      <c r="K269" s="38" t="str">
        <f t="shared" si="30"/>
        <v>No</v>
      </c>
      <c r="L269" s="38" t="str">
        <f t="shared" si="36"/>
        <v>No</v>
      </c>
      <c r="M269" s="37" t="s">
        <v>55</v>
      </c>
      <c r="N269" s="26" t="s">
        <v>983</v>
      </c>
      <c r="O269" s="37" t="s">
        <v>55</v>
      </c>
      <c r="P269" s="26" t="s">
        <v>1110</v>
      </c>
      <c r="Q269" s="37" t="s">
        <v>55</v>
      </c>
      <c r="R269" s="26" t="s">
        <v>1111</v>
      </c>
      <c r="S269" s="27" t="s">
        <v>1112</v>
      </c>
      <c r="T269" s="23">
        <v>1</v>
      </c>
    </row>
    <row r="270" spans="1:20" ht="114.75">
      <c r="A270" s="29" t="s">
        <v>1113</v>
      </c>
      <c r="B270" s="30" t="s">
        <v>1114</v>
      </c>
      <c r="C270" s="34">
        <v>2006</v>
      </c>
      <c r="D270" s="34" t="s">
        <v>54</v>
      </c>
      <c r="E270" s="34" t="s">
        <v>46</v>
      </c>
      <c r="F270" s="34"/>
      <c r="G270" s="34"/>
      <c r="H270" s="34"/>
      <c r="I270" s="34">
        <v>1</v>
      </c>
      <c r="J270" s="42">
        <f t="shared" si="35"/>
        <v>0</v>
      </c>
      <c r="K270" s="42" t="s">
        <v>57</v>
      </c>
      <c r="L270" s="42" t="str">
        <f t="shared" si="36"/>
        <v>No</v>
      </c>
      <c r="M270" s="42" t="s">
        <v>55</v>
      </c>
      <c r="N270" s="30" t="s">
        <v>1115</v>
      </c>
      <c r="O270" s="42" t="s">
        <v>55</v>
      </c>
      <c r="P270" s="30" t="s">
        <v>1116</v>
      </c>
      <c r="Q270" s="42" t="s">
        <v>191</v>
      </c>
      <c r="R270" s="30" t="s">
        <v>1117</v>
      </c>
      <c r="S270" s="31" t="s">
        <v>1118</v>
      </c>
      <c r="T270" s="23"/>
    </row>
    <row r="271" spans="1:20" ht="51">
      <c r="A271" s="20" t="s">
        <v>1119</v>
      </c>
      <c r="B271" s="21" t="s">
        <v>1120</v>
      </c>
      <c r="C271" s="22">
        <v>2011</v>
      </c>
      <c r="D271" s="22" t="s">
        <v>126</v>
      </c>
      <c r="E271" s="33" t="s">
        <v>46</v>
      </c>
      <c r="F271" s="33"/>
      <c r="G271" s="33"/>
      <c r="H271" s="33"/>
      <c r="I271" s="33">
        <v>1</v>
      </c>
      <c r="J271" s="33">
        <f t="shared" si="35"/>
        <v>0</v>
      </c>
      <c r="K271" s="33" t="str">
        <f t="shared" ref="K271:K302" si="37">IF(E271 = "English", "No", "Yes")</f>
        <v>No</v>
      </c>
      <c r="L271" s="33" t="str">
        <f t="shared" si="36"/>
        <v>Yes</v>
      </c>
      <c r="M271" s="33"/>
      <c r="N271" s="21"/>
      <c r="O271" s="33"/>
      <c r="P271" s="21"/>
      <c r="Q271" s="33"/>
      <c r="R271" s="21"/>
      <c r="S271" s="22"/>
      <c r="T271" s="23"/>
    </row>
    <row r="272" spans="1:20" ht="63.75">
      <c r="A272" s="20" t="s">
        <v>1121</v>
      </c>
      <c r="B272" s="21" t="s">
        <v>1122</v>
      </c>
      <c r="C272" s="22">
        <v>2013</v>
      </c>
      <c r="D272" s="22" t="s">
        <v>126</v>
      </c>
      <c r="E272" s="33" t="s">
        <v>46</v>
      </c>
      <c r="F272" s="33"/>
      <c r="G272" s="33"/>
      <c r="H272" s="33"/>
      <c r="I272" s="33">
        <v>1</v>
      </c>
      <c r="J272" s="33">
        <f t="shared" si="35"/>
        <v>0</v>
      </c>
      <c r="K272" s="33" t="str">
        <f t="shared" si="37"/>
        <v>No</v>
      </c>
      <c r="L272" s="33" t="str">
        <f t="shared" si="36"/>
        <v>Yes</v>
      </c>
      <c r="M272" s="33"/>
      <c r="N272" s="21"/>
      <c r="O272" s="33"/>
      <c r="P272" s="21"/>
      <c r="Q272" s="33"/>
      <c r="R272" s="21"/>
      <c r="S272" s="22"/>
      <c r="T272" s="23"/>
    </row>
    <row r="273" spans="1:20" ht="114.75">
      <c r="A273" s="25" t="s">
        <v>1123</v>
      </c>
      <c r="B273" s="26" t="s">
        <v>1124</v>
      </c>
      <c r="C273" s="27">
        <v>2013</v>
      </c>
      <c r="D273" s="27" t="s">
        <v>54</v>
      </c>
      <c r="E273" s="38" t="s">
        <v>46</v>
      </c>
      <c r="F273" s="27">
        <v>1</v>
      </c>
      <c r="G273" s="38">
        <v>1</v>
      </c>
      <c r="H273" s="38">
        <v>1</v>
      </c>
      <c r="I273" s="38">
        <v>1</v>
      </c>
      <c r="J273" s="38">
        <f t="shared" si="35"/>
        <v>3</v>
      </c>
      <c r="K273" s="38" t="str">
        <f t="shared" si="37"/>
        <v>No</v>
      </c>
      <c r="L273" s="38" t="str">
        <f t="shared" si="36"/>
        <v>No</v>
      </c>
      <c r="M273" s="27" t="s">
        <v>55</v>
      </c>
      <c r="N273" s="26" t="s">
        <v>1125</v>
      </c>
      <c r="O273" s="27" t="s">
        <v>55</v>
      </c>
      <c r="P273" s="26" t="s">
        <v>1126</v>
      </c>
      <c r="Q273" s="27" t="s">
        <v>55</v>
      </c>
      <c r="R273" s="26" t="s">
        <v>1127</v>
      </c>
      <c r="S273" s="27" t="s">
        <v>289</v>
      </c>
      <c r="T273" s="23">
        <v>1</v>
      </c>
    </row>
    <row r="274" spans="1:20" ht="51">
      <c r="A274" s="20" t="s">
        <v>1128</v>
      </c>
      <c r="B274" s="21" t="s">
        <v>1129</v>
      </c>
      <c r="C274" s="22">
        <v>2004</v>
      </c>
      <c r="D274" s="22" t="s">
        <v>54</v>
      </c>
      <c r="E274" s="22" t="s">
        <v>46</v>
      </c>
      <c r="F274" s="22"/>
      <c r="G274" s="22"/>
      <c r="H274" s="22"/>
      <c r="I274" s="22">
        <v>1</v>
      </c>
      <c r="J274" s="33">
        <f t="shared" si="35"/>
        <v>0</v>
      </c>
      <c r="K274" s="33" t="str">
        <f t="shared" si="37"/>
        <v>No</v>
      </c>
      <c r="L274" s="33" t="str">
        <f t="shared" si="36"/>
        <v>No</v>
      </c>
      <c r="M274" s="33" t="s">
        <v>57</v>
      </c>
      <c r="N274" s="21" t="s">
        <v>1130</v>
      </c>
      <c r="O274" s="33"/>
      <c r="P274" s="21"/>
      <c r="Q274" s="33"/>
      <c r="R274" s="21"/>
      <c r="S274" s="22" t="s">
        <v>310</v>
      </c>
      <c r="T274" s="23"/>
    </row>
    <row r="275" spans="1:20" ht="153">
      <c r="A275" s="20" t="s">
        <v>1131</v>
      </c>
      <c r="B275" s="21" t="s">
        <v>1132</v>
      </c>
      <c r="C275" s="22">
        <v>2018</v>
      </c>
      <c r="D275" s="22" t="s">
        <v>54</v>
      </c>
      <c r="E275" s="22" t="s">
        <v>46</v>
      </c>
      <c r="F275" s="22"/>
      <c r="G275" s="22"/>
      <c r="H275" s="22"/>
      <c r="I275" s="22">
        <v>1</v>
      </c>
      <c r="J275" s="33">
        <f t="shared" si="35"/>
        <v>0</v>
      </c>
      <c r="K275" s="33" t="str">
        <f t="shared" si="37"/>
        <v>No</v>
      </c>
      <c r="L275" s="33" t="str">
        <f t="shared" si="36"/>
        <v>No</v>
      </c>
      <c r="M275" s="33" t="s">
        <v>55</v>
      </c>
      <c r="N275" s="21" t="s">
        <v>1133</v>
      </c>
      <c r="O275" s="33" t="s">
        <v>55</v>
      </c>
      <c r="P275" s="21" t="s">
        <v>1134</v>
      </c>
      <c r="Q275" s="33" t="s">
        <v>57</v>
      </c>
      <c r="R275" s="21" t="s">
        <v>1135</v>
      </c>
      <c r="S275" s="22" t="s">
        <v>1136</v>
      </c>
      <c r="T275" s="23"/>
    </row>
    <row r="276" spans="1:20" ht="51">
      <c r="A276" s="20" t="s">
        <v>1137</v>
      </c>
      <c r="B276" s="21" t="s">
        <v>1138</v>
      </c>
      <c r="C276" s="22">
        <v>2015</v>
      </c>
      <c r="D276" s="22" t="s">
        <v>54</v>
      </c>
      <c r="E276" s="22" t="s">
        <v>46</v>
      </c>
      <c r="F276" s="33"/>
      <c r="G276" s="33"/>
      <c r="H276" s="33">
        <v>1</v>
      </c>
      <c r="I276" s="33"/>
      <c r="J276" s="33">
        <f t="shared" si="35"/>
        <v>0</v>
      </c>
      <c r="K276" s="33" t="str">
        <f t="shared" si="37"/>
        <v>No</v>
      </c>
      <c r="L276" s="33" t="str">
        <f t="shared" si="36"/>
        <v>No</v>
      </c>
      <c r="M276" s="33" t="s">
        <v>55</v>
      </c>
      <c r="N276" s="21" t="s">
        <v>1139</v>
      </c>
      <c r="O276" s="33" t="s">
        <v>57</v>
      </c>
      <c r="P276" s="21" t="s">
        <v>1140</v>
      </c>
      <c r="Q276" s="33"/>
      <c r="R276" s="21"/>
      <c r="S276" s="22" t="s">
        <v>106</v>
      </c>
      <c r="T276" s="23"/>
    </row>
    <row r="277" spans="1:20" ht="51">
      <c r="A277" s="20" t="s">
        <v>1141</v>
      </c>
      <c r="B277" s="21" t="s">
        <v>1142</v>
      </c>
      <c r="C277" s="22">
        <v>2010</v>
      </c>
      <c r="D277" s="22" t="s">
        <v>126</v>
      </c>
      <c r="E277" s="33" t="s">
        <v>46</v>
      </c>
      <c r="F277" s="33"/>
      <c r="G277" s="33"/>
      <c r="H277" s="33"/>
      <c r="I277" s="33">
        <v>1</v>
      </c>
      <c r="J277" s="33">
        <f t="shared" si="35"/>
        <v>0</v>
      </c>
      <c r="K277" s="33" t="str">
        <f t="shared" si="37"/>
        <v>No</v>
      </c>
      <c r="L277" s="33" t="str">
        <f t="shared" si="36"/>
        <v>Yes</v>
      </c>
      <c r="M277" s="33"/>
      <c r="N277" s="21"/>
      <c r="O277" s="33"/>
      <c r="P277" s="21"/>
      <c r="Q277" s="33"/>
      <c r="R277" s="21"/>
      <c r="S277" s="22"/>
      <c r="T277" s="23"/>
    </row>
    <row r="278" spans="1:20" ht="63.75">
      <c r="A278" s="20" t="s">
        <v>1143</v>
      </c>
      <c r="B278" s="21" t="s">
        <v>1144</v>
      </c>
      <c r="C278" s="22">
        <v>2009</v>
      </c>
      <c r="D278" s="22" t="s">
        <v>126</v>
      </c>
      <c r="E278" s="33" t="s">
        <v>46</v>
      </c>
      <c r="F278" s="33"/>
      <c r="G278" s="33"/>
      <c r="H278" s="33"/>
      <c r="I278" s="33">
        <v>1</v>
      </c>
      <c r="J278" s="33">
        <f t="shared" si="35"/>
        <v>0</v>
      </c>
      <c r="K278" s="33" t="str">
        <f t="shared" si="37"/>
        <v>No</v>
      </c>
      <c r="L278" s="33" t="str">
        <f t="shared" si="36"/>
        <v>Yes</v>
      </c>
      <c r="M278" s="33"/>
      <c r="N278" s="21"/>
      <c r="O278" s="33"/>
      <c r="P278" s="21"/>
      <c r="Q278" s="33"/>
      <c r="R278" s="21"/>
      <c r="S278" s="22"/>
      <c r="T278" s="23"/>
    </row>
    <row r="279" spans="1:20" ht="127.5">
      <c r="A279" s="25" t="s">
        <v>1145</v>
      </c>
      <c r="B279" s="26" t="s">
        <v>1146</v>
      </c>
      <c r="C279" s="27" t="s">
        <v>1147</v>
      </c>
      <c r="D279" s="27" t="s">
        <v>54</v>
      </c>
      <c r="E279" s="27" t="s">
        <v>46</v>
      </c>
      <c r="F279" s="27"/>
      <c r="G279" s="27">
        <v>1</v>
      </c>
      <c r="H279" s="27"/>
      <c r="I279" s="27">
        <v>1</v>
      </c>
      <c r="J279" s="38">
        <f t="shared" si="35"/>
        <v>1</v>
      </c>
      <c r="K279" s="38" t="str">
        <f t="shared" si="37"/>
        <v>No</v>
      </c>
      <c r="L279" s="38" t="str">
        <f t="shared" si="36"/>
        <v>No</v>
      </c>
      <c r="M279" s="38" t="s">
        <v>55</v>
      </c>
      <c r="N279" s="26" t="s">
        <v>1148</v>
      </c>
      <c r="O279" s="38" t="s">
        <v>55</v>
      </c>
      <c r="P279" s="26" t="s">
        <v>1149</v>
      </c>
      <c r="Q279" s="38" t="s">
        <v>55</v>
      </c>
      <c r="R279" s="26" t="s">
        <v>1150</v>
      </c>
      <c r="S279" s="27" t="s">
        <v>1151</v>
      </c>
      <c r="T279" s="23">
        <v>1</v>
      </c>
    </row>
    <row r="280" spans="1:20" ht="76.5">
      <c r="A280" s="20" t="s">
        <v>1152</v>
      </c>
      <c r="B280" s="21" t="s">
        <v>1153</v>
      </c>
      <c r="C280" s="22">
        <v>2018</v>
      </c>
      <c r="D280" s="22" t="s">
        <v>54</v>
      </c>
      <c r="E280" s="22" t="s">
        <v>46</v>
      </c>
      <c r="F280" s="22"/>
      <c r="G280" s="22"/>
      <c r="H280" s="22"/>
      <c r="I280" s="22">
        <v>1</v>
      </c>
      <c r="J280" s="33">
        <f t="shared" si="35"/>
        <v>0</v>
      </c>
      <c r="K280" s="33" t="str">
        <f t="shared" si="37"/>
        <v>No</v>
      </c>
      <c r="L280" s="33" t="str">
        <f t="shared" si="36"/>
        <v>No</v>
      </c>
      <c r="M280" s="33" t="s">
        <v>55</v>
      </c>
      <c r="N280" s="21" t="s">
        <v>1154</v>
      </c>
      <c r="O280" s="33" t="s">
        <v>57</v>
      </c>
      <c r="P280" s="21" t="s">
        <v>1155</v>
      </c>
      <c r="Q280" s="33"/>
      <c r="R280" s="21"/>
      <c r="S280" s="22" t="s">
        <v>1156</v>
      </c>
      <c r="T280" s="23"/>
    </row>
    <row r="281" spans="1:20" ht="63.75">
      <c r="A281" s="20" t="s">
        <v>1157</v>
      </c>
      <c r="B281" s="21" t="s">
        <v>1158</v>
      </c>
      <c r="C281" s="22" t="s">
        <v>1159</v>
      </c>
      <c r="D281" s="22" t="s">
        <v>1160</v>
      </c>
      <c r="E281" s="22" t="s">
        <v>46</v>
      </c>
      <c r="F281" s="22"/>
      <c r="G281" s="22">
        <v>1</v>
      </c>
      <c r="H281" s="22">
        <v>2</v>
      </c>
      <c r="I281" s="22">
        <v>1</v>
      </c>
      <c r="J281" s="33">
        <f t="shared" si="35"/>
        <v>3</v>
      </c>
      <c r="K281" s="33" t="str">
        <f t="shared" si="37"/>
        <v>No</v>
      </c>
      <c r="L281" s="33" t="str">
        <f t="shared" si="36"/>
        <v>No</v>
      </c>
      <c r="M281" s="33" t="s">
        <v>55</v>
      </c>
      <c r="N281" s="21" t="s">
        <v>1161</v>
      </c>
      <c r="O281" s="33" t="s">
        <v>57</v>
      </c>
      <c r="P281" s="21" t="s">
        <v>1162</v>
      </c>
      <c r="Q281" s="33"/>
      <c r="R281" s="21"/>
      <c r="S281" s="22" t="s">
        <v>609</v>
      </c>
      <c r="T281" s="23">
        <v>1</v>
      </c>
    </row>
    <row r="282" spans="1:20" ht="51">
      <c r="A282" s="20" t="s">
        <v>1163</v>
      </c>
      <c r="B282" s="21" t="s">
        <v>1164</v>
      </c>
      <c r="C282" s="22">
        <v>2012</v>
      </c>
      <c r="D282" s="22" t="s">
        <v>126</v>
      </c>
      <c r="E282" s="33" t="s">
        <v>46</v>
      </c>
      <c r="F282" s="33"/>
      <c r="G282" s="33"/>
      <c r="H282" s="33"/>
      <c r="I282" s="33">
        <v>1</v>
      </c>
      <c r="J282" s="33">
        <f t="shared" si="35"/>
        <v>0</v>
      </c>
      <c r="K282" s="33" t="str">
        <f t="shared" si="37"/>
        <v>No</v>
      </c>
      <c r="L282" s="33" t="str">
        <f t="shared" si="36"/>
        <v>Yes</v>
      </c>
      <c r="M282" s="33"/>
      <c r="N282" s="21"/>
      <c r="O282" s="33"/>
      <c r="P282" s="21"/>
      <c r="Q282" s="33"/>
      <c r="R282" s="21"/>
      <c r="S282" s="22"/>
      <c r="T282" s="23"/>
    </row>
    <row r="283" spans="1:20" ht="114.75">
      <c r="A283" s="25" t="s">
        <v>1165</v>
      </c>
      <c r="B283" s="26" t="s">
        <v>1166</v>
      </c>
      <c r="C283" s="37">
        <v>2013</v>
      </c>
      <c r="D283" s="37" t="s">
        <v>54</v>
      </c>
      <c r="E283" s="37" t="s">
        <v>46</v>
      </c>
      <c r="F283" s="37"/>
      <c r="G283" s="37"/>
      <c r="H283" s="37">
        <v>1</v>
      </c>
      <c r="I283" s="37">
        <v>1</v>
      </c>
      <c r="J283" s="38">
        <f t="shared" si="35"/>
        <v>1</v>
      </c>
      <c r="K283" s="38" t="str">
        <f t="shared" si="37"/>
        <v>No</v>
      </c>
      <c r="L283" s="38" t="str">
        <f t="shared" si="36"/>
        <v>No</v>
      </c>
      <c r="M283" s="38" t="s">
        <v>55</v>
      </c>
      <c r="N283" s="26" t="s">
        <v>1167</v>
      </c>
      <c r="O283" s="38" t="s">
        <v>55</v>
      </c>
      <c r="P283" s="26" t="s">
        <v>1168</v>
      </c>
      <c r="Q283" s="38" t="s">
        <v>55</v>
      </c>
      <c r="R283" s="26" t="s">
        <v>1169</v>
      </c>
      <c r="S283" s="27" t="s">
        <v>1170</v>
      </c>
      <c r="T283" s="23">
        <v>1</v>
      </c>
    </row>
    <row r="284" spans="1:20" ht="38.25">
      <c r="A284" s="41" t="s">
        <v>4261</v>
      </c>
      <c r="B284" s="24" t="s">
        <v>4312</v>
      </c>
      <c r="C284" s="33">
        <v>2021</v>
      </c>
      <c r="D284" s="22" t="s">
        <v>54</v>
      </c>
      <c r="E284" s="33" t="s">
        <v>46</v>
      </c>
      <c r="F284" s="33">
        <v>1</v>
      </c>
      <c r="G284" s="33">
        <v>1</v>
      </c>
      <c r="H284" s="33">
        <v>1</v>
      </c>
      <c r="I284" s="33">
        <v>1</v>
      </c>
      <c r="J284" s="33">
        <f t="shared" si="35"/>
        <v>3</v>
      </c>
      <c r="K284" s="33" t="str">
        <f t="shared" si="37"/>
        <v>No</v>
      </c>
      <c r="L284" s="33" t="str">
        <f>IF(OR(D284="Conference Review", D284="Patent", D284="News Article", D284="Report", D284="Erratum"),"Yes","No")</f>
        <v>No</v>
      </c>
      <c r="M284" s="33" t="s">
        <v>55</v>
      </c>
      <c r="N284" s="24" t="s">
        <v>4383</v>
      </c>
      <c r="O284" s="33" t="s">
        <v>57</v>
      </c>
      <c r="P284" s="24" t="s">
        <v>4388</v>
      </c>
      <c r="Q284" s="33"/>
      <c r="R284" s="41"/>
      <c r="S284" s="33"/>
      <c r="T284" s="23">
        <v>1</v>
      </c>
    </row>
    <row r="285" spans="1:20" ht="38.25">
      <c r="A285" s="41" t="s">
        <v>4651</v>
      </c>
      <c r="B285" s="24" t="s">
        <v>4653</v>
      </c>
      <c r="C285" s="33">
        <v>2022</v>
      </c>
      <c r="D285" s="22"/>
      <c r="E285" s="33" t="s">
        <v>46</v>
      </c>
      <c r="F285" s="33"/>
      <c r="G285" s="33">
        <v>1</v>
      </c>
      <c r="H285" s="33"/>
      <c r="I285" s="33"/>
      <c r="J285" s="33"/>
      <c r="K285" s="33" t="str">
        <f t="shared" si="37"/>
        <v>No</v>
      </c>
      <c r="L285" s="33" t="str">
        <f>IF(OR(D285="Conference Review", D285="Patent", D285="News Article", D285="Report", D285="Erratum"),"Yes","No")</f>
        <v>No</v>
      </c>
      <c r="M285" s="33" t="s">
        <v>55</v>
      </c>
      <c r="N285" s="24" t="s">
        <v>4384</v>
      </c>
      <c r="O285" s="33" t="s">
        <v>57</v>
      </c>
      <c r="P285" s="24" t="s">
        <v>4662</v>
      </c>
      <c r="Q285" s="33"/>
      <c r="R285" s="41"/>
      <c r="S285" s="33"/>
      <c r="T285" s="23"/>
    </row>
    <row r="286" spans="1:20" ht="76.5">
      <c r="A286" s="20" t="s">
        <v>1171</v>
      </c>
      <c r="B286" s="21" t="s">
        <v>1172</v>
      </c>
      <c r="C286" s="22">
        <v>2017</v>
      </c>
      <c r="D286" s="22" t="s">
        <v>54</v>
      </c>
      <c r="E286" s="33" t="s">
        <v>46</v>
      </c>
      <c r="F286" s="22">
        <v>1</v>
      </c>
      <c r="G286" s="33">
        <v>1</v>
      </c>
      <c r="H286" s="33">
        <v>1</v>
      </c>
      <c r="I286" s="33">
        <v>1</v>
      </c>
      <c r="J286" s="33">
        <f t="shared" ref="J286:J317" si="38">SUM(F286:I286)-1</f>
        <v>3</v>
      </c>
      <c r="K286" s="33" t="str">
        <f t="shared" si="37"/>
        <v>No</v>
      </c>
      <c r="L286" s="33" t="str">
        <f>IF(OR(D286="Conference Review", D286="Patent", D286="News Article", D286="Report"),"Yes","No")</f>
        <v>No</v>
      </c>
      <c r="M286" s="22" t="s">
        <v>55</v>
      </c>
      <c r="N286" s="21" t="s">
        <v>1173</v>
      </c>
      <c r="O286" s="22" t="s">
        <v>57</v>
      </c>
      <c r="P286" s="21" t="s">
        <v>1174</v>
      </c>
      <c r="Q286" s="22"/>
      <c r="R286" s="21"/>
      <c r="S286" s="22" t="s">
        <v>59</v>
      </c>
      <c r="T286" s="23">
        <v>1</v>
      </c>
    </row>
    <row r="287" spans="1:20" ht="114.75">
      <c r="A287" s="25" t="s">
        <v>1175</v>
      </c>
      <c r="B287" s="26" t="s">
        <v>1176</v>
      </c>
      <c r="C287" s="27">
        <v>2007</v>
      </c>
      <c r="D287" s="27" t="s">
        <v>54</v>
      </c>
      <c r="E287" s="38" t="s">
        <v>46</v>
      </c>
      <c r="F287" s="27">
        <v>1</v>
      </c>
      <c r="G287" s="38">
        <v>1</v>
      </c>
      <c r="H287" s="38">
        <v>1</v>
      </c>
      <c r="I287" s="38">
        <v>1</v>
      </c>
      <c r="J287" s="38">
        <f t="shared" si="38"/>
        <v>3</v>
      </c>
      <c r="K287" s="38" t="str">
        <f t="shared" si="37"/>
        <v>No</v>
      </c>
      <c r="L287" s="38" t="str">
        <f>IF(OR(D287="Conference Review", D287="Patent", D287="News Article", D287="Report"),"Yes","No")</f>
        <v>No</v>
      </c>
      <c r="M287" s="27" t="s">
        <v>55</v>
      </c>
      <c r="N287" s="28" t="s">
        <v>1177</v>
      </c>
      <c r="O287" s="27" t="s">
        <v>55</v>
      </c>
      <c r="P287" s="26" t="s">
        <v>1178</v>
      </c>
      <c r="Q287" s="27" t="s">
        <v>55</v>
      </c>
      <c r="R287" s="26" t="s">
        <v>1179</v>
      </c>
      <c r="S287" s="27" t="s">
        <v>1170</v>
      </c>
      <c r="T287" s="23">
        <v>1</v>
      </c>
    </row>
    <row r="288" spans="1:20" ht="51">
      <c r="A288" s="41" t="s">
        <v>4259</v>
      </c>
      <c r="B288" s="24" t="s">
        <v>4309</v>
      </c>
      <c r="C288" s="33">
        <v>2020</v>
      </c>
      <c r="D288" s="22" t="s">
        <v>54</v>
      </c>
      <c r="E288" s="33" t="s">
        <v>46</v>
      </c>
      <c r="F288" s="33"/>
      <c r="G288" s="33"/>
      <c r="H288" s="33"/>
      <c r="I288" s="33">
        <v>1</v>
      </c>
      <c r="J288" s="33">
        <f t="shared" si="38"/>
        <v>0</v>
      </c>
      <c r="K288" s="33" t="str">
        <f t="shared" si="37"/>
        <v>No</v>
      </c>
      <c r="L288" s="33" t="str">
        <f>IF(OR(D288="Conference Review", D288="Patent", D288="News Article", D288="Report", D288="Erratum"),"Yes","No")</f>
        <v>No</v>
      </c>
      <c r="M288" s="33" t="s">
        <v>55</v>
      </c>
      <c r="N288" s="24" t="s">
        <v>4383</v>
      </c>
      <c r="O288" s="33" t="s">
        <v>57</v>
      </c>
      <c r="P288" s="24" t="s">
        <v>4389</v>
      </c>
      <c r="Q288" s="33"/>
      <c r="R288" s="41"/>
      <c r="S288" s="33"/>
      <c r="T288" s="23">
        <v>1</v>
      </c>
    </row>
    <row r="289" spans="1:20" ht="63.75">
      <c r="A289" s="20" t="s">
        <v>1180</v>
      </c>
      <c r="B289" s="21" t="s">
        <v>1181</v>
      </c>
      <c r="C289" s="22">
        <v>2016</v>
      </c>
      <c r="D289" s="22" t="s">
        <v>126</v>
      </c>
      <c r="E289" s="33" t="s">
        <v>46</v>
      </c>
      <c r="F289" s="33"/>
      <c r="G289" s="33"/>
      <c r="H289" s="33"/>
      <c r="I289" s="33">
        <v>1</v>
      </c>
      <c r="J289" s="33">
        <f t="shared" si="38"/>
        <v>0</v>
      </c>
      <c r="K289" s="33" t="str">
        <f t="shared" si="37"/>
        <v>No</v>
      </c>
      <c r="L289" s="33" t="str">
        <f>IF(OR(D289="Conference Review", D289="Patent", D289="News Article", D289="Report"),"Yes","No")</f>
        <v>Yes</v>
      </c>
      <c r="M289" s="33"/>
      <c r="N289" s="21"/>
      <c r="O289" s="33"/>
      <c r="P289" s="21"/>
      <c r="Q289" s="33"/>
      <c r="R289" s="21"/>
      <c r="S289" s="22"/>
      <c r="T289" s="23"/>
    </row>
    <row r="290" spans="1:20" ht="63.75">
      <c r="A290" s="41"/>
      <c r="B290" s="24" t="s">
        <v>4359</v>
      </c>
      <c r="C290" s="33">
        <v>2021</v>
      </c>
      <c r="D290" s="22" t="s">
        <v>4370</v>
      </c>
      <c r="E290" s="33" t="s">
        <v>46</v>
      </c>
      <c r="F290" s="33">
        <v>1</v>
      </c>
      <c r="G290" s="33">
        <v>1</v>
      </c>
      <c r="H290" s="33"/>
      <c r="I290" s="33"/>
      <c r="J290" s="33">
        <f t="shared" si="38"/>
        <v>1</v>
      </c>
      <c r="K290" s="33" t="str">
        <f t="shared" si="37"/>
        <v>No</v>
      </c>
      <c r="L290" s="33" t="str">
        <f>IF(OR(D290="Conference Review", D290="Patent", D290="News Article", D290="Report", D290="Erratum"),"Yes","No")</f>
        <v>Yes</v>
      </c>
      <c r="M290" s="33" t="s">
        <v>57</v>
      </c>
      <c r="N290" s="24"/>
      <c r="O290" s="33"/>
      <c r="P290" s="24"/>
      <c r="Q290" s="33"/>
      <c r="R290" s="41"/>
      <c r="S290" s="33"/>
      <c r="T290" s="23"/>
    </row>
    <row r="291" spans="1:20" ht="63.75">
      <c r="A291" s="20" t="s">
        <v>1182</v>
      </c>
      <c r="B291" s="21" t="s">
        <v>1183</v>
      </c>
      <c r="C291" s="22">
        <v>2014</v>
      </c>
      <c r="D291" s="22" t="s">
        <v>126</v>
      </c>
      <c r="E291" s="33" t="s">
        <v>46</v>
      </c>
      <c r="F291" s="33"/>
      <c r="G291" s="33"/>
      <c r="H291" s="33"/>
      <c r="I291" s="33">
        <v>1</v>
      </c>
      <c r="J291" s="33">
        <f t="shared" si="38"/>
        <v>0</v>
      </c>
      <c r="K291" s="33" t="str">
        <f t="shared" si="37"/>
        <v>No</v>
      </c>
      <c r="L291" s="33" t="str">
        <f t="shared" ref="L291:L301" si="39">IF(OR(D291="Conference Review", D291="Patent", D291="News Article", D291="Report"),"Yes","No")</f>
        <v>Yes</v>
      </c>
      <c r="M291" s="33"/>
      <c r="N291" s="21"/>
      <c r="O291" s="33"/>
      <c r="P291" s="21"/>
      <c r="Q291" s="33"/>
      <c r="R291" s="21"/>
      <c r="S291" s="22"/>
      <c r="T291" s="23"/>
    </row>
    <row r="292" spans="1:20" ht="63.75">
      <c r="A292" s="20" t="s">
        <v>1184</v>
      </c>
      <c r="B292" s="21" t="s">
        <v>1185</v>
      </c>
      <c r="C292" s="22">
        <v>2016</v>
      </c>
      <c r="D292" s="22" t="s">
        <v>126</v>
      </c>
      <c r="E292" s="33" t="s">
        <v>46</v>
      </c>
      <c r="F292" s="33"/>
      <c r="G292" s="33"/>
      <c r="H292" s="33"/>
      <c r="I292" s="33">
        <v>1</v>
      </c>
      <c r="J292" s="33">
        <f t="shared" si="38"/>
        <v>0</v>
      </c>
      <c r="K292" s="33" t="str">
        <f t="shared" si="37"/>
        <v>No</v>
      </c>
      <c r="L292" s="33" t="str">
        <f t="shared" si="39"/>
        <v>Yes</v>
      </c>
      <c r="M292" s="33"/>
      <c r="N292" s="21"/>
      <c r="O292" s="33"/>
      <c r="P292" s="21"/>
      <c r="Q292" s="33"/>
      <c r="R292" s="21"/>
      <c r="S292" s="22"/>
      <c r="T292" s="23"/>
    </row>
    <row r="293" spans="1:20" ht="63.75">
      <c r="A293" s="20" t="s">
        <v>1186</v>
      </c>
      <c r="B293" s="21" t="s">
        <v>1187</v>
      </c>
      <c r="C293" s="22">
        <v>2017</v>
      </c>
      <c r="D293" s="22" t="s">
        <v>126</v>
      </c>
      <c r="E293" s="33" t="s">
        <v>46</v>
      </c>
      <c r="F293" s="33"/>
      <c r="G293" s="33"/>
      <c r="H293" s="33"/>
      <c r="I293" s="33">
        <v>1</v>
      </c>
      <c r="J293" s="33">
        <f t="shared" si="38"/>
        <v>0</v>
      </c>
      <c r="K293" s="33" t="str">
        <f t="shared" si="37"/>
        <v>No</v>
      </c>
      <c r="L293" s="33" t="str">
        <f t="shared" si="39"/>
        <v>Yes</v>
      </c>
      <c r="M293" s="33"/>
      <c r="N293" s="21"/>
      <c r="O293" s="33"/>
      <c r="P293" s="21"/>
      <c r="Q293" s="33"/>
      <c r="R293" s="21"/>
      <c r="S293" s="22"/>
      <c r="T293" s="23"/>
    </row>
    <row r="294" spans="1:20" ht="38.25">
      <c r="A294" s="20" t="s">
        <v>1188</v>
      </c>
      <c r="B294" s="21" t="s">
        <v>1189</v>
      </c>
      <c r="C294" s="22">
        <v>2014</v>
      </c>
      <c r="D294" s="22" t="s">
        <v>54</v>
      </c>
      <c r="E294" s="33" t="s">
        <v>46</v>
      </c>
      <c r="F294" s="22">
        <v>1</v>
      </c>
      <c r="G294" s="33"/>
      <c r="H294" s="33"/>
      <c r="I294" s="33"/>
      <c r="J294" s="33">
        <f t="shared" si="38"/>
        <v>0</v>
      </c>
      <c r="K294" s="33" t="str">
        <f t="shared" si="37"/>
        <v>No</v>
      </c>
      <c r="L294" s="33" t="str">
        <f t="shared" si="39"/>
        <v>No</v>
      </c>
      <c r="M294" s="22" t="s">
        <v>57</v>
      </c>
      <c r="N294" s="21" t="s">
        <v>1190</v>
      </c>
      <c r="O294" s="22"/>
      <c r="P294" s="21"/>
      <c r="Q294" s="22"/>
      <c r="R294" s="21"/>
      <c r="S294" s="22" t="s">
        <v>204</v>
      </c>
      <c r="T294" s="23"/>
    </row>
    <row r="295" spans="1:20" ht="38.25">
      <c r="A295" s="20" t="s">
        <v>1191</v>
      </c>
      <c r="B295" s="21" t="s">
        <v>1192</v>
      </c>
      <c r="C295" s="22">
        <v>2006</v>
      </c>
      <c r="D295" s="22" t="s">
        <v>54</v>
      </c>
      <c r="E295" s="22" t="s">
        <v>46</v>
      </c>
      <c r="F295" s="22"/>
      <c r="G295" s="22"/>
      <c r="H295" s="22"/>
      <c r="I295" s="22">
        <v>1</v>
      </c>
      <c r="J295" s="33">
        <f t="shared" si="38"/>
        <v>0</v>
      </c>
      <c r="K295" s="33" t="str">
        <f t="shared" si="37"/>
        <v>No</v>
      </c>
      <c r="L295" s="33" t="str">
        <f t="shared" si="39"/>
        <v>No</v>
      </c>
      <c r="M295" s="33" t="s">
        <v>57</v>
      </c>
      <c r="N295" s="21" t="s">
        <v>1193</v>
      </c>
      <c r="O295" s="33"/>
      <c r="P295" s="21"/>
      <c r="Q295" s="33"/>
      <c r="R295" s="21"/>
      <c r="S295" s="22" t="s">
        <v>204</v>
      </c>
      <c r="T295" s="23"/>
    </row>
    <row r="296" spans="1:20" ht="38.25">
      <c r="A296" s="20" t="s">
        <v>1194</v>
      </c>
      <c r="B296" s="21" t="s">
        <v>1195</v>
      </c>
      <c r="C296" s="22">
        <v>2000</v>
      </c>
      <c r="D296" s="22" t="s">
        <v>113</v>
      </c>
      <c r="E296" s="33" t="s">
        <v>46</v>
      </c>
      <c r="F296" s="22">
        <v>1</v>
      </c>
      <c r="G296" s="33">
        <v>1</v>
      </c>
      <c r="H296" s="33"/>
      <c r="I296" s="33"/>
      <c r="J296" s="33">
        <f t="shared" si="38"/>
        <v>1</v>
      </c>
      <c r="K296" s="33" t="str">
        <f t="shared" si="37"/>
        <v>No</v>
      </c>
      <c r="L296" s="33" t="str">
        <f t="shared" si="39"/>
        <v>No</v>
      </c>
      <c r="M296" s="22" t="s">
        <v>57</v>
      </c>
      <c r="N296" s="21" t="s">
        <v>1196</v>
      </c>
      <c r="O296" s="22"/>
      <c r="P296" s="21"/>
      <c r="Q296" s="22"/>
      <c r="R296" s="21"/>
      <c r="S296" s="22" t="s">
        <v>204</v>
      </c>
      <c r="T296" s="23"/>
    </row>
    <row r="297" spans="1:20" ht="38.25">
      <c r="A297" s="20" t="s">
        <v>1197</v>
      </c>
      <c r="B297" s="21" t="s">
        <v>1198</v>
      </c>
      <c r="C297" s="22">
        <v>2008</v>
      </c>
      <c r="D297" s="22" t="s">
        <v>113</v>
      </c>
      <c r="E297" s="33" t="s">
        <v>46</v>
      </c>
      <c r="F297" s="22">
        <v>1</v>
      </c>
      <c r="G297" s="33">
        <v>1</v>
      </c>
      <c r="H297" s="33"/>
      <c r="I297" s="33"/>
      <c r="J297" s="33">
        <f t="shared" si="38"/>
        <v>1</v>
      </c>
      <c r="K297" s="33" t="str">
        <f t="shared" si="37"/>
        <v>No</v>
      </c>
      <c r="L297" s="33" t="str">
        <f t="shared" si="39"/>
        <v>No</v>
      </c>
      <c r="M297" s="22" t="s">
        <v>57</v>
      </c>
      <c r="N297" s="21" t="s">
        <v>1199</v>
      </c>
      <c r="O297" s="22"/>
      <c r="P297" s="21"/>
      <c r="Q297" s="22"/>
      <c r="R297" s="21"/>
      <c r="S297" s="22" t="s">
        <v>1200</v>
      </c>
      <c r="T297" s="23"/>
    </row>
    <row r="298" spans="1:20" ht="153">
      <c r="A298" s="29" t="s">
        <v>1201</v>
      </c>
      <c r="B298" s="30" t="s">
        <v>1202</v>
      </c>
      <c r="C298" s="31">
        <v>2018</v>
      </c>
      <c r="D298" s="31" t="s">
        <v>54</v>
      </c>
      <c r="E298" s="31" t="s">
        <v>46</v>
      </c>
      <c r="F298" s="31"/>
      <c r="G298" s="31"/>
      <c r="H298" s="31"/>
      <c r="I298" s="31">
        <v>1</v>
      </c>
      <c r="J298" s="40">
        <f t="shared" si="38"/>
        <v>0</v>
      </c>
      <c r="K298" s="40" t="str">
        <f t="shared" si="37"/>
        <v>No</v>
      </c>
      <c r="L298" s="40" t="str">
        <f t="shared" si="39"/>
        <v>No</v>
      </c>
      <c r="M298" s="40" t="s">
        <v>55</v>
      </c>
      <c r="N298" s="30" t="s">
        <v>1203</v>
      </c>
      <c r="O298" s="40" t="s">
        <v>55</v>
      </c>
      <c r="P298" s="30" t="s">
        <v>1204</v>
      </c>
      <c r="Q298" s="40" t="s">
        <v>191</v>
      </c>
      <c r="R298" s="30" t="s">
        <v>1205</v>
      </c>
      <c r="S298" s="31" t="s">
        <v>817</v>
      </c>
      <c r="T298" s="23"/>
    </row>
    <row r="299" spans="1:20" ht="63.75">
      <c r="A299" s="20" t="s">
        <v>1206</v>
      </c>
      <c r="B299" s="21" t="s">
        <v>1207</v>
      </c>
      <c r="C299" s="22">
        <v>2016</v>
      </c>
      <c r="D299" s="22" t="s">
        <v>54</v>
      </c>
      <c r="E299" s="22" t="s">
        <v>46</v>
      </c>
      <c r="F299" s="33"/>
      <c r="G299" s="33"/>
      <c r="H299" s="33">
        <v>1</v>
      </c>
      <c r="I299" s="33"/>
      <c r="J299" s="33">
        <f t="shared" si="38"/>
        <v>0</v>
      </c>
      <c r="K299" s="33" t="str">
        <f t="shared" si="37"/>
        <v>No</v>
      </c>
      <c r="L299" s="33" t="str">
        <f t="shared" si="39"/>
        <v>No</v>
      </c>
      <c r="M299" s="33" t="s">
        <v>55</v>
      </c>
      <c r="N299" s="21" t="s">
        <v>616</v>
      </c>
      <c r="O299" s="33" t="s">
        <v>57</v>
      </c>
      <c r="P299" s="21" t="s">
        <v>1208</v>
      </c>
      <c r="Q299" s="33"/>
      <c r="R299" s="21"/>
      <c r="S299" s="22" t="s">
        <v>59</v>
      </c>
      <c r="T299" s="23">
        <v>1</v>
      </c>
    </row>
    <row r="300" spans="1:20" ht="51">
      <c r="A300" s="20" t="s">
        <v>1209</v>
      </c>
      <c r="B300" s="21" t="s">
        <v>1210</v>
      </c>
      <c r="C300" s="22">
        <v>2019</v>
      </c>
      <c r="D300" s="22" t="s">
        <v>54</v>
      </c>
      <c r="E300" s="22" t="s">
        <v>46</v>
      </c>
      <c r="F300" s="22"/>
      <c r="G300" s="22"/>
      <c r="H300" s="22"/>
      <c r="I300" s="22">
        <v>1</v>
      </c>
      <c r="J300" s="33">
        <f t="shared" si="38"/>
        <v>0</v>
      </c>
      <c r="K300" s="33" t="str">
        <f t="shared" si="37"/>
        <v>No</v>
      </c>
      <c r="L300" s="33" t="str">
        <f t="shared" si="39"/>
        <v>No</v>
      </c>
      <c r="M300" s="33" t="s">
        <v>57</v>
      </c>
      <c r="N300" s="21" t="s">
        <v>1211</v>
      </c>
      <c r="O300" s="33"/>
      <c r="P300" s="21"/>
      <c r="Q300" s="33"/>
      <c r="R300" s="21"/>
      <c r="S300" s="22" t="s">
        <v>1086</v>
      </c>
      <c r="T300" s="23">
        <v>1</v>
      </c>
    </row>
    <row r="301" spans="1:20" ht="51">
      <c r="A301" s="20" t="s">
        <v>1212</v>
      </c>
      <c r="B301" s="21" t="s">
        <v>1213</v>
      </c>
      <c r="C301" s="22">
        <v>2015</v>
      </c>
      <c r="D301" s="22" t="s">
        <v>113</v>
      </c>
      <c r="E301" s="22" t="s">
        <v>46</v>
      </c>
      <c r="F301" s="22"/>
      <c r="G301" s="22"/>
      <c r="H301" s="22"/>
      <c r="I301" s="22">
        <v>1</v>
      </c>
      <c r="J301" s="33">
        <f t="shared" si="38"/>
        <v>0</v>
      </c>
      <c r="K301" s="33" t="str">
        <f t="shared" si="37"/>
        <v>No</v>
      </c>
      <c r="L301" s="33" t="str">
        <f t="shared" si="39"/>
        <v>No</v>
      </c>
      <c r="M301" s="33" t="s">
        <v>57</v>
      </c>
      <c r="N301" s="21" t="s">
        <v>1214</v>
      </c>
      <c r="O301" s="33"/>
      <c r="P301" s="21"/>
      <c r="Q301" s="33"/>
      <c r="R301" s="21"/>
      <c r="S301" s="22" t="s">
        <v>1215</v>
      </c>
      <c r="T301" s="23"/>
    </row>
    <row r="302" spans="1:20" ht="51">
      <c r="A302" s="41" t="s">
        <v>4262</v>
      </c>
      <c r="B302" s="24" t="s">
        <v>4313</v>
      </c>
      <c r="C302" s="33">
        <v>2021</v>
      </c>
      <c r="D302" s="22" t="s">
        <v>54</v>
      </c>
      <c r="E302" s="33" t="s">
        <v>46</v>
      </c>
      <c r="F302" s="33">
        <v>1</v>
      </c>
      <c r="G302" s="33">
        <v>1</v>
      </c>
      <c r="H302" s="33"/>
      <c r="I302" s="33">
        <v>1</v>
      </c>
      <c r="J302" s="33">
        <f t="shared" si="38"/>
        <v>2</v>
      </c>
      <c r="K302" s="33" t="str">
        <f t="shared" si="37"/>
        <v>No</v>
      </c>
      <c r="L302" s="33" t="str">
        <f>IF(OR(D302="Conference Review", D302="Patent", D302="News Article", D302="Report", D302="Erratum"),"Yes","No")</f>
        <v>No</v>
      </c>
      <c r="M302" s="33" t="s">
        <v>55</v>
      </c>
      <c r="N302" s="24" t="s">
        <v>4390</v>
      </c>
      <c r="O302" s="33" t="s">
        <v>57</v>
      </c>
      <c r="P302" s="24" t="s">
        <v>4391</v>
      </c>
      <c r="Q302" s="33"/>
      <c r="R302" s="41"/>
      <c r="S302" s="33"/>
      <c r="T302" s="23">
        <v>1</v>
      </c>
    </row>
    <row r="303" spans="1:20" ht="38.25">
      <c r="A303" s="20" t="s">
        <v>1216</v>
      </c>
      <c r="B303" s="21" t="s">
        <v>1217</v>
      </c>
      <c r="C303" s="22">
        <v>2016</v>
      </c>
      <c r="D303" s="22" t="s">
        <v>54</v>
      </c>
      <c r="E303" s="22" t="s">
        <v>46</v>
      </c>
      <c r="F303" s="22"/>
      <c r="G303" s="22"/>
      <c r="H303" s="22"/>
      <c r="I303" s="22">
        <v>1</v>
      </c>
      <c r="J303" s="33">
        <f t="shared" si="38"/>
        <v>0</v>
      </c>
      <c r="K303" s="33" t="str">
        <f t="shared" ref="K303:K333" si="40">IF(E303 = "English", "No", "Yes")</f>
        <v>No</v>
      </c>
      <c r="L303" s="33" t="str">
        <f t="shared" ref="L303:L322" si="41">IF(OR(D303="Conference Review", D303="Patent", D303="News Article", D303="Report"),"Yes","No")</f>
        <v>No</v>
      </c>
      <c r="M303" s="33" t="s">
        <v>57</v>
      </c>
      <c r="N303" s="21" t="s">
        <v>1218</v>
      </c>
      <c r="O303" s="33"/>
      <c r="P303" s="21"/>
      <c r="Q303" s="33"/>
      <c r="R303" s="21"/>
      <c r="S303" s="22" t="s">
        <v>1219</v>
      </c>
      <c r="T303" s="23"/>
    </row>
    <row r="304" spans="1:20" ht="51">
      <c r="A304" s="20" t="s">
        <v>1220</v>
      </c>
      <c r="B304" s="21" t="s">
        <v>1221</v>
      </c>
      <c r="C304" s="22">
        <v>2015</v>
      </c>
      <c r="D304" s="22" t="s">
        <v>54</v>
      </c>
      <c r="E304" s="33" t="s">
        <v>46</v>
      </c>
      <c r="F304" s="33"/>
      <c r="G304" s="33"/>
      <c r="H304" s="33">
        <v>1</v>
      </c>
      <c r="I304" s="33"/>
      <c r="J304" s="33">
        <f t="shared" si="38"/>
        <v>0</v>
      </c>
      <c r="K304" s="33" t="str">
        <f t="shared" si="40"/>
        <v>No</v>
      </c>
      <c r="L304" s="33" t="str">
        <f t="shared" si="41"/>
        <v>No</v>
      </c>
      <c r="M304" s="33" t="s">
        <v>55</v>
      </c>
      <c r="N304" s="21" t="s">
        <v>1222</v>
      </c>
      <c r="O304" s="33" t="s">
        <v>57</v>
      </c>
      <c r="P304" s="21" t="s">
        <v>1223</v>
      </c>
      <c r="Q304" s="33"/>
      <c r="R304" s="21"/>
      <c r="S304" s="22" t="s">
        <v>106</v>
      </c>
      <c r="T304" s="23"/>
    </row>
    <row r="305" spans="1:20" ht="76.5">
      <c r="A305" s="20" t="s">
        <v>1224</v>
      </c>
      <c r="B305" s="21" t="s">
        <v>1225</v>
      </c>
      <c r="C305" s="22">
        <v>2014</v>
      </c>
      <c r="D305" s="22" t="s">
        <v>113</v>
      </c>
      <c r="E305" s="33" t="s">
        <v>46</v>
      </c>
      <c r="F305" s="22">
        <v>1</v>
      </c>
      <c r="G305" s="33">
        <v>1</v>
      </c>
      <c r="H305" s="33">
        <v>1</v>
      </c>
      <c r="I305" s="33">
        <v>1</v>
      </c>
      <c r="J305" s="33">
        <f t="shared" si="38"/>
        <v>3</v>
      </c>
      <c r="K305" s="33" t="str">
        <f t="shared" si="40"/>
        <v>No</v>
      </c>
      <c r="L305" s="33" t="str">
        <f t="shared" si="41"/>
        <v>No</v>
      </c>
      <c r="M305" s="22" t="s">
        <v>55</v>
      </c>
      <c r="N305" s="21" t="s">
        <v>1226</v>
      </c>
      <c r="O305" s="22" t="s">
        <v>55</v>
      </c>
      <c r="P305" s="21" t="s">
        <v>1227</v>
      </c>
      <c r="Q305" s="22" t="s">
        <v>57</v>
      </c>
      <c r="R305" s="21" t="s">
        <v>1228</v>
      </c>
      <c r="S305" s="22" t="s">
        <v>1229</v>
      </c>
      <c r="T305" s="23"/>
    </row>
    <row r="306" spans="1:20" ht="114.75">
      <c r="A306" s="29" t="s">
        <v>1230</v>
      </c>
      <c r="B306" s="30" t="s">
        <v>1231</v>
      </c>
      <c r="C306" s="31">
        <v>2010</v>
      </c>
      <c r="D306" s="31" t="s">
        <v>54</v>
      </c>
      <c r="E306" s="40" t="s">
        <v>46</v>
      </c>
      <c r="F306" s="40"/>
      <c r="G306" s="40"/>
      <c r="H306" s="40">
        <v>1</v>
      </c>
      <c r="I306" s="40"/>
      <c r="J306" s="40">
        <f t="shared" si="38"/>
        <v>0</v>
      </c>
      <c r="K306" s="40" t="str">
        <f t="shared" si="40"/>
        <v>No</v>
      </c>
      <c r="L306" s="40" t="str">
        <f t="shared" si="41"/>
        <v>No</v>
      </c>
      <c r="M306" s="40" t="s">
        <v>55</v>
      </c>
      <c r="N306" s="30" t="s">
        <v>1232</v>
      </c>
      <c r="O306" s="40" t="s">
        <v>55</v>
      </c>
      <c r="P306" s="30" t="s">
        <v>1233</v>
      </c>
      <c r="Q306" s="40" t="s">
        <v>191</v>
      </c>
      <c r="R306" s="30" t="s">
        <v>1234</v>
      </c>
      <c r="S306" s="31" t="s">
        <v>1235</v>
      </c>
      <c r="T306" s="23"/>
    </row>
    <row r="307" spans="1:20" ht="38.25">
      <c r="A307" s="20" t="s">
        <v>1236</v>
      </c>
      <c r="B307" s="21" t="s">
        <v>1237</v>
      </c>
      <c r="C307" s="22" t="s">
        <v>1238</v>
      </c>
      <c r="D307" s="22" t="s">
        <v>113</v>
      </c>
      <c r="E307" s="22" t="s">
        <v>181</v>
      </c>
      <c r="F307" s="22"/>
      <c r="G307" s="22">
        <v>1</v>
      </c>
      <c r="H307" s="22"/>
      <c r="I307" s="22"/>
      <c r="J307" s="33">
        <f t="shared" si="38"/>
        <v>0</v>
      </c>
      <c r="K307" s="33" t="str">
        <f t="shared" si="40"/>
        <v>Yes</v>
      </c>
      <c r="L307" s="33" t="str">
        <f t="shared" si="41"/>
        <v>No</v>
      </c>
      <c r="M307" s="33"/>
      <c r="N307" s="21"/>
      <c r="O307" s="33"/>
      <c r="P307" s="21"/>
      <c r="Q307" s="33"/>
      <c r="R307" s="21"/>
      <c r="S307" s="22"/>
      <c r="T307" s="23"/>
    </row>
    <row r="308" spans="1:20" ht="89.25">
      <c r="A308" s="20" t="s">
        <v>1239</v>
      </c>
      <c r="B308" s="21" t="s">
        <v>1240</v>
      </c>
      <c r="C308" s="22">
        <v>2010</v>
      </c>
      <c r="D308" s="22" t="s">
        <v>54</v>
      </c>
      <c r="E308" s="22" t="s">
        <v>46</v>
      </c>
      <c r="F308" s="33"/>
      <c r="G308" s="33"/>
      <c r="H308" s="33">
        <v>1</v>
      </c>
      <c r="I308" s="33"/>
      <c r="J308" s="33">
        <f t="shared" si="38"/>
        <v>0</v>
      </c>
      <c r="K308" s="33" t="str">
        <f t="shared" si="40"/>
        <v>No</v>
      </c>
      <c r="L308" s="33" t="str">
        <f t="shared" si="41"/>
        <v>No</v>
      </c>
      <c r="M308" s="33" t="s">
        <v>55</v>
      </c>
      <c r="N308" s="21" t="s">
        <v>1241</v>
      </c>
      <c r="O308" s="33" t="s">
        <v>57</v>
      </c>
      <c r="P308" s="21" t="s">
        <v>1242</v>
      </c>
      <c r="Q308" s="33"/>
      <c r="R308" s="21"/>
      <c r="S308" s="22" t="s">
        <v>1030</v>
      </c>
      <c r="T308" s="23"/>
    </row>
    <row r="309" spans="1:20" ht="25.5">
      <c r="A309" s="20" t="s">
        <v>1243</v>
      </c>
      <c r="B309" s="21" t="s">
        <v>1244</v>
      </c>
      <c r="C309" s="22">
        <v>2003</v>
      </c>
      <c r="D309" s="22" t="s">
        <v>113</v>
      </c>
      <c r="E309" s="22" t="s">
        <v>46</v>
      </c>
      <c r="F309" s="22"/>
      <c r="G309" s="22"/>
      <c r="H309" s="22"/>
      <c r="I309" s="22">
        <v>1</v>
      </c>
      <c r="J309" s="33">
        <f t="shared" si="38"/>
        <v>0</v>
      </c>
      <c r="K309" s="33" t="str">
        <f t="shared" si="40"/>
        <v>No</v>
      </c>
      <c r="L309" s="33" t="str">
        <f t="shared" si="41"/>
        <v>No</v>
      </c>
      <c r="M309" s="33" t="s">
        <v>57</v>
      </c>
      <c r="N309" s="21" t="s">
        <v>1245</v>
      </c>
      <c r="O309" s="33"/>
      <c r="P309" s="21"/>
      <c r="Q309" s="33"/>
      <c r="R309" s="21"/>
      <c r="S309" s="22" t="s">
        <v>1246</v>
      </c>
      <c r="T309" s="23"/>
    </row>
    <row r="310" spans="1:20" ht="38.25">
      <c r="A310" s="20" t="s">
        <v>1247</v>
      </c>
      <c r="B310" s="21" t="s">
        <v>1248</v>
      </c>
      <c r="C310" s="22">
        <v>1998</v>
      </c>
      <c r="D310" s="22" t="s">
        <v>54</v>
      </c>
      <c r="E310" s="33" t="s">
        <v>46</v>
      </c>
      <c r="F310" s="22">
        <v>1</v>
      </c>
      <c r="G310" s="33"/>
      <c r="H310" s="33"/>
      <c r="I310" s="33">
        <v>1</v>
      </c>
      <c r="J310" s="33">
        <f t="shared" si="38"/>
        <v>1</v>
      </c>
      <c r="K310" s="33" t="str">
        <f t="shared" si="40"/>
        <v>No</v>
      </c>
      <c r="L310" s="33" t="str">
        <f t="shared" si="41"/>
        <v>No</v>
      </c>
      <c r="M310" s="22" t="s">
        <v>57</v>
      </c>
      <c r="N310" s="21" t="s">
        <v>1249</v>
      </c>
      <c r="O310" s="22"/>
      <c r="P310" s="21"/>
      <c r="Q310" s="22"/>
      <c r="R310" s="21"/>
      <c r="S310" s="22" t="s">
        <v>1250</v>
      </c>
      <c r="T310" s="23"/>
    </row>
    <row r="311" spans="1:20" ht="38.25">
      <c r="A311" s="20" t="s">
        <v>1251</v>
      </c>
      <c r="B311" s="21" t="s">
        <v>1252</v>
      </c>
      <c r="C311" s="22">
        <v>1984</v>
      </c>
      <c r="D311" s="22" t="s">
        <v>126</v>
      </c>
      <c r="E311" s="33" t="s">
        <v>46</v>
      </c>
      <c r="F311" s="33"/>
      <c r="G311" s="33"/>
      <c r="H311" s="33"/>
      <c r="I311" s="33">
        <v>1</v>
      </c>
      <c r="J311" s="33">
        <f t="shared" si="38"/>
        <v>0</v>
      </c>
      <c r="K311" s="33" t="str">
        <f t="shared" si="40"/>
        <v>No</v>
      </c>
      <c r="L311" s="33" t="str">
        <f t="shared" si="41"/>
        <v>Yes</v>
      </c>
      <c r="M311" s="33"/>
      <c r="N311" s="21"/>
      <c r="O311" s="33"/>
      <c r="P311" s="21"/>
      <c r="Q311" s="33"/>
      <c r="R311" s="21"/>
      <c r="S311" s="22"/>
      <c r="T311" s="23"/>
    </row>
    <row r="312" spans="1:20" ht="102">
      <c r="A312" s="20" t="s">
        <v>1253</v>
      </c>
      <c r="B312" s="21" t="s">
        <v>1254</v>
      </c>
      <c r="C312" s="22">
        <v>2008</v>
      </c>
      <c r="D312" s="22" t="s">
        <v>54</v>
      </c>
      <c r="E312" s="22" t="s">
        <v>46</v>
      </c>
      <c r="F312" s="22"/>
      <c r="G312" s="22"/>
      <c r="H312" s="22"/>
      <c r="I312" s="22">
        <v>1</v>
      </c>
      <c r="J312" s="33">
        <f t="shared" si="38"/>
        <v>0</v>
      </c>
      <c r="K312" s="33" t="str">
        <f t="shared" si="40"/>
        <v>No</v>
      </c>
      <c r="L312" s="33" t="str">
        <f t="shared" si="41"/>
        <v>No</v>
      </c>
      <c r="M312" s="33" t="s">
        <v>55</v>
      </c>
      <c r="N312" s="21" t="s">
        <v>1255</v>
      </c>
      <c r="O312" s="33" t="s">
        <v>57</v>
      </c>
      <c r="P312" s="21" t="s">
        <v>1256</v>
      </c>
      <c r="Q312" s="33"/>
      <c r="R312" s="21"/>
      <c r="S312" s="22" t="s">
        <v>1103</v>
      </c>
      <c r="T312" s="23"/>
    </row>
    <row r="313" spans="1:20" ht="63.75">
      <c r="A313" s="20" t="s">
        <v>1257</v>
      </c>
      <c r="B313" s="21" t="s">
        <v>1258</v>
      </c>
      <c r="C313" s="22">
        <v>2015</v>
      </c>
      <c r="D313" s="22" t="s">
        <v>126</v>
      </c>
      <c r="E313" s="33" t="s">
        <v>46</v>
      </c>
      <c r="F313" s="33"/>
      <c r="G313" s="33"/>
      <c r="H313" s="33"/>
      <c r="I313" s="33">
        <v>1</v>
      </c>
      <c r="J313" s="33">
        <f t="shared" si="38"/>
        <v>0</v>
      </c>
      <c r="K313" s="33" t="str">
        <f t="shared" si="40"/>
        <v>No</v>
      </c>
      <c r="L313" s="33" t="str">
        <f t="shared" si="41"/>
        <v>Yes</v>
      </c>
      <c r="M313" s="33"/>
      <c r="N313" s="21"/>
      <c r="O313" s="33"/>
      <c r="P313" s="21"/>
      <c r="Q313" s="33"/>
      <c r="R313" s="21"/>
      <c r="S313" s="22"/>
      <c r="T313" s="23"/>
    </row>
    <row r="314" spans="1:20" ht="38.25">
      <c r="A314" s="20" t="s">
        <v>1259</v>
      </c>
      <c r="B314" s="21" t="s">
        <v>1260</v>
      </c>
      <c r="C314" s="22">
        <v>1991</v>
      </c>
      <c r="D314" s="22" t="s">
        <v>126</v>
      </c>
      <c r="E314" s="33" t="s">
        <v>46</v>
      </c>
      <c r="F314" s="33"/>
      <c r="G314" s="33"/>
      <c r="H314" s="33"/>
      <c r="I314" s="33">
        <v>1</v>
      </c>
      <c r="J314" s="33">
        <f t="shared" si="38"/>
        <v>0</v>
      </c>
      <c r="K314" s="33" t="str">
        <f t="shared" si="40"/>
        <v>No</v>
      </c>
      <c r="L314" s="33" t="str">
        <f t="shared" si="41"/>
        <v>Yes</v>
      </c>
      <c r="M314" s="33"/>
      <c r="N314" s="21"/>
      <c r="O314" s="33"/>
      <c r="P314" s="21"/>
      <c r="Q314" s="33"/>
      <c r="R314" s="21"/>
      <c r="S314" s="22"/>
      <c r="T314" s="23"/>
    </row>
    <row r="315" spans="1:20" ht="114.75">
      <c r="A315" s="20" t="s">
        <v>1261</v>
      </c>
      <c r="B315" s="21" t="s">
        <v>1262</v>
      </c>
      <c r="C315" s="22">
        <v>2015</v>
      </c>
      <c r="D315" s="22" t="s">
        <v>54</v>
      </c>
      <c r="E315" s="22" t="s">
        <v>46</v>
      </c>
      <c r="F315" s="22"/>
      <c r="G315" s="22"/>
      <c r="H315" s="22"/>
      <c r="I315" s="22">
        <v>1</v>
      </c>
      <c r="J315" s="33">
        <f t="shared" si="38"/>
        <v>0</v>
      </c>
      <c r="K315" s="33" t="str">
        <f t="shared" si="40"/>
        <v>No</v>
      </c>
      <c r="L315" s="33" t="str">
        <f t="shared" si="41"/>
        <v>No</v>
      </c>
      <c r="M315" s="33" t="s">
        <v>55</v>
      </c>
      <c r="N315" s="21" t="s">
        <v>1263</v>
      </c>
      <c r="O315" s="33" t="s">
        <v>55</v>
      </c>
      <c r="P315" s="21" t="s">
        <v>1264</v>
      </c>
      <c r="Q315" s="33" t="s">
        <v>57</v>
      </c>
      <c r="R315" s="21" t="s">
        <v>1265</v>
      </c>
      <c r="S315" s="22" t="s">
        <v>1266</v>
      </c>
      <c r="T315" s="23"/>
    </row>
    <row r="316" spans="1:20" ht="153">
      <c r="A316" s="25" t="s">
        <v>1267</v>
      </c>
      <c r="B316" s="26" t="s">
        <v>1268</v>
      </c>
      <c r="C316" s="27">
        <v>2013</v>
      </c>
      <c r="D316" s="27" t="s">
        <v>54</v>
      </c>
      <c r="E316" s="38" t="s">
        <v>46</v>
      </c>
      <c r="F316" s="27">
        <v>1</v>
      </c>
      <c r="G316" s="38">
        <v>1</v>
      </c>
      <c r="H316" s="38">
        <v>1</v>
      </c>
      <c r="I316" s="38">
        <v>1</v>
      </c>
      <c r="J316" s="38">
        <f t="shared" si="38"/>
        <v>3</v>
      </c>
      <c r="K316" s="38" t="str">
        <f t="shared" si="40"/>
        <v>No</v>
      </c>
      <c r="L316" s="38" t="str">
        <f t="shared" si="41"/>
        <v>No</v>
      </c>
      <c r="M316" s="27" t="s">
        <v>55</v>
      </c>
      <c r="N316" s="28" t="s">
        <v>1269</v>
      </c>
      <c r="O316" s="27" t="s">
        <v>55</v>
      </c>
      <c r="P316" s="28" t="s">
        <v>1270</v>
      </c>
      <c r="Q316" s="27" t="s">
        <v>55</v>
      </c>
      <c r="R316" s="28" t="s">
        <v>1271</v>
      </c>
      <c r="S316" s="27" t="s">
        <v>575</v>
      </c>
      <c r="T316" s="23">
        <v>1</v>
      </c>
    </row>
    <row r="317" spans="1:20" ht="63.75">
      <c r="A317" s="20" t="s">
        <v>1272</v>
      </c>
      <c r="B317" s="21" t="s">
        <v>1273</v>
      </c>
      <c r="C317" s="22">
        <v>2016</v>
      </c>
      <c r="D317" s="22" t="s">
        <v>126</v>
      </c>
      <c r="E317" s="33" t="s">
        <v>46</v>
      </c>
      <c r="F317" s="33"/>
      <c r="G317" s="33"/>
      <c r="H317" s="33"/>
      <c r="I317" s="33">
        <v>1</v>
      </c>
      <c r="J317" s="33">
        <f t="shared" si="38"/>
        <v>0</v>
      </c>
      <c r="K317" s="33" t="str">
        <f t="shared" si="40"/>
        <v>No</v>
      </c>
      <c r="L317" s="33" t="str">
        <f t="shared" si="41"/>
        <v>Yes</v>
      </c>
      <c r="M317" s="33"/>
      <c r="N317" s="21"/>
      <c r="O317" s="33"/>
      <c r="P317" s="21"/>
      <c r="Q317" s="33"/>
      <c r="R317" s="21"/>
      <c r="S317" s="22"/>
      <c r="T317" s="23"/>
    </row>
    <row r="318" spans="1:20" ht="51">
      <c r="A318" s="20" t="s">
        <v>1274</v>
      </c>
      <c r="B318" s="21" t="s">
        <v>1275</v>
      </c>
      <c r="C318" s="22">
        <v>1991</v>
      </c>
      <c r="D318" s="22" t="s">
        <v>126</v>
      </c>
      <c r="E318" s="33" t="s">
        <v>46</v>
      </c>
      <c r="F318" s="33"/>
      <c r="G318" s="33"/>
      <c r="H318" s="33"/>
      <c r="I318" s="33">
        <v>1</v>
      </c>
      <c r="J318" s="33">
        <f t="shared" ref="J318:J349" si="42">SUM(F318:I318)-1</f>
        <v>0</v>
      </c>
      <c r="K318" s="33" t="str">
        <f t="shared" si="40"/>
        <v>No</v>
      </c>
      <c r="L318" s="33" t="str">
        <f t="shared" si="41"/>
        <v>Yes</v>
      </c>
      <c r="M318" s="33"/>
      <c r="N318" s="21"/>
      <c r="O318" s="33"/>
      <c r="P318" s="21"/>
      <c r="Q318" s="33"/>
      <c r="R318" s="21"/>
      <c r="S318" s="22"/>
      <c r="T318" s="23"/>
    </row>
    <row r="319" spans="1:20" ht="76.5">
      <c r="A319" s="20" t="s">
        <v>1276</v>
      </c>
      <c r="B319" s="21" t="s">
        <v>1277</v>
      </c>
      <c r="C319" s="22">
        <v>2019</v>
      </c>
      <c r="D319" s="22" t="s">
        <v>126</v>
      </c>
      <c r="E319" s="33" t="s">
        <v>46</v>
      </c>
      <c r="F319" s="33"/>
      <c r="G319" s="33"/>
      <c r="H319" s="33"/>
      <c r="I319" s="33">
        <v>1</v>
      </c>
      <c r="J319" s="33">
        <f t="shared" si="42"/>
        <v>0</v>
      </c>
      <c r="K319" s="33" t="str">
        <f t="shared" si="40"/>
        <v>No</v>
      </c>
      <c r="L319" s="33" t="str">
        <f t="shared" si="41"/>
        <v>Yes</v>
      </c>
      <c r="M319" s="33"/>
      <c r="N319" s="21"/>
      <c r="O319" s="33"/>
      <c r="P319" s="21"/>
      <c r="Q319" s="33"/>
      <c r="R319" s="21"/>
      <c r="S319" s="22"/>
      <c r="T319" s="23"/>
    </row>
    <row r="320" spans="1:20" ht="63.75">
      <c r="A320" s="20" t="s">
        <v>1278</v>
      </c>
      <c r="B320" s="21" t="s">
        <v>1279</v>
      </c>
      <c r="C320" s="22">
        <v>2016</v>
      </c>
      <c r="D320" s="22" t="s">
        <v>126</v>
      </c>
      <c r="E320" s="33" t="s">
        <v>46</v>
      </c>
      <c r="F320" s="33"/>
      <c r="G320" s="33"/>
      <c r="H320" s="33"/>
      <c r="I320" s="33">
        <v>1</v>
      </c>
      <c r="J320" s="33">
        <f t="shared" si="42"/>
        <v>0</v>
      </c>
      <c r="K320" s="33" t="str">
        <f t="shared" si="40"/>
        <v>No</v>
      </c>
      <c r="L320" s="33" t="str">
        <f t="shared" si="41"/>
        <v>Yes</v>
      </c>
      <c r="M320" s="33"/>
      <c r="N320" s="21"/>
      <c r="O320" s="33"/>
      <c r="P320" s="21"/>
      <c r="Q320" s="33"/>
      <c r="R320" s="21"/>
      <c r="S320" s="22"/>
      <c r="T320" s="23"/>
    </row>
    <row r="321" spans="1:20" ht="38.25">
      <c r="A321" s="20" t="s">
        <v>1280</v>
      </c>
      <c r="B321" s="21" t="s">
        <v>1281</v>
      </c>
      <c r="C321" s="22">
        <v>1984</v>
      </c>
      <c r="D321" s="22" t="s">
        <v>126</v>
      </c>
      <c r="E321" s="33" t="s">
        <v>46</v>
      </c>
      <c r="F321" s="33"/>
      <c r="G321" s="33"/>
      <c r="H321" s="33"/>
      <c r="I321" s="33">
        <v>1</v>
      </c>
      <c r="J321" s="33">
        <f t="shared" si="42"/>
        <v>0</v>
      </c>
      <c r="K321" s="33" t="str">
        <f t="shared" si="40"/>
        <v>No</v>
      </c>
      <c r="L321" s="33" t="str">
        <f t="shared" si="41"/>
        <v>Yes</v>
      </c>
      <c r="M321" s="33"/>
      <c r="N321" s="21"/>
      <c r="O321" s="33"/>
      <c r="P321" s="21"/>
      <c r="Q321" s="33"/>
      <c r="R321" s="21"/>
      <c r="S321" s="22"/>
      <c r="T321" s="23"/>
    </row>
    <row r="322" spans="1:20" ht="63.75">
      <c r="A322" s="20" t="s">
        <v>1282</v>
      </c>
      <c r="B322" s="21" t="s">
        <v>1283</v>
      </c>
      <c r="C322" s="22">
        <v>2016</v>
      </c>
      <c r="D322" s="22" t="s">
        <v>126</v>
      </c>
      <c r="E322" s="33" t="s">
        <v>46</v>
      </c>
      <c r="F322" s="33"/>
      <c r="G322" s="33"/>
      <c r="H322" s="33"/>
      <c r="I322" s="33">
        <v>1</v>
      </c>
      <c r="J322" s="33">
        <f t="shared" si="42"/>
        <v>0</v>
      </c>
      <c r="K322" s="33" t="str">
        <f t="shared" si="40"/>
        <v>No</v>
      </c>
      <c r="L322" s="33" t="str">
        <f t="shared" si="41"/>
        <v>Yes</v>
      </c>
      <c r="M322" s="33"/>
      <c r="N322" s="21"/>
      <c r="O322" s="33"/>
      <c r="P322" s="21"/>
      <c r="Q322" s="33"/>
      <c r="R322" s="21"/>
      <c r="S322" s="22"/>
      <c r="T322" s="23"/>
    </row>
    <row r="323" spans="1:20" ht="76.5">
      <c r="A323" s="41" t="s">
        <v>4270</v>
      </c>
      <c r="B323" s="24" t="s">
        <v>4321</v>
      </c>
      <c r="C323" s="33">
        <v>2021</v>
      </c>
      <c r="D323" s="22" t="s">
        <v>126</v>
      </c>
      <c r="E323" s="33" t="s">
        <v>46</v>
      </c>
      <c r="F323" s="33"/>
      <c r="G323" s="33"/>
      <c r="H323" s="33"/>
      <c r="I323" s="33">
        <v>1</v>
      </c>
      <c r="J323" s="33">
        <f t="shared" si="42"/>
        <v>0</v>
      </c>
      <c r="K323" s="33" t="str">
        <f t="shared" si="40"/>
        <v>No</v>
      </c>
      <c r="L323" s="33" t="str">
        <f>IF(OR(D323="Conference Review", D323="Patent", D323="News Article", D323="Report", D323="Erratum"),"Yes","No")</f>
        <v>Yes</v>
      </c>
      <c r="M323" s="33" t="s">
        <v>57</v>
      </c>
      <c r="N323" s="24"/>
      <c r="O323" s="33"/>
      <c r="P323" s="24"/>
      <c r="Q323" s="33"/>
      <c r="R323" s="41"/>
      <c r="S323" s="33"/>
      <c r="T323" s="23"/>
    </row>
    <row r="324" spans="1:20" ht="76.5">
      <c r="A324" s="20" t="s">
        <v>1284</v>
      </c>
      <c r="B324" s="21" t="s">
        <v>1285</v>
      </c>
      <c r="C324" s="22">
        <v>2006</v>
      </c>
      <c r="D324" s="22" t="s">
        <v>54</v>
      </c>
      <c r="E324" s="22" t="s">
        <v>46</v>
      </c>
      <c r="F324" s="22"/>
      <c r="G324" s="22"/>
      <c r="H324" s="22"/>
      <c r="I324" s="22">
        <v>1</v>
      </c>
      <c r="J324" s="33">
        <f t="shared" si="42"/>
        <v>0</v>
      </c>
      <c r="K324" s="33" t="str">
        <f t="shared" si="40"/>
        <v>No</v>
      </c>
      <c r="L324" s="33" t="str">
        <f t="shared" ref="L324:L335" si="43">IF(OR(D324="Conference Review", D324="Patent", D324="News Article", D324="Report"),"Yes","No")</f>
        <v>No</v>
      </c>
      <c r="M324" s="33" t="s">
        <v>55</v>
      </c>
      <c r="N324" s="21" t="s">
        <v>1263</v>
      </c>
      <c r="O324" s="33" t="s">
        <v>57</v>
      </c>
      <c r="P324" s="21" t="s">
        <v>1286</v>
      </c>
      <c r="Q324" s="33"/>
      <c r="R324" s="21"/>
      <c r="S324" s="22" t="s">
        <v>1287</v>
      </c>
      <c r="T324" s="23"/>
    </row>
    <row r="325" spans="1:20" ht="38.25">
      <c r="A325" s="20" t="s">
        <v>1288</v>
      </c>
      <c r="B325" s="21" t="s">
        <v>1289</v>
      </c>
      <c r="C325" s="22">
        <v>2017</v>
      </c>
      <c r="D325" s="22" t="s">
        <v>126</v>
      </c>
      <c r="E325" s="33" t="s">
        <v>46</v>
      </c>
      <c r="F325" s="33"/>
      <c r="G325" s="33"/>
      <c r="H325" s="33"/>
      <c r="I325" s="33">
        <v>1</v>
      </c>
      <c r="J325" s="33">
        <f t="shared" si="42"/>
        <v>0</v>
      </c>
      <c r="K325" s="33" t="str">
        <f t="shared" si="40"/>
        <v>No</v>
      </c>
      <c r="L325" s="33" t="str">
        <f t="shared" si="43"/>
        <v>Yes</v>
      </c>
      <c r="M325" s="33"/>
      <c r="N325" s="21"/>
      <c r="O325" s="33"/>
      <c r="P325" s="21"/>
      <c r="Q325" s="33"/>
      <c r="R325" s="21"/>
      <c r="S325" s="22"/>
      <c r="T325" s="23"/>
    </row>
    <row r="326" spans="1:20" ht="63.75">
      <c r="A326" s="20" t="s">
        <v>1290</v>
      </c>
      <c r="B326" s="21" t="s">
        <v>1291</v>
      </c>
      <c r="C326" s="22">
        <v>2015</v>
      </c>
      <c r="D326" s="22" t="s">
        <v>126</v>
      </c>
      <c r="E326" s="33" t="s">
        <v>46</v>
      </c>
      <c r="F326" s="33"/>
      <c r="G326" s="33"/>
      <c r="H326" s="33"/>
      <c r="I326" s="33">
        <v>1</v>
      </c>
      <c r="J326" s="33">
        <f t="shared" si="42"/>
        <v>0</v>
      </c>
      <c r="K326" s="33" t="str">
        <f t="shared" si="40"/>
        <v>No</v>
      </c>
      <c r="L326" s="33" t="str">
        <f t="shared" si="43"/>
        <v>Yes</v>
      </c>
      <c r="M326" s="33"/>
      <c r="N326" s="21"/>
      <c r="O326" s="33"/>
      <c r="P326" s="21"/>
      <c r="Q326" s="33"/>
      <c r="R326" s="21"/>
      <c r="S326" s="22"/>
      <c r="T326" s="23"/>
    </row>
    <row r="327" spans="1:20" ht="38.25">
      <c r="A327" s="20" t="s">
        <v>1292</v>
      </c>
      <c r="B327" s="21" t="s">
        <v>1293</v>
      </c>
      <c r="C327" s="22">
        <v>1983</v>
      </c>
      <c r="D327" s="22" t="s">
        <v>126</v>
      </c>
      <c r="E327" s="33" t="s">
        <v>46</v>
      </c>
      <c r="F327" s="33"/>
      <c r="G327" s="33"/>
      <c r="H327" s="33"/>
      <c r="I327" s="33">
        <v>1</v>
      </c>
      <c r="J327" s="33">
        <f t="shared" si="42"/>
        <v>0</v>
      </c>
      <c r="K327" s="33" t="str">
        <f t="shared" si="40"/>
        <v>No</v>
      </c>
      <c r="L327" s="33" t="str">
        <f t="shared" si="43"/>
        <v>Yes</v>
      </c>
      <c r="M327" s="33"/>
      <c r="N327" s="21"/>
      <c r="O327" s="33"/>
      <c r="P327" s="21"/>
      <c r="Q327" s="33"/>
      <c r="R327" s="21"/>
      <c r="S327" s="22"/>
      <c r="T327" s="23"/>
    </row>
    <row r="328" spans="1:20" ht="76.5">
      <c r="A328" s="20" t="s">
        <v>1294</v>
      </c>
      <c r="B328" s="21" t="s">
        <v>1295</v>
      </c>
      <c r="C328" s="22">
        <v>2010</v>
      </c>
      <c r="D328" s="22" t="s">
        <v>54</v>
      </c>
      <c r="E328" s="22" t="s">
        <v>46</v>
      </c>
      <c r="F328" s="22"/>
      <c r="G328" s="22"/>
      <c r="H328" s="22"/>
      <c r="I328" s="22">
        <v>1</v>
      </c>
      <c r="J328" s="33">
        <f t="shared" si="42"/>
        <v>0</v>
      </c>
      <c r="K328" s="33" t="str">
        <f t="shared" si="40"/>
        <v>No</v>
      </c>
      <c r="L328" s="33" t="str">
        <f t="shared" si="43"/>
        <v>No</v>
      </c>
      <c r="M328" s="33" t="s">
        <v>55</v>
      </c>
      <c r="N328" s="21" t="s">
        <v>1296</v>
      </c>
      <c r="O328" s="33" t="s">
        <v>57</v>
      </c>
      <c r="P328" s="21" t="s">
        <v>1297</v>
      </c>
      <c r="Q328" s="33"/>
      <c r="R328" s="21"/>
      <c r="S328" s="22" t="s">
        <v>1298</v>
      </c>
      <c r="T328" s="23"/>
    </row>
    <row r="329" spans="1:20" ht="38.25">
      <c r="A329" s="20" t="s">
        <v>1299</v>
      </c>
      <c r="B329" s="21" t="s">
        <v>1300</v>
      </c>
      <c r="C329" s="22">
        <v>1992</v>
      </c>
      <c r="D329" s="22" t="s">
        <v>126</v>
      </c>
      <c r="E329" s="33" t="s">
        <v>46</v>
      </c>
      <c r="F329" s="33"/>
      <c r="G329" s="33"/>
      <c r="H329" s="33"/>
      <c r="I329" s="33">
        <v>1</v>
      </c>
      <c r="J329" s="33">
        <f t="shared" si="42"/>
        <v>0</v>
      </c>
      <c r="K329" s="33" t="str">
        <f t="shared" si="40"/>
        <v>No</v>
      </c>
      <c r="L329" s="33" t="str">
        <f t="shared" si="43"/>
        <v>Yes</v>
      </c>
      <c r="M329" s="33"/>
      <c r="N329" s="21"/>
      <c r="O329" s="33"/>
      <c r="P329" s="21"/>
      <c r="Q329" s="33"/>
      <c r="R329" s="21"/>
      <c r="S329" s="22"/>
      <c r="T329" s="23"/>
    </row>
    <row r="330" spans="1:20" ht="255">
      <c r="A330" s="29" t="s">
        <v>1301</v>
      </c>
      <c r="B330" s="30" t="s">
        <v>1302</v>
      </c>
      <c r="C330" s="31">
        <v>2013</v>
      </c>
      <c r="D330" s="31" t="s">
        <v>54</v>
      </c>
      <c r="E330" s="31" t="s">
        <v>46</v>
      </c>
      <c r="F330" s="31"/>
      <c r="G330" s="31"/>
      <c r="H330" s="31"/>
      <c r="I330" s="31">
        <v>1</v>
      </c>
      <c r="J330" s="40">
        <f t="shared" si="42"/>
        <v>0</v>
      </c>
      <c r="K330" s="40" t="str">
        <f t="shared" si="40"/>
        <v>No</v>
      </c>
      <c r="L330" s="40" t="str">
        <f t="shared" si="43"/>
        <v>No</v>
      </c>
      <c r="M330" s="40" t="s">
        <v>55</v>
      </c>
      <c r="N330" s="30" t="s">
        <v>1303</v>
      </c>
      <c r="O330" s="40" t="s">
        <v>55</v>
      </c>
      <c r="P330" s="30" t="s">
        <v>1304</v>
      </c>
      <c r="Q330" s="40" t="s">
        <v>191</v>
      </c>
      <c r="R330" s="30" t="s">
        <v>1305</v>
      </c>
      <c r="S330" s="31" t="s">
        <v>1306</v>
      </c>
      <c r="T330" s="23"/>
    </row>
    <row r="331" spans="1:20" ht="114.75">
      <c r="A331" s="25" t="s">
        <v>1307</v>
      </c>
      <c r="B331" s="26" t="s">
        <v>1308</v>
      </c>
      <c r="C331" s="27">
        <v>2006</v>
      </c>
      <c r="D331" s="27" t="s">
        <v>54</v>
      </c>
      <c r="E331" s="38" t="s">
        <v>46</v>
      </c>
      <c r="F331" s="27">
        <v>1</v>
      </c>
      <c r="G331" s="38">
        <v>1</v>
      </c>
      <c r="H331" s="38"/>
      <c r="I331" s="38">
        <v>1</v>
      </c>
      <c r="J331" s="38">
        <f t="shared" si="42"/>
        <v>2</v>
      </c>
      <c r="K331" s="38" t="str">
        <f t="shared" si="40"/>
        <v>No</v>
      </c>
      <c r="L331" s="38" t="str">
        <f t="shared" si="43"/>
        <v>No</v>
      </c>
      <c r="M331" s="27" t="s">
        <v>55</v>
      </c>
      <c r="N331" s="26" t="s">
        <v>1309</v>
      </c>
      <c r="O331" s="27" t="s">
        <v>55</v>
      </c>
      <c r="P331" s="26" t="s">
        <v>1310</v>
      </c>
      <c r="Q331" s="27" t="s">
        <v>55</v>
      </c>
      <c r="R331" s="26" t="s">
        <v>1311</v>
      </c>
      <c r="S331" s="27" t="s">
        <v>1312</v>
      </c>
      <c r="T331" s="23">
        <v>1</v>
      </c>
    </row>
    <row r="332" spans="1:20" ht="102">
      <c r="A332" s="25" t="s">
        <v>1313</v>
      </c>
      <c r="B332" s="26" t="s">
        <v>1314</v>
      </c>
      <c r="C332" s="27">
        <v>2007</v>
      </c>
      <c r="D332" s="27" t="s">
        <v>54</v>
      </c>
      <c r="E332" s="38" t="s">
        <v>46</v>
      </c>
      <c r="F332" s="27">
        <v>1</v>
      </c>
      <c r="G332" s="38">
        <v>1</v>
      </c>
      <c r="H332" s="38"/>
      <c r="I332" s="38">
        <v>1</v>
      </c>
      <c r="J332" s="38">
        <f t="shared" si="42"/>
        <v>2</v>
      </c>
      <c r="K332" s="38" t="str">
        <f t="shared" si="40"/>
        <v>No</v>
      </c>
      <c r="L332" s="38" t="str">
        <f t="shared" si="43"/>
        <v>No</v>
      </c>
      <c r="M332" s="27" t="s">
        <v>55</v>
      </c>
      <c r="N332" s="26" t="s">
        <v>1309</v>
      </c>
      <c r="O332" s="27" t="s">
        <v>55</v>
      </c>
      <c r="P332" s="26" t="s">
        <v>1315</v>
      </c>
      <c r="Q332" s="27" t="s">
        <v>55</v>
      </c>
      <c r="R332" s="26" t="s">
        <v>1316</v>
      </c>
      <c r="S332" s="27" t="s">
        <v>123</v>
      </c>
      <c r="T332" s="23">
        <v>1</v>
      </c>
    </row>
    <row r="333" spans="1:20" ht="63.75">
      <c r="A333" s="20" t="s">
        <v>1317</v>
      </c>
      <c r="B333" s="21" t="s">
        <v>1318</v>
      </c>
      <c r="C333" s="22">
        <v>2008</v>
      </c>
      <c r="D333" s="22" t="s">
        <v>54</v>
      </c>
      <c r="E333" s="33" t="s">
        <v>46</v>
      </c>
      <c r="F333" s="33"/>
      <c r="G333" s="33"/>
      <c r="H333" s="33">
        <v>1</v>
      </c>
      <c r="I333" s="33"/>
      <c r="J333" s="33">
        <f t="shared" si="42"/>
        <v>0</v>
      </c>
      <c r="K333" s="33" t="str">
        <f t="shared" si="40"/>
        <v>No</v>
      </c>
      <c r="L333" s="33" t="str">
        <f t="shared" si="43"/>
        <v>No</v>
      </c>
      <c r="M333" s="33" t="s">
        <v>55</v>
      </c>
      <c r="N333" s="21" t="s">
        <v>1319</v>
      </c>
      <c r="O333" s="33" t="s">
        <v>57</v>
      </c>
      <c r="P333" s="21" t="s">
        <v>1320</v>
      </c>
      <c r="Q333" s="33"/>
      <c r="R333" s="21"/>
      <c r="S333" s="22" t="s">
        <v>106</v>
      </c>
      <c r="T333" s="23"/>
    </row>
    <row r="334" spans="1:20" ht="140.25">
      <c r="A334" s="20" t="s">
        <v>1321</v>
      </c>
      <c r="B334" s="21" t="s">
        <v>1322</v>
      </c>
      <c r="C334" s="22">
        <v>2005</v>
      </c>
      <c r="D334" s="22" t="s">
        <v>54</v>
      </c>
      <c r="E334" s="22" t="s">
        <v>46</v>
      </c>
      <c r="F334" s="22"/>
      <c r="G334" s="22"/>
      <c r="H334" s="22"/>
      <c r="I334" s="22">
        <v>1</v>
      </c>
      <c r="J334" s="33">
        <f t="shared" si="42"/>
        <v>0</v>
      </c>
      <c r="K334" s="33" t="s">
        <v>57</v>
      </c>
      <c r="L334" s="33" t="str">
        <f t="shared" si="43"/>
        <v>No</v>
      </c>
      <c r="M334" s="33" t="s">
        <v>55</v>
      </c>
      <c r="N334" s="21" t="s">
        <v>1323</v>
      </c>
      <c r="O334" s="33" t="s">
        <v>55</v>
      </c>
      <c r="P334" s="21" t="s">
        <v>1324</v>
      </c>
      <c r="Q334" s="33" t="s">
        <v>57</v>
      </c>
      <c r="R334" s="21" t="s">
        <v>1325</v>
      </c>
      <c r="S334" s="22" t="s">
        <v>1326</v>
      </c>
      <c r="T334" s="23">
        <v>1</v>
      </c>
    </row>
    <row r="335" spans="1:20" ht="63.75">
      <c r="A335" s="20" t="s">
        <v>1327</v>
      </c>
      <c r="B335" s="21" t="s">
        <v>1328</v>
      </c>
      <c r="C335" s="22">
        <v>2015</v>
      </c>
      <c r="D335" s="22" t="s">
        <v>54</v>
      </c>
      <c r="E335" s="22" t="s">
        <v>46</v>
      </c>
      <c r="F335" s="22"/>
      <c r="G335" s="22"/>
      <c r="H335" s="22"/>
      <c r="I335" s="22">
        <v>1</v>
      </c>
      <c r="J335" s="33">
        <f t="shared" si="42"/>
        <v>0</v>
      </c>
      <c r="K335" s="33" t="str">
        <f t="shared" ref="K335:K351" si="44">IF(E335 = "English", "No", "Yes")</f>
        <v>No</v>
      </c>
      <c r="L335" s="33" t="str">
        <f t="shared" si="43"/>
        <v>No</v>
      </c>
      <c r="M335" s="33" t="s">
        <v>55</v>
      </c>
      <c r="N335" s="21" t="s">
        <v>1329</v>
      </c>
      <c r="O335" s="33" t="s">
        <v>57</v>
      </c>
      <c r="P335" s="21" t="s">
        <v>1330</v>
      </c>
      <c r="Q335" s="33"/>
      <c r="R335" s="21"/>
      <c r="S335" s="22" t="s">
        <v>1331</v>
      </c>
      <c r="T335" s="23"/>
    </row>
    <row r="336" spans="1:20" ht="25.5">
      <c r="A336" s="41" t="s">
        <v>4632</v>
      </c>
      <c r="B336" s="24" t="s">
        <v>4649</v>
      </c>
      <c r="C336" s="33">
        <v>2021</v>
      </c>
      <c r="D336" s="22" t="s">
        <v>54</v>
      </c>
      <c r="E336" s="33" t="s">
        <v>46</v>
      </c>
      <c r="F336" s="33"/>
      <c r="G336" s="33"/>
      <c r="H336" s="33"/>
      <c r="I336" s="33">
        <v>1</v>
      </c>
      <c r="J336" s="33"/>
      <c r="K336" s="33" t="str">
        <f t="shared" si="44"/>
        <v>No</v>
      </c>
      <c r="L336" s="33" t="str">
        <f>IF(OR(D336="Conference Review", D336="Patent", D336="News Article", D336="Report", D336="Erratum"),"Yes","No")</f>
        <v>No</v>
      </c>
      <c r="M336" s="33" t="s">
        <v>57</v>
      </c>
      <c r="N336" s="24" t="s">
        <v>4664</v>
      </c>
      <c r="O336" s="33"/>
      <c r="P336" s="24"/>
      <c r="Q336" s="33"/>
      <c r="R336" s="41"/>
      <c r="S336" s="33"/>
      <c r="T336" s="23"/>
    </row>
    <row r="337" spans="1:20" ht="63.75">
      <c r="A337" s="20" t="s">
        <v>883</v>
      </c>
      <c r="B337" s="21" t="s">
        <v>1332</v>
      </c>
      <c r="C337" s="22">
        <v>2005</v>
      </c>
      <c r="D337" s="22" t="s">
        <v>54</v>
      </c>
      <c r="E337" s="22" t="s">
        <v>46</v>
      </c>
      <c r="F337" s="22"/>
      <c r="G337" s="22"/>
      <c r="H337" s="22"/>
      <c r="I337" s="22">
        <v>1</v>
      </c>
      <c r="J337" s="33">
        <f>SUM(F337:I337)-1</f>
        <v>0</v>
      </c>
      <c r="K337" s="33" t="str">
        <f t="shared" si="44"/>
        <v>No</v>
      </c>
      <c r="L337" s="33" t="str">
        <f>IF(OR(D337="Conference Review", D337="Patent", D337="News Article", D337="Report"),"Yes","No")</f>
        <v>No</v>
      </c>
      <c r="M337" s="33" t="s">
        <v>55</v>
      </c>
      <c r="N337" s="21" t="s">
        <v>1333</v>
      </c>
      <c r="O337" s="33" t="s">
        <v>57</v>
      </c>
      <c r="P337" s="21" t="s">
        <v>1334</v>
      </c>
      <c r="Q337" s="33"/>
      <c r="R337" s="21"/>
      <c r="S337" s="22" t="s">
        <v>106</v>
      </c>
      <c r="T337" s="23"/>
    </row>
    <row r="338" spans="1:20" ht="38.25">
      <c r="A338" s="20" t="s">
        <v>1335</v>
      </c>
      <c r="B338" s="21" t="s">
        <v>1336</v>
      </c>
      <c r="C338" s="22">
        <v>2017</v>
      </c>
      <c r="D338" s="22" t="s">
        <v>54</v>
      </c>
      <c r="E338" s="33" t="s">
        <v>46</v>
      </c>
      <c r="F338" s="33"/>
      <c r="G338" s="33"/>
      <c r="H338" s="33">
        <v>1</v>
      </c>
      <c r="I338" s="33"/>
      <c r="J338" s="33">
        <f>SUM(F338:I338)-1</f>
        <v>0</v>
      </c>
      <c r="K338" s="33" t="str">
        <f t="shared" si="44"/>
        <v>No</v>
      </c>
      <c r="L338" s="33" t="str">
        <f>IF(OR(D338="Conference Review", D338="Patent", D338="News Article", D338="Report"),"Yes","No")</f>
        <v>No</v>
      </c>
      <c r="M338" s="33" t="s">
        <v>57</v>
      </c>
      <c r="N338" s="21" t="s">
        <v>1337</v>
      </c>
      <c r="O338" s="33"/>
      <c r="P338" s="21"/>
      <c r="Q338" s="33"/>
      <c r="R338" s="21"/>
      <c r="S338" s="22" t="s">
        <v>1338</v>
      </c>
      <c r="T338" s="23"/>
    </row>
    <row r="339" spans="1:20" ht="38.25">
      <c r="A339" s="20" t="s">
        <v>1339</v>
      </c>
      <c r="B339" s="21" t="s">
        <v>1340</v>
      </c>
      <c r="C339" s="22">
        <v>2016</v>
      </c>
      <c r="D339" s="22" t="s">
        <v>54</v>
      </c>
      <c r="E339" s="33" t="s">
        <v>46</v>
      </c>
      <c r="F339" s="22">
        <v>1</v>
      </c>
      <c r="G339" s="33">
        <v>1</v>
      </c>
      <c r="H339" s="33">
        <v>1</v>
      </c>
      <c r="I339" s="33">
        <v>1</v>
      </c>
      <c r="J339" s="33">
        <f>SUM(F339:I339)-1</f>
        <v>3</v>
      </c>
      <c r="K339" s="33" t="str">
        <f t="shared" si="44"/>
        <v>No</v>
      </c>
      <c r="L339" s="33" t="str">
        <f>IF(OR(D339="Conference Review", D339="Patent", D339="News Article", D339="Report"),"Yes","No")</f>
        <v>No</v>
      </c>
      <c r="M339" s="22" t="s">
        <v>57</v>
      </c>
      <c r="N339" s="21" t="s">
        <v>1341</v>
      </c>
      <c r="O339" s="22"/>
      <c r="P339" s="21"/>
      <c r="Q339" s="22"/>
      <c r="R339" s="21"/>
      <c r="S339" s="22" t="s">
        <v>204</v>
      </c>
      <c r="T339" s="23"/>
    </row>
    <row r="340" spans="1:20" ht="63.75">
      <c r="A340" s="20" t="s">
        <v>1342</v>
      </c>
      <c r="B340" s="21" t="s">
        <v>1343</v>
      </c>
      <c r="C340" s="22">
        <v>2008</v>
      </c>
      <c r="D340" s="22" t="s">
        <v>126</v>
      </c>
      <c r="E340" s="33" t="s">
        <v>46</v>
      </c>
      <c r="F340" s="33"/>
      <c r="G340" s="33"/>
      <c r="H340" s="33"/>
      <c r="I340" s="33">
        <v>1</v>
      </c>
      <c r="J340" s="33">
        <f>SUM(F340:I340)-1</f>
        <v>0</v>
      </c>
      <c r="K340" s="33" t="str">
        <f t="shared" si="44"/>
        <v>No</v>
      </c>
      <c r="L340" s="33" t="str">
        <f>IF(OR(D340="Conference Review", D340="Patent", D340="News Article", D340="Report"),"Yes","No")</f>
        <v>Yes</v>
      </c>
      <c r="M340" s="33"/>
      <c r="N340" s="21"/>
      <c r="O340" s="33"/>
      <c r="P340" s="21"/>
      <c r="Q340" s="33"/>
      <c r="R340" s="21"/>
      <c r="S340" s="22"/>
      <c r="T340" s="23"/>
    </row>
    <row r="341" spans="1:20" ht="25.5">
      <c r="A341" s="41" t="s">
        <v>4627</v>
      </c>
      <c r="B341" s="24" t="s">
        <v>4644</v>
      </c>
      <c r="C341" s="33">
        <v>2021</v>
      </c>
      <c r="D341" s="22" t="s">
        <v>54</v>
      </c>
      <c r="E341" s="33" t="s">
        <v>46</v>
      </c>
      <c r="F341" s="33"/>
      <c r="G341" s="33"/>
      <c r="H341" s="33"/>
      <c r="I341" s="33">
        <v>1</v>
      </c>
      <c r="J341" s="33"/>
      <c r="K341" s="33" t="str">
        <f t="shared" si="44"/>
        <v>No</v>
      </c>
      <c r="L341" s="33" t="str">
        <f>IF(OR(D341="Conference Review", D341="Patent", D341="News Article", D341="Report", D341="Erratum"),"Yes","No")</f>
        <v>No</v>
      </c>
      <c r="M341" s="33" t="s">
        <v>57</v>
      </c>
      <c r="N341" s="24" t="s">
        <v>4664</v>
      </c>
      <c r="O341" s="33"/>
      <c r="P341" s="24"/>
      <c r="Q341" s="33"/>
      <c r="R341" s="41"/>
      <c r="S341" s="33"/>
      <c r="T341" s="23"/>
    </row>
    <row r="342" spans="1:20" ht="63.75">
      <c r="A342" s="20" t="s">
        <v>1272</v>
      </c>
      <c r="B342" s="21" t="s">
        <v>1344</v>
      </c>
      <c r="C342" s="22">
        <v>2016</v>
      </c>
      <c r="D342" s="22" t="s">
        <v>126</v>
      </c>
      <c r="E342" s="33" t="s">
        <v>46</v>
      </c>
      <c r="F342" s="33"/>
      <c r="G342" s="33"/>
      <c r="H342" s="33"/>
      <c r="I342" s="33">
        <v>1</v>
      </c>
      <c r="J342" s="33">
        <f t="shared" ref="J342:J353" si="45">SUM(F342:I342)-1</f>
        <v>0</v>
      </c>
      <c r="K342" s="33" t="str">
        <f t="shared" si="44"/>
        <v>No</v>
      </c>
      <c r="L342" s="33" t="str">
        <f t="shared" ref="L342:L352" si="46">IF(OR(D342="Conference Review", D342="Patent", D342="News Article", D342="Report"),"Yes","No")</f>
        <v>Yes</v>
      </c>
      <c r="M342" s="33"/>
      <c r="N342" s="21"/>
      <c r="O342" s="33"/>
      <c r="P342" s="21"/>
      <c r="Q342" s="33"/>
      <c r="R342" s="21"/>
      <c r="S342" s="22"/>
      <c r="T342" s="23"/>
    </row>
    <row r="343" spans="1:20" ht="38.25">
      <c r="A343" s="20" t="s">
        <v>1345</v>
      </c>
      <c r="B343" s="21" t="s">
        <v>1346</v>
      </c>
      <c r="C343" s="22">
        <v>2019</v>
      </c>
      <c r="D343" s="22" t="s">
        <v>1347</v>
      </c>
      <c r="E343" s="22" t="s">
        <v>46</v>
      </c>
      <c r="F343" s="33"/>
      <c r="G343" s="33"/>
      <c r="H343" s="33">
        <v>1</v>
      </c>
      <c r="I343" s="33"/>
      <c r="J343" s="33">
        <f t="shared" si="45"/>
        <v>0</v>
      </c>
      <c r="K343" s="33" t="str">
        <f t="shared" si="44"/>
        <v>No</v>
      </c>
      <c r="L343" s="33" t="str">
        <f t="shared" si="46"/>
        <v>Yes</v>
      </c>
      <c r="M343" s="33"/>
      <c r="N343" s="21"/>
      <c r="O343" s="33"/>
      <c r="P343" s="21"/>
      <c r="Q343" s="33"/>
      <c r="R343" s="21"/>
      <c r="S343" s="22"/>
      <c r="T343" s="23"/>
    </row>
    <row r="344" spans="1:20" ht="63.75">
      <c r="A344" s="20" t="s">
        <v>1348</v>
      </c>
      <c r="B344" s="21" t="s">
        <v>1349</v>
      </c>
      <c r="C344" s="22">
        <v>2019</v>
      </c>
      <c r="D344" s="22" t="s">
        <v>126</v>
      </c>
      <c r="E344" s="33" t="s">
        <v>46</v>
      </c>
      <c r="F344" s="33"/>
      <c r="G344" s="33"/>
      <c r="H344" s="33"/>
      <c r="I344" s="33">
        <v>1</v>
      </c>
      <c r="J344" s="33">
        <f t="shared" si="45"/>
        <v>0</v>
      </c>
      <c r="K344" s="33" t="str">
        <f t="shared" si="44"/>
        <v>No</v>
      </c>
      <c r="L344" s="33" t="str">
        <f t="shared" si="46"/>
        <v>Yes</v>
      </c>
      <c r="M344" s="33"/>
      <c r="N344" s="21"/>
      <c r="O344" s="33"/>
      <c r="P344" s="21"/>
      <c r="Q344" s="33"/>
      <c r="R344" s="21"/>
      <c r="S344" s="22"/>
      <c r="T344" s="23"/>
    </row>
    <row r="345" spans="1:20" ht="63.75">
      <c r="A345" s="20" t="s">
        <v>1350</v>
      </c>
      <c r="B345" s="21" t="s">
        <v>1351</v>
      </c>
      <c r="C345" s="22">
        <v>2014</v>
      </c>
      <c r="D345" s="22" t="s">
        <v>126</v>
      </c>
      <c r="E345" s="33" t="s">
        <v>46</v>
      </c>
      <c r="F345" s="33"/>
      <c r="G345" s="33"/>
      <c r="H345" s="33"/>
      <c r="I345" s="33">
        <v>1</v>
      </c>
      <c r="J345" s="33">
        <f t="shared" si="45"/>
        <v>0</v>
      </c>
      <c r="K345" s="33" t="str">
        <f t="shared" si="44"/>
        <v>No</v>
      </c>
      <c r="L345" s="33" t="str">
        <f t="shared" si="46"/>
        <v>Yes</v>
      </c>
      <c r="M345" s="33"/>
      <c r="N345" s="21"/>
      <c r="O345" s="33"/>
      <c r="P345" s="21"/>
      <c r="Q345" s="33"/>
      <c r="R345" s="21"/>
      <c r="S345" s="22"/>
      <c r="T345" s="23"/>
    </row>
    <row r="346" spans="1:20" ht="51">
      <c r="A346" s="20" t="s">
        <v>1352</v>
      </c>
      <c r="B346" s="21" t="s">
        <v>1353</v>
      </c>
      <c r="C346" s="22">
        <v>2004</v>
      </c>
      <c r="D346" s="22" t="s">
        <v>126</v>
      </c>
      <c r="E346" s="33" t="s">
        <v>46</v>
      </c>
      <c r="F346" s="33"/>
      <c r="G346" s="33"/>
      <c r="H346" s="33"/>
      <c r="I346" s="33">
        <v>1</v>
      </c>
      <c r="J346" s="33">
        <f t="shared" si="45"/>
        <v>0</v>
      </c>
      <c r="K346" s="33" t="str">
        <f t="shared" si="44"/>
        <v>No</v>
      </c>
      <c r="L346" s="33" t="str">
        <f t="shared" si="46"/>
        <v>Yes</v>
      </c>
      <c r="M346" s="33"/>
      <c r="N346" s="21"/>
      <c r="O346" s="33"/>
      <c r="P346" s="21"/>
      <c r="Q346" s="33"/>
      <c r="R346" s="21"/>
      <c r="S346" s="22"/>
      <c r="T346" s="23"/>
    </row>
    <row r="347" spans="1:20" ht="51">
      <c r="A347" s="20" t="s">
        <v>1354</v>
      </c>
      <c r="B347" s="21" t="s">
        <v>1355</v>
      </c>
      <c r="C347" s="22">
        <v>2008</v>
      </c>
      <c r="D347" s="22" t="s">
        <v>113</v>
      </c>
      <c r="E347" s="33" t="s">
        <v>46</v>
      </c>
      <c r="F347" s="22">
        <v>1</v>
      </c>
      <c r="G347" s="33">
        <v>1</v>
      </c>
      <c r="H347" s="33"/>
      <c r="I347" s="33">
        <v>1</v>
      </c>
      <c r="J347" s="33">
        <f t="shared" si="45"/>
        <v>2</v>
      </c>
      <c r="K347" s="33" t="str">
        <f t="shared" si="44"/>
        <v>No</v>
      </c>
      <c r="L347" s="33" t="str">
        <f t="shared" si="46"/>
        <v>No</v>
      </c>
      <c r="M347" s="22" t="s">
        <v>57</v>
      </c>
      <c r="N347" s="24" t="s">
        <v>1356</v>
      </c>
      <c r="O347" s="22"/>
      <c r="P347" s="21"/>
      <c r="Q347" s="22"/>
      <c r="R347" s="21"/>
      <c r="S347" s="22" t="s">
        <v>204</v>
      </c>
      <c r="T347" s="23"/>
    </row>
    <row r="348" spans="1:20" ht="178.5">
      <c r="A348" s="20" t="s">
        <v>1357</v>
      </c>
      <c r="B348" s="21" t="s">
        <v>1358</v>
      </c>
      <c r="C348" s="22">
        <v>2015</v>
      </c>
      <c r="D348" s="22" t="s">
        <v>113</v>
      </c>
      <c r="E348" s="22" t="s">
        <v>46</v>
      </c>
      <c r="F348" s="22"/>
      <c r="G348" s="22">
        <v>1</v>
      </c>
      <c r="H348" s="22"/>
      <c r="I348" s="22">
        <v>1</v>
      </c>
      <c r="J348" s="33">
        <f t="shared" si="45"/>
        <v>1</v>
      </c>
      <c r="K348" s="33" t="str">
        <f t="shared" si="44"/>
        <v>No</v>
      </c>
      <c r="L348" s="33" t="str">
        <f t="shared" si="46"/>
        <v>No</v>
      </c>
      <c r="M348" s="33" t="s">
        <v>55</v>
      </c>
      <c r="N348" s="21" t="s">
        <v>1359</v>
      </c>
      <c r="O348" s="33" t="s">
        <v>55</v>
      </c>
      <c r="P348" s="21" t="s">
        <v>1360</v>
      </c>
      <c r="Q348" s="33" t="s">
        <v>57</v>
      </c>
      <c r="R348" s="21" t="s">
        <v>1361</v>
      </c>
      <c r="S348" s="22" t="s">
        <v>1362</v>
      </c>
      <c r="T348" s="23">
        <v>1</v>
      </c>
    </row>
    <row r="349" spans="1:20" ht="102">
      <c r="A349" s="25" t="s">
        <v>1367</v>
      </c>
      <c r="B349" s="26" t="s">
        <v>1368</v>
      </c>
      <c r="C349" s="27">
        <v>2018</v>
      </c>
      <c r="D349" s="27" t="s">
        <v>54</v>
      </c>
      <c r="E349" s="38" t="s">
        <v>46</v>
      </c>
      <c r="F349" s="27">
        <v>1</v>
      </c>
      <c r="G349" s="38">
        <v>1</v>
      </c>
      <c r="H349" s="38">
        <v>1</v>
      </c>
      <c r="I349" s="38">
        <v>1</v>
      </c>
      <c r="J349" s="38">
        <f t="shared" si="45"/>
        <v>3</v>
      </c>
      <c r="K349" s="38" t="str">
        <f t="shared" si="44"/>
        <v>No</v>
      </c>
      <c r="L349" s="38" t="str">
        <f t="shared" si="46"/>
        <v>No</v>
      </c>
      <c r="M349" s="27" t="s">
        <v>55</v>
      </c>
      <c r="N349" s="28" t="s">
        <v>1369</v>
      </c>
      <c r="O349" s="27" t="s">
        <v>55</v>
      </c>
      <c r="P349" s="26" t="s">
        <v>1370</v>
      </c>
      <c r="Q349" s="27" t="s">
        <v>55</v>
      </c>
      <c r="R349" s="26" t="s">
        <v>1371</v>
      </c>
      <c r="S349" s="27" t="s">
        <v>123</v>
      </c>
      <c r="T349" s="23">
        <v>1</v>
      </c>
    </row>
    <row r="350" spans="1:20" ht="38.25">
      <c r="A350" s="20" t="s">
        <v>1372</v>
      </c>
      <c r="B350" s="21" t="s">
        <v>1373</v>
      </c>
      <c r="C350" s="22">
        <v>2013</v>
      </c>
      <c r="D350" s="22" t="s">
        <v>54</v>
      </c>
      <c r="E350" s="22" t="s">
        <v>46</v>
      </c>
      <c r="F350" s="22"/>
      <c r="G350" s="22"/>
      <c r="H350" s="22"/>
      <c r="I350" s="22">
        <v>1</v>
      </c>
      <c r="J350" s="33">
        <f t="shared" si="45"/>
        <v>0</v>
      </c>
      <c r="K350" s="33" t="str">
        <f t="shared" si="44"/>
        <v>No</v>
      </c>
      <c r="L350" s="33" t="str">
        <f t="shared" si="46"/>
        <v>No</v>
      </c>
      <c r="M350" s="33" t="s">
        <v>57</v>
      </c>
      <c r="N350" s="21" t="s">
        <v>1374</v>
      </c>
      <c r="O350" s="33"/>
      <c r="P350" s="21"/>
      <c r="Q350" s="33"/>
      <c r="R350" s="21"/>
      <c r="S350" s="22" t="s">
        <v>1375</v>
      </c>
      <c r="T350" s="23"/>
    </row>
    <row r="351" spans="1:20" ht="38.25">
      <c r="A351" s="20" t="s">
        <v>1376</v>
      </c>
      <c r="B351" s="21" t="s">
        <v>1377</v>
      </c>
      <c r="C351" s="22">
        <v>2013</v>
      </c>
      <c r="D351" s="22" t="s">
        <v>54</v>
      </c>
      <c r="E351" s="33" t="s">
        <v>1378</v>
      </c>
      <c r="F351" s="22">
        <v>1</v>
      </c>
      <c r="G351" s="33">
        <v>1</v>
      </c>
      <c r="H351" s="33"/>
      <c r="I351" s="33">
        <v>1</v>
      </c>
      <c r="J351" s="33">
        <f t="shared" si="45"/>
        <v>2</v>
      </c>
      <c r="K351" s="33" t="str">
        <f t="shared" si="44"/>
        <v>Yes</v>
      </c>
      <c r="L351" s="33" t="str">
        <f t="shared" si="46"/>
        <v>No</v>
      </c>
      <c r="M351" s="22"/>
      <c r="N351" s="21"/>
      <c r="O351" s="22"/>
      <c r="P351" s="21"/>
      <c r="Q351" s="22"/>
      <c r="R351" s="21"/>
      <c r="S351" s="22"/>
      <c r="T351" s="23">
        <v>1</v>
      </c>
    </row>
    <row r="352" spans="1:20" ht="51">
      <c r="A352" s="20" t="s">
        <v>1363</v>
      </c>
      <c r="B352" s="21" t="s">
        <v>1364</v>
      </c>
      <c r="C352" s="22">
        <v>2005</v>
      </c>
      <c r="D352" s="22" t="s">
        <v>113</v>
      </c>
      <c r="E352" s="22" t="s">
        <v>46</v>
      </c>
      <c r="F352" s="22"/>
      <c r="G352" s="22"/>
      <c r="H352" s="22"/>
      <c r="I352" s="22">
        <v>1</v>
      </c>
      <c r="J352" s="33">
        <f t="shared" si="45"/>
        <v>0</v>
      </c>
      <c r="K352" s="33" t="s">
        <v>57</v>
      </c>
      <c r="L352" s="33" t="str">
        <f t="shared" si="46"/>
        <v>No</v>
      </c>
      <c r="M352" s="33" t="s">
        <v>55</v>
      </c>
      <c r="N352" s="21" t="s">
        <v>1365</v>
      </c>
      <c r="O352" s="33" t="s">
        <v>57</v>
      </c>
      <c r="P352" s="21" t="s">
        <v>1366</v>
      </c>
      <c r="Q352" s="33"/>
      <c r="R352" s="21"/>
      <c r="S352" s="22" t="s">
        <v>1298</v>
      </c>
      <c r="T352" s="23"/>
    </row>
    <row r="353" spans="1:20" ht="63.75">
      <c r="A353" s="41" t="s">
        <v>4276</v>
      </c>
      <c r="B353" s="24" t="s">
        <v>4327</v>
      </c>
      <c r="C353" s="33">
        <v>2020</v>
      </c>
      <c r="D353" s="22" t="s">
        <v>126</v>
      </c>
      <c r="E353" s="33" t="s">
        <v>46</v>
      </c>
      <c r="F353" s="33"/>
      <c r="G353" s="33"/>
      <c r="H353" s="33"/>
      <c r="I353" s="33">
        <v>1</v>
      </c>
      <c r="J353" s="33">
        <f t="shared" si="45"/>
        <v>0</v>
      </c>
      <c r="K353" s="33" t="str">
        <f t="shared" ref="K353:K375" si="47">IF(E353 = "English", "No", "Yes")</f>
        <v>No</v>
      </c>
      <c r="L353" s="33" t="str">
        <f>IF(OR(D353="Conference Review", D353="Patent", D353="News Article", D353="Report", D353="Erratum"),"Yes","No")</f>
        <v>Yes</v>
      </c>
      <c r="M353" s="33"/>
      <c r="N353" s="24"/>
      <c r="O353" s="33"/>
      <c r="P353" s="24"/>
      <c r="Q353" s="33"/>
      <c r="R353" s="41"/>
      <c r="S353" s="33"/>
      <c r="T353" s="23"/>
    </row>
    <row r="354" spans="1:20" ht="63.75">
      <c r="A354" s="41" t="s">
        <v>4276</v>
      </c>
      <c r="B354" s="24" t="s">
        <v>4327</v>
      </c>
      <c r="C354" s="33">
        <v>2021</v>
      </c>
      <c r="D354" s="22" t="s">
        <v>126</v>
      </c>
      <c r="E354" s="33" t="s">
        <v>46</v>
      </c>
      <c r="F354" s="33"/>
      <c r="G354" s="33"/>
      <c r="H354" s="33"/>
      <c r="I354" s="33">
        <v>1</v>
      </c>
      <c r="J354" s="33"/>
      <c r="K354" s="33" t="str">
        <f t="shared" si="47"/>
        <v>No</v>
      </c>
      <c r="L354" s="33" t="str">
        <f>IF(OR(D354="Conference Review", D354="Patent", D354="News Article", D354="Report", D354="Erratum"),"Yes","No")</f>
        <v>Yes</v>
      </c>
      <c r="M354" s="33" t="s">
        <v>57</v>
      </c>
      <c r="N354" s="24"/>
      <c r="O354" s="33"/>
      <c r="P354" s="24"/>
      <c r="Q354" s="33"/>
      <c r="R354" s="41"/>
      <c r="S354" s="33"/>
      <c r="T354" s="23"/>
    </row>
    <row r="355" spans="1:20" ht="63.75">
      <c r="A355" s="20" t="s">
        <v>1379</v>
      </c>
      <c r="B355" s="21" t="s">
        <v>1380</v>
      </c>
      <c r="C355" s="22">
        <v>2016</v>
      </c>
      <c r="D355" s="22" t="s">
        <v>126</v>
      </c>
      <c r="E355" s="33" t="s">
        <v>46</v>
      </c>
      <c r="F355" s="33"/>
      <c r="G355" s="33"/>
      <c r="H355" s="33"/>
      <c r="I355" s="33">
        <v>1</v>
      </c>
      <c r="J355" s="33">
        <f>SUM(F355:I355)-1</f>
        <v>0</v>
      </c>
      <c r="K355" s="33" t="str">
        <f t="shared" si="47"/>
        <v>No</v>
      </c>
      <c r="L355" s="33" t="str">
        <f>IF(OR(D355="Conference Review", D355="Patent", D355="News Article", D355="Report"),"Yes","No")</f>
        <v>Yes</v>
      </c>
      <c r="M355" s="33"/>
      <c r="N355" s="21"/>
      <c r="O355" s="33"/>
      <c r="P355" s="21"/>
      <c r="Q355" s="33"/>
      <c r="R355" s="21"/>
      <c r="S355" s="22"/>
      <c r="T355" s="23"/>
    </row>
    <row r="356" spans="1:20" ht="63.75">
      <c r="A356" s="20" t="s">
        <v>1381</v>
      </c>
      <c r="B356" s="21" t="s">
        <v>1382</v>
      </c>
      <c r="C356" s="22">
        <v>2019</v>
      </c>
      <c r="D356" s="22" t="s">
        <v>126</v>
      </c>
      <c r="E356" s="33" t="s">
        <v>46</v>
      </c>
      <c r="F356" s="33"/>
      <c r="G356" s="33"/>
      <c r="H356" s="33"/>
      <c r="I356" s="33">
        <v>1</v>
      </c>
      <c r="J356" s="33">
        <f>SUM(F356:I356)-1</f>
        <v>0</v>
      </c>
      <c r="K356" s="33" t="str">
        <f t="shared" si="47"/>
        <v>No</v>
      </c>
      <c r="L356" s="33" t="str">
        <f>IF(OR(D356="Conference Review", D356="Patent", D356="News Article", D356="Report"),"Yes","No")</f>
        <v>Yes</v>
      </c>
      <c r="M356" s="33"/>
      <c r="N356" s="21"/>
      <c r="O356" s="33"/>
      <c r="P356" s="21"/>
      <c r="Q356" s="33"/>
      <c r="R356" s="21"/>
      <c r="S356" s="22"/>
      <c r="T356" s="23"/>
    </row>
    <row r="357" spans="1:20" ht="63.75">
      <c r="A357" s="20" t="s">
        <v>1383</v>
      </c>
      <c r="B357" s="21" t="s">
        <v>1384</v>
      </c>
      <c r="C357" s="22">
        <v>2015</v>
      </c>
      <c r="D357" s="22" t="s">
        <v>126</v>
      </c>
      <c r="E357" s="33" t="s">
        <v>46</v>
      </c>
      <c r="F357" s="33"/>
      <c r="G357" s="33"/>
      <c r="H357" s="33"/>
      <c r="I357" s="33">
        <v>1</v>
      </c>
      <c r="J357" s="33">
        <f>SUM(F357:I357)-1</f>
        <v>0</v>
      </c>
      <c r="K357" s="33" t="str">
        <f t="shared" si="47"/>
        <v>No</v>
      </c>
      <c r="L357" s="33" t="str">
        <f>IF(OR(D357="Conference Review", D357="Patent", D357="News Article", D357="Report"),"Yes","No")</f>
        <v>Yes</v>
      </c>
      <c r="M357" s="33"/>
      <c r="N357" s="21"/>
      <c r="O357" s="33"/>
      <c r="P357" s="21"/>
      <c r="Q357" s="33"/>
      <c r="R357" s="21"/>
      <c r="S357" s="22"/>
      <c r="T357" s="23"/>
    </row>
    <row r="358" spans="1:20" ht="63.75">
      <c r="A358" s="20" t="s">
        <v>1385</v>
      </c>
      <c r="B358" s="21" t="s">
        <v>1386</v>
      </c>
      <c r="C358" s="22">
        <v>2014</v>
      </c>
      <c r="D358" s="22" t="s">
        <v>126</v>
      </c>
      <c r="E358" s="33" t="s">
        <v>46</v>
      </c>
      <c r="F358" s="33"/>
      <c r="G358" s="33"/>
      <c r="H358" s="33"/>
      <c r="I358" s="33">
        <v>1</v>
      </c>
      <c r="J358" s="33">
        <f>SUM(F358:I358)-1</f>
        <v>0</v>
      </c>
      <c r="K358" s="33" t="str">
        <f t="shared" si="47"/>
        <v>No</v>
      </c>
      <c r="L358" s="33" t="str">
        <f>IF(OR(D358="Conference Review", D358="Patent", D358="News Article", D358="Report"),"Yes","No")</f>
        <v>Yes</v>
      </c>
      <c r="M358" s="33"/>
      <c r="N358" s="21"/>
      <c r="O358" s="33"/>
      <c r="P358" s="21"/>
      <c r="Q358" s="33"/>
      <c r="R358" s="21"/>
      <c r="S358" s="22"/>
      <c r="T358" s="23"/>
    </row>
    <row r="359" spans="1:20" ht="127.5">
      <c r="A359" s="20" t="s">
        <v>1387</v>
      </c>
      <c r="B359" s="21" t="s">
        <v>1388</v>
      </c>
      <c r="C359" s="22">
        <v>2009</v>
      </c>
      <c r="D359" s="22" t="s">
        <v>113</v>
      </c>
      <c r="E359" s="33" t="s">
        <v>46</v>
      </c>
      <c r="F359" s="22">
        <v>1</v>
      </c>
      <c r="G359" s="33">
        <v>1</v>
      </c>
      <c r="H359" s="33"/>
      <c r="I359" s="33">
        <v>1</v>
      </c>
      <c r="J359" s="33">
        <f>SUM(F359:I359)-1</f>
        <v>2</v>
      </c>
      <c r="K359" s="33" t="str">
        <f t="shared" si="47"/>
        <v>No</v>
      </c>
      <c r="L359" s="33" t="str">
        <f>IF(OR(D359="Conference Review", D359="Patent", D359="News Article", D359="Report"),"Yes","No")</f>
        <v>No</v>
      </c>
      <c r="M359" s="22" t="s">
        <v>55</v>
      </c>
      <c r="N359" s="21" t="s">
        <v>1389</v>
      </c>
      <c r="O359" s="22" t="s">
        <v>55</v>
      </c>
      <c r="P359" s="21" t="s">
        <v>1390</v>
      </c>
      <c r="Q359" s="22" t="s">
        <v>57</v>
      </c>
      <c r="R359" s="21" t="s">
        <v>1391</v>
      </c>
      <c r="S359" s="22" t="s">
        <v>289</v>
      </c>
      <c r="T359" s="23">
        <v>1</v>
      </c>
    </row>
    <row r="360" spans="1:20" ht="63.75">
      <c r="A360" s="41" t="s">
        <v>4625</v>
      </c>
      <c r="B360" s="24" t="s">
        <v>4642</v>
      </c>
      <c r="C360" s="33">
        <v>2022</v>
      </c>
      <c r="D360" s="22" t="s">
        <v>126</v>
      </c>
      <c r="E360" s="33" t="s">
        <v>46</v>
      </c>
      <c r="F360" s="33"/>
      <c r="G360" s="33"/>
      <c r="H360" s="33"/>
      <c r="I360" s="33">
        <v>1</v>
      </c>
      <c r="J360" s="33"/>
      <c r="K360" s="33" t="str">
        <f t="shared" si="47"/>
        <v>No</v>
      </c>
      <c r="L360" s="33" t="str">
        <f>IF(OR(D360="Conference Review", D360="Patent", D360="News Article", D360="Report", D360="Erratum"),"Yes","No")</f>
        <v>Yes</v>
      </c>
      <c r="M360" s="33" t="s">
        <v>57</v>
      </c>
      <c r="N360" s="24"/>
      <c r="O360" s="33"/>
      <c r="P360" s="24"/>
      <c r="Q360" s="33"/>
      <c r="R360" s="41"/>
      <c r="S360" s="33"/>
      <c r="T360" s="23"/>
    </row>
    <row r="361" spans="1:20" ht="114.75">
      <c r="A361" s="25" t="s">
        <v>1392</v>
      </c>
      <c r="B361" s="26" t="s">
        <v>1393</v>
      </c>
      <c r="C361" s="27">
        <v>2014</v>
      </c>
      <c r="D361" s="27" t="s">
        <v>54</v>
      </c>
      <c r="E361" s="27" t="s">
        <v>46</v>
      </c>
      <c r="F361" s="27"/>
      <c r="G361" s="27"/>
      <c r="H361" s="27"/>
      <c r="I361" s="27">
        <v>1</v>
      </c>
      <c r="J361" s="38">
        <f>SUM(F361:I361)-1</f>
        <v>0</v>
      </c>
      <c r="K361" s="38" t="str">
        <f t="shared" si="47"/>
        <v>No</v>
      </c>
      <c r="L361" s="38" t="str">
        <f>IF(OR(D361="Conference Review", D361="Patent", D361="News Article", D361="Report"),"Yes","No")</f>
        <v>No</v>
      </c>
      <c r="M361" s="38" t="s">
        <v>55</v>
      </c>
      <c r="N361" s="26" t="s">
        <v>1394</v>
      </c>
      <c r="O361" s="38" t="s">
        <v>55</v>
      </c>
      <c r="P361" s="26" t="s">
        <v>1395</v>
      </c>
      <c r="Q361" s="38" t="s">
        <v>55</v>
      </c>
      <c r="R361" s="26" t="s">
        <v>1396</v>
      </c>
      <c r="S361" s="27" t="s">
        <v>301</v>
      </c>
      <c r="T361" s="23">
        <v>1</v>
      </c>
    </row>
    <row r="362" spans="1:20" ht="38.25">
      <c r="A362" s="20" t="s">
        <v>1397</v>
      </c>
      <c r="B362" s="21" t="s">
        <v>1398</v>
      </c>
      <c r="C362" s="22">
        <v>2015</v>
      </c>
      <c r="D362" s="22" t="s">
        <v>54</v>
      </c>
      <c r="E362" s="22" t="s">
        <v>46</v>
      </c>
      <c r="F362" s="22"/>
      <c r="G362" s="22"/>
      <c r="H362" s="22"/>
      <c r="I362" s="22">
        <v>1</v>
      </c>
      <c r="J362" s="33">
        <f>SUM(F362:I362)-1</f>
        <v>0</v>
      </c>
      <c r="K362" s="33" t="str">
        <f t="shared" si="47"/>
        <v>No</v>
      </c>
      <c r="L362" s="33" t="str">
        <f>IF(OR(D362="Conference Review", D362="Patent", D362="News Article", D362="Report"),"Yes","No")</f>
        <v>No</v>
      </c>
      <c r="M362" s="33" t="s">
        <v>57</v>
      </c>
      <c r="N362" s="21" t="s">
        <v>1399</v>
      </c>
      <c r="O362" s="22"/>
      <c r="P362" s="24"/>
      <c r="Q362" s="33"/>
      <c r="R362" s="21"/>
      <c r="S362" s="22" t="s">
        <v>1086</v>
      </c>
      <c r="T362" s="23"/>
    </row>
    <row r="363" spans="1:20" ht="38.25">
      <c r="A363" s="20" t="s">
        <v>1400</v>
      </c>
      <c r="B363" s="21" t="s">
        <v>1401</v>
      </c>
      <c r="C363" s="22" t="s">
        <v>1147</v>
      </c>
      <c r="D363" s="22" t="s">
        <v>113</v>
      </c>
      <c r="E363" s="22" t="s">
        <v>46</v>
      </c>
      <c r="F363" s="22"/>
      <c r="G363" s="22">
        <v>1</v>
      </c>
      <c r="H363" s="22"/>
      <c r="I363" s="22"/>
      <c r="J363" s="33">
        <f>SUM(F363:I363)-1</f>
        <v>0</v>
      </c>
      <c r="K363" s="33" t="str">
        <f t="shared" si="47"/>
        <v>No</v>
      </c>
      <c r="L363" s="33" t="str">
        <f>IF(OR(D363="Conference Review", D363="Patent", D363="News Article", D363="Report"),"Yes","No")</f>
        <v>No</v>
      </c>
      <c r="M363" s="33" t="s">
        <v>57</v>
      </c>
      <c r="N363" s="21" t="s">
        <v>1402</v>
      </c>
      <c r="O363" s="33"/>
      <c r="P363" s="21"/>
      <c r="Q363" s="33"/>
      <c r="R363" s="21"/>
      <c r="S363" s="22" t="s">
        <v>1403</v>
      </c>
      <c r="T363" s="23"/>
    </row>
    <row r="364" spans="1:20" ht="51">
      <c r="A364" s="20" t="s">
        <v>1404</v>
      </c>
      <c r="B364" s="21" t="s">
        <v>1405</v>
      </c>
      <c r="C364" s="22">
        <v>1993</v>
      </c>
      <c r="D364" s="22" t="s">
        <v>126</v>
      </c>
      <c r="E364" s="33" t="s">
        <v>46</v>
      </c>
      <c r="F364" s="33"/>
      <c r="G364" s="33"/>
      <c r="H364" s="33"/>
      <c r="I364" s="33">
        <v>1</v>
      </c>
      <c r="J364" s="33">
        <f>SUM(F364:I364)-1</f>
        <v>0</v>
      </c>
      <c r="K364" s="33" t="str">
        <f t="shared" si="47"/>
        <v>No</v>
      </c>
      <c r="L364" s="33" t="str">
        <f>IF(OR(D364="Conference Review", D364="Patent", D364="News Article", D364="Report"),"Yes","No")</f>
        <v>Yes</v>
      </c>
      <c r="M364" s="33"/>
      <c r="N364" s="21"/>
      <c r="O364" s="33"/>
      <c r="P364" s="21"/>
      <c r="Q364" s="33"/>
      <c r="R364" s="21"/>
      <c r="S364" s="22"/>
      <c r="T364" s="23"/>
    </row>
    <row r="365" spans="1:20" ht="89.25">
      <c r="A365" s="41" t="s">
        <v>4621</v>
      </c>
      <c r="B365" s="24" t="s">
        <v>4639</v>
      </c>
      <c r="C365" s="33">
        <v>2022</v>
      </c>
      <c r="D365" s="22" t="s">
        <v>126</v>
      </c>
      <c r="E365" s="33" t="s">
        <v>46</v>
      </c>
      <c r="F365" s="33"/>
      <c r="G365" s="33"/>
      <c r="H365" s="33"/>
      <c r="I365" s="33">
        <v>1</v>
      </c>
      <c r="J365" s="33"/>
      <c r="K365" s="33" t="str">
        <f t="shared" si="47"/>
        <v>No</v>
      </c>
      <c r="L365" s="33" t="str">
        <f>IF(OR(D365="Conference Review", D365="Patent", D365="News Article", D365="Report", D365="Erratum"),"Yes","No")</f>
        <v>Yes</v>
      </c>
      <c r="M365" s="33" t="s">
        <v>57</v>
      </c>
      <c r="N365" s="24"/>
      <c r="O365" s="33"/>
      <c r="P365" s="24"/>
      <c r="Q365" s="33"/>
      <c r="R365" s="41"/>
      <c r="S365" s="33"/>
      <c r="T365" s="23"/>
    </row>
    <row r="366" spans="1:20" ht="63.75">
      <c r="A366" s="20" t="s">
        <v>1406</v>
      </c>
      <c r="B366" s="21" t="s">
        <v>1407</v>
      </c>
      <c r="C366" s="22">
        <v>2013</v>
      </c>
      <c r="D366" s="22" t="s">
        <v>126</v>
      </c>
      <c r="E366" s="33" t="s">
        <v>46</v>
      </c>
      <c r="F366" s="33"/>
      <c r="G366" s="33"/>
      <c r="H366" s="33"/>
      <c r="I366" s="33">
        <v>1</v>
      </c>
      <c r="J366" s="33">
        <f t="shared" ref="J366:J376" si="48">SUM(F366:I366)-1</f>
        <v>0</v>
      </c>
      <c r="K366" s="33" t="str">
        <f t="shared" si="47"/>
        <v>No</v>
      </c>
      <c r="L366" s="33" t="str">
        <f>IF(OR(D366="Conference Review", D366="Patent", D366="News Article", D366="Report"),"Yes","No")</f>
        <v>Yes</v>
      </c>
      <c r="M366" s="33"/>
      <c r="N366" s="21"/>
      <c r="O366" s="33"/>
      <c r="P366" s="21"/>
      <c r="Q366" s="33"/>
      <c r="R366" s="21"/>
      <c r="S366" s="22"/>
      <c r="T366" s="23"/>
    </row>
    <row r="367" spans="1:20" ht="89.25">
      <c r="A367" s="25" t="s">
        <v>1408</v>
      </c>
      <c r="B367" s="26" t="s">
        <v>1409</v>
      </c>
      <c r="C367" s="37">
        <v>2012</v>
      </c>
      <c r="D367" s="37" t="s">
        <v>54</v>
      </c>
      <c r="E367" s="37" t="s">
        <v>46</v>
      </c>
      <c r="F367" s="37"/>
      <c r="G367" s="37"/>
      <c r="H367" s="37"/>
      <c r="I367" s="37">
        <v>1</v>
      </c>
      <c r="J367" s="38">
        <f t="shared" si="48"/>
        <v>0</v>
      </c>
      <c r="K367" s="38" t="str">
        <f t="shared" si="47"/>
        <v>No</v>
      </c>
      <c r="L367" s="38" t="str">
        <f>IF(OR(D367="Conference Review", D367="Patent", D367="News Article", D367="Report"),"Yes","No")</f>
        <v>No</v>
      </c>
      <c r="M367" s="38" t="s">
        <v>55</v>
      </c>
      <c r="N367" s="26" t="s">
        <v>1410</v>
      </c>
      <c r="O367" s="38" t="s">
        <v>55</v>
      </c>
      <c r="P367" s="26" t="s">
        <v>1411</v>
      </c>
      <c r="Q367" s="38" t="s">
        <v>55</v>
      </c>
      <c r="R367" s="26" t="s">
        <v>1412</v>
      </c>
      <c r="S367" s="27" t="s">
        <v>237</v>
      </c>
      <c r="T367" s="23"/>
    </row>
    <row r="368" spans="1:20" ht="63.75">
      <c r="A368" s="20" t="s">
        <v>1348</v>
      </c>
      <c r="B368" s="21" t="s">
        <v>1413</v>
      </c>
      <c r="C368" s="22">
        <v>2016</v>
      </c>
      <c r="D368" s="22" t="s">
        <v>126</v>
      </c>
      <c r="E368" s="33" t="s">
        <v>46</v>
      </c>
      <c r="F368" s="33"/>
      <c r="G368" s="33"/>
      <c r="H368" s="33"/>
      <c r="I368" s="33">
        <v>1</v>
      </c>
      <c r="J368" s="33">
        <f t="shared" si="48"/>
        <v>0</v>
      </c>
      <c r="K368" s="33" t="str">
        <f t="shared" si="47"/>
        <v>No</v>
      </c>
      <c r="L368" s="33" t="str">
        <f>IF(OR(D368="Conference Review", D368="Patent", D368="News Article", D368="Report"),"Yes","No")</f>
        <v>Yes</v>
      </c>
      <c r="M368" s="33"/>
      <c r="N368" s="21"/>
      <c r="O368" s="33"/>
      <c r="P368" s="21"/>
      <c r="Q368" s="33"/>
      <c r="R368" s="21"/>
      <c r="S368" s="22"/>
      <c r="T368" s="23"/>
    </row>
    <row r="369" spans="1:20" ht="63.75">
      <c r="A369" s="20" t="s">
        <v>1414</v>
      </c>
      <c r="B369" s="21" t="s">
        <v>1415</v>
      </c>
      <c r="C369" s="22">
        <v>2016</v>
      </c>
      <c r="D369" s="22" t="s">
        <v>126</v>
      </c>
      <c r="E369" s="33" t="s">
        <v>46</v>
      </c>
      <c r="F369" s="33"/>
      <c r="G369" s="33"/>
      <c r="H369" s="33"/>
      <c r="I369" s="33">
        <v>1</v>
      </c>
      <c r="J369" s="33">
        <f t="shared" si="48"/>
        <v>0</v>
      </c>
      <c r="K369" s="33" t="str">
        <f t="shared" si="47"/>
        <v>No</v>
      </c>
      <c r="L369" s="33" t="str">
        <f>IF(OR(D369="Conference Review", D369="Patent", D369="News Article", D369="Report"),"Yes","No")</f>
        <v>Yes</v>
      </c>
      <c r="M369" s="33"/>
      <c r="N369" s="21"/>
      <c r="O369" s="33"/>
      <c r="P369" s="21"/>
      <c r="Q369" s="33"/>
      <c r="R369" s="21"/>
      <c r="S369" s="22"/>
      <c r="T369" s="23"/>
    </row>
    <row r="370" spans="1:20" ht="38.25">
      <c r="A370" s="41" t="s">
        <v>4279</v>
      </c>
      <c r="B370" s="24" t="s">
        <v>4330</v>
      </c>
      <c r="C370" s="33">
        <v>2021</v>
      </c>
      <c r="D370" s="22" t="s">
        <v>54</v>
      </c>
      <c r="E370" s="33" t="s">
        <v>91</v>
      </c>
      <c r="F370" s="33"/>
      <c r="G370" s="33"/>
      <c r="H370" s="33"/>
      <c r="I370" s="33">
        <v>1</v>
      </c>
      <c r="J370" s="33">
        <f t="shared" si="48"/>
        <v>0</v>
      </c>
      <c r="K370" s="33" t="str">
        <f t="shared" si="47"/>
        <v>Yes</v>
      </c>
      <c r="L370" s="33" t="str">
        <f>IF(OR(D370="Conference Review", D370="Patent", D370="News Article", D370="Report", D370="Erratum"),"Yes","No")</f>
        <v>No</v>
      </c>
      <c r="M370" s="33" t="s">
        <v>57</v>
      </c>
      <c r="N370" s="24"/>
      <c r="O370" s="33"/>
      <c r="P370" s="24"/>
      <c r="Q370" s="33"/>
      <c r="R370" s="41"/>
      <c r="S370" s="33"/>
      <c r="T370" s="23"/>
    </row>
    <row r="371" spans="1:20" ht="63.75">
      <c r="A371" s="20" t="s">
        <v>1416</v>
      </c>
      <c r="B371" s="21" t="s">
        <v>1417</v>
      </c>
      <c r="C371" s="22">
        <v>2019</v>
      </c>
      <c r="D371" s="22" t="s">
        <v>126</v>
      </c>
      <c r="E371" s="33" t="s">
        <v>46</v>
      </c>
      <c r="F371" s="33"/>
      <c r="G371" s="33"/>
      <c r="H371" s="33"/>
      <c r="I371" s="33">
        <v>1</v>
      </c>
      <c r="J371" s="33">
        <f t="shared" si="48"/>
        <v>0</v>
      </c>
      <c r="K371" s="33" t="str">
        <f t="shared" si="47"/>
        <v>No</v>
      </c>
      <c r="L371" s="33" t="str">
        <f t="shared" ref="L371:L376" si="49">IF(OR(D371="Conference Review", D371="Patent", D371="News Article", D371="Report"),"Yes","No")</f>
        <v>Yes</v>
      </c>
      <c r="M371" s="33"/>
      <c r="N371" s="21"/>
      <c r="O371" s="33"/>
      <c r="P371" s="21"/>
      <c r="Q371" s="33"/>
      <c r="R371" s="21"/>
      <c r="S371" s="22"/>
      <c r="T371" s="23"/>
    </row>
    <row r="372" spans="1:20" ht="63.75">
      <c r="A372" s="20" t="s">
        <v>1418</v>
      </c>
      <c r="B372" s="21" t="s">
        <v>1419</v>
      </c>
      <c r="C372" s="22">
        <v>2017</v>
      </c>
      <c r="D372" s="22" t="s">
        <v>126</v>
      </c>
      <c r="E372" s="33" t="s">
        <v>46</v>
      </c>
      <c r="F372" s="33"/>
      <c r="G372" s="33"/>
      <c r="H372" s="33"/>
      <c r="I372" s="33">
        <v>1</v>
      </c>
      <c r="J372" s="33">
        <f t="shared" si="48"/>
        <v>0</v>
      </c>
      <c r="K372" s="33" t="str">
        <f t="shared" si="47"/>
        <v>No</v>
      </c>
      <c r="L372" s="33" t="str">
        <f t="shared" si="49"/>
        <v>Yes</v>
      </c>
      <c r="M372" s="33"/>
      <c r="N372" s="21"/>
      <c r="O372" s="33"/>
      <c r="P372" s="21"/>
      <c r="Q372" s="33"/>
      <c r="R372" s="21"/>
      <c r="S372" s="22"/>
      <c r="T372" s="23"/>
    </row>
    <row r="373" spans="1:20" ht="63.75">
      <c r="A373" s="20" t="s">
        <v>1272</v>
      </c>
      <c r="B373" s="21" t="s">
        <v>1420</v>
      </c>
      <c r="C373" s="22">
        <v>2015</v>
      </c>
      <c r="D373" s="22" t="s">
        <v>126</v>
      </c>
      <c r="E373" s="33" t="s">
        <v>46</v>
      </c>
      <c r="F373" s="33"/>
      <c r="G373" s="33"/>
      <c r="H373" s="33"/>
      <c r="I373" s="33">
        <v>1</v>
      </c>
      <c r="J373" s="33">
        <f t="shared" si="48"/>
        <v>0</v>
      </c>
      <c r="K373" s="33" t="str">
        <f t="shared" si="47"/>
        <v>No</v>
      </c>
      <c r="L373" s="33" t="str">
        <f t="shared" si="49"/>
        <v>Yes</v>
      </c>
      <c r="M373" s="33"/>
      <c r="N373" s="21"/>
      <c r="O373" s="33"/>
      <c r="P373" s="21"/>
      <c r="Q373" s="33"/>
      <c r="R373" s="21"/>
      <c r="S373" s="22"/>
      <c r="T373" s="23"/>
    </row>
    <row r="374" spans="1:20" ht="51">
      <c r="A374" s="20" t="s">
        <v>1421</v>
      </c>
      <c r="B374" s="21" t="s">
        <v>1422</v>
      </c>
      <c r="C374" s="22">
        <v>2019</v>
      </c>
      <c r="D374" s="22" t="s">
        <v>126</v>
      </c>
      <c r="E374" s="33" t="s">
        <v>46</v>
      </c>
      <c r="F374" s="33"/>
      <c r="G374" s="33"/>
      <c r="H374" s="33"/>
      <c r="I374" s="33">
        <v>1</v>
      </c>
      <c r="J374" s="33">
        <f t="shared" si="48"/>
        <v>0</v>
      </c>
      <c r="K374" s="33" t="str">
        <f t="shared" si="47"/>
        <v>No</v>
      </c>
      <c r="L374" s="33" t="str">
        <f t="shared" si="49"/>
        <v>Yes</v>
      </c>
      <c r="M374" s="33"/>
      <c r="N374" s="21"/>
      <c r="O374" s="33"/>
      <c r="P374" s="21"/>
      <c r="Q374" s="33"/>
      <c r="R374" s="21"/>
      <c r="S374" s="22"/>
      <c r="T374" s="23"/>
    </row>
    <row r="375" spans="1:20" ht="63.75">
      <c r="A375" s="20" t="s">
        <v>1423</v>
      </c>
      <c r="B375" s="21" t="s">
        <v>1424</v>
      </c>
      <c r="C375" s="22">
        <v>2019</v>
      </c>
      <c r="D375" s="22" t="s">
        <v>126</v>
      </c>
      <c r="E375" s="33" t="s">
        <v>46</v>
      </c>
      <c r="F375" s="33"/>
      <c r="G375" s="33"/>
      <c r="H375" s="33"/>
      <c r="I375" s="33">
        <v>1</v>
      </c>
      <c r="J375" s="33">
        <f t="shared" si="48"/>
        <v>0</v>
      </c>
      <c r="K375" s="33" t="str">
        <f t="shared" si="47"/>
        <v>No</v>
      </c>
      <c r="L375" s="33" t="str">
        <f t="shared" si="49"/>
        <v>Yes</v>
      </c>
      <c r="M375" s="33"/>
      <c r="N375" s="21"/>
      <c r="O375" s="33"/>
      <c r="P375" s="21"/>
      <c r="Q375" s="33"/>
      <c r="R375" s="21"/>
      <c r="S375" s="22"/>
      <c r="T375" s="23"/>
    </row>
    <row r="376" spans="1:20" ht="25.5">
      <c r="A376" s="20" t="s">
        <v>1425</v>
      </c>
      <c r="B376" s="21" t="s">
        <v>1426</v>
      </c>
      <c r="C376" s="22">
        <v>2008</v>
      </c>
      <c r="D376" s="22" t="s">
        <v>113</v>
      </c>
      <c r="E376" s="22" t="s">
        <v>46</v>
      </c>
      <c r="F376" s="22"/>
      <c r="G376" s="22"/>
      <c r="H376" s="22"/>
      <c r="I376" s="22">
        <v>1</v>
      </c>
      <c r="J376" s="33">
        <f t="shared" si="48"/>
        <v>0</v>
      </c>
      <c r="K376" s="33" t="s">
        <v>57</v>
      </c>
      <c r="L376" s="33" t="str">
        <f t="shared" si="49"/>
        <v>No</v>
      </c>
      <c r="M376" s="33" t="s">
        <v>57</v>
      </c>
      <c r="N376" s="21" t="s">
        <v>1427</v>
      </c>
      <c r="O376" s="33"/>
      <c r="P376" s="21"/>
      <c r="Q376" s="33"/>
      <c r="R376" s="21"/>
      <c r="S376" s="22" t="s">
        <v>1086</v>
      </c>
      <c r="T376" s="23"/>
    </row>
    <row r="377" spans="1:20" ht="51">
      <c r="A377" s="41" t="s">
        <v>4623</v>
      </c>
      <c r="B377" s="24" t="s">
        <v>4601</v>
      </c>
      <c r="C377" s="33">
        <v>2022</v>
      </c>
      <c r="D377" s="22" t="s">
        <v>54</v>
      </c>
      <c r="E377" s="33" t="s">
        <v>46</v>
      </c>
      <c r="F377" s="33">
        <v>1</v>
      </c>
      <c r="G377" s="33"/>
      <c r="H377" s="33"/>
      <c r="I377" s="33">
        <v>1</v>
      </c>
      <c r="J377" s="33"/>
      <c r="K377" s="33" t="str">
        <f t="shared" ref="K377:K408" si="50">IF(E377 = "English", "No", "Yes")</f>
        <v>No</v>
      </c>
      <c r="L377" s="33" t="str">
        <f>IF(OR(D377="Conference Review", D377="Patent", D377="News Article", D377="Report", D377="Erratum"),"Yes","No")</f>
        <v>No</v>
      </c>
      <c r="M377" s="33" t="s">
        <v>55</v>
      </c>
      <c r="N377" s="24" t="s">
        <v>4384</v>
      </c>
      <c r="O377" s="33" t="s">
        <v>57</v>
      </c>
      <c r="P377" s="24" t="s">
        <v>4665</v>
      </c>
      <c r="Q377" s="33"/>
      <c r="R377" s="41"/>
      <c r="S377" s="33"/>
      <c r="T377" s="23"/>
    </row>
    <row r="378" spans="1:20" ht="38.25">
      <c r="A378" s="20" t="s">
        <v>1428</v>
      </c>
      <c r="B378" s="21" t="s">
        <v>1429</v>
      </c>
      <c r="C378" s="22">
        <v>2018</v>
      </c>
      <c r="D378" s="22" t="s">
        <v>54</v>
      </c>
      <c r="E378" s="22" t="s">
        <v>46</v>
      </c>
      <c r="F378" s="22"/>
      <c r="G378" s="22"/>
      <c r="H378" s="22"/>
      <c r="I378" s="22">
        <v>1</v>
      </c>
      <c r="J378" s="33">
        <f t="shared" ref="J378:J385" si="51">SUM(F378:I378)-1</f>
        <v>0</v>
      </c>
      <c r="K378" s="33" t="str">
        <f t="shared" si="50"/>
        <v>No</v>
      </c>
      <c r="L378" s="33" t="str">
        <f>IF(OR(D378="Conference Review", D378="Patent", D378="News Article", D378="Report"),"Yes","No")</f>
        <v>No</v>
      </c>
      <c r="M378" s="33" t="s">
        <v>57</v>
      </c>
      <c r="N378" s="21" t="s">
        <v>1430</v>
      </c>
      <c r="O378" s="33"/>
      <c r="P378" s="21"/>
      <c r="Q378" s="33"/>
      <c r="R378" s="21"/>
      <c r="S378" s="22" t="s">
        <v>310</v>
      </c>
      <c r="T378" s="23"/>
    </row>
    <row r="379" spans="1:20" ht="102">
      <c r="A379" s="25" t="s">
        <v>1431</v>
      </c>
      <c r="B379" s="26" t="s">
        <v>1432</v>
      </c>
      <c r="C379" s="27">
        <v>2016</v>
      </c>
      <c r="D379" s="27" t="s">
        <v>54</v>
      </c>
      <c r="E379" s="27" t="s">
        <v>46</v>
      </c>
      <c r="F379" s="27"/>
      <c r="G379" s="27"/>
      <c r="H379" s="27"/>
      <c r="I379" s="27">
        <v>1</v>
      </c>
      <c r="J379" s="38">
        <f t="shared" si="51"/>
        <v>0</v>
      </c>
      <c r="K379" s="38" t="str">
        <f t="shared" si="50"/>
        <v>No</v>
      </c>
      <c r="L379" s="38" t="str">
        <f>IF(OR(D379="Conference Review", D379="Patent", D379="News Article", D379="Report"),"Yes","No")</f>
        <v>No</v>
      </c>
      <c r="M379" s="38" t="s">
        <v>55</v>
      </c>
      <c r="N379" s="26" t="s">
        <v>1433</v>
      </c>
      <c r="O379" s="38" t="s">
        <v>55</v>
      </c>
      <c r="P379" s="26" t="s">
        <v>1434</v>
      </c>
      <c r="Q379" s="38" t="s">
        <v>55</v>
      </c>
      <c r="R379" s="26" t="s">
        <v>1435</v>
      </c>
      <c r="S379" s="27" t="s">
        <v>123</v>
      </c>
      <c r="T379" s="23"/>
    </row>
    <row r="380" spans="1:20" ht="102">
      <c r="A380" s="25" t="s">
        <v>1436</v>
      </c>
      <c r="B380" s="26" t="s">
        <v>1437</v>
      </c>
      <c r="C380" s="27">
        <v>2016</v>
      </c>
      <c r="D380" s="27" t="s">
        <v>54</v>
      </c>
      <c r="E380" s="38" t="s">
        <v>46</v>
      </c>
      <c r="F380" s="27">
        <v>1</v>
      </c>
      <c r="G380" s="38">
        <v>1</v>
      </c>
      <c r="H380" s="38">
        <v>1</v>
      </c>
      <c r="I380" s="38">
        <v>1</v>
      </c>
      <c r="J380" s="38">
        <f t="shared" si="51"/>
        <v>3</v>
      </c>
      <c r="K380" s="38" t="str">
        <f t="shared" si="50"/>
        <v>No</v>
      </c>
      <c r="L380" s="38" t="str">
        <f>IF(OR(D380="Conference Review", D380="Patent", D380="News Article", D380="Report"),"Yes","No")</f>
        <v>No</v>
      </c>
      <c r="M380" s="27" t="s">
        <v>55</v>
      </c>
      <c r="N380" s="26" t="s">
        <v>1438</v>
      </c>
      <c r="O380" s="27" t="s">
        <v>55</v>
      </c>
      <c r="P380" s="26" t="s">
        <v>1439</v>
      </c>
      <c r="Q380" s="27" t="s">
        <v>55</v>
      </c>
      <c r="R380" s="26" t="s">
        <v>1440</v>
      </c>
      <c r="S380" s="27" t="s">
        <v>123</v>
      </c>
      <c r="T380" s="23">
        <v>1</v>
      </c>
    </row>
    <row r="381" spans="1:20" ht="38.25">
      <c r="A381" s="41" t="s">
        <v>4268</v>
      </c>
      <c r="B381" s="24" t="s">
        <v>4319</v>
      </c>
      <c r="C381" s="33">
        <v>2021</v>
      </c>
      <c r="D381" s="22" t="s">
        <v>54</v>
      </c>
      <c r="E381" s="33" t="s">
        <v>46</v>
      </c>
      <c r="F381" s="33">
        <v>1</v>
      </c>
      <c r="G381" s="33">
        <v>1</v>
      </c>
      <c r="H381" s="33"/>
      <c r="I381" s="33">
        <v>1</v>
      </c>
      <c r="J381" s="33">
        <f t="shared" si="51"/>
        <v>2</v>
      </c>
      <c r="K381" s="33" t="str">
        <f t="shared" si="50"/>
        <v>No</v>
      </c>
      <c r="L381" s="33" t="str">
        <f>IF(OR(D381="Conference Review", D381="Patent", D381="News Article", D381="Report", D381="Erratum"),"Yes","No")</f>
        <v>No</v>
      </c>
      <c r="M381" s="33" t="s">
        <v>55</v>
      </c>
      <c r="N381" s="24" t="s">
        <v>4392</v>
      </c>
      <c r="O381" s="33" t="s">
        <v>57</v>
      </c>
      <c r="P381" s="24" t="s">
        <v>4393</v>
      </c>
      <c r="Q381" s="33"/>
      <c r="R381" s="41"/>
      <c r="S381" s="33"/>
      <c r="T381" s="23">
        <v>1</v>
      </c>
    </row>
    <row r="382" spans="1:20" ht="63.75">
      <c r="A382" s="20" t="s">
        <v>1441</v>
      </c>
      <c r="B382" s="21" t="s">
        <v>1442</v>
      </c>
      <c r="C382" s="22">
        <v>2018</v>
      </c>
      <c r="D382" s="22" t="s">
        <v>126</v>
      </c>
      <c r="E382" s="33" t="s">
        <v>46</v>
      </c>
      <c r="F382" s="33"/>
      <c r="G382" s="33"/>
      <c r="H382" s="33"/>
      <c r="I382" s="33">
        <v>1</v>
      </c>
      <c r="J382" s="33">
        <f t="shared" si="51"/>
        <v>0</v>
      </c>
      <c r="K382" s="33" t="str">
        <f t="shared" si="50"/>
        <v>No</v>
      </c>
      <c r="L382" s="33" t="str">
        <f>IF(OR(D382="Conference Review", D382="Patent", D382="News Article", D382="Report"),"Yes","No")</f>
        <v>Yes</v>
      </c>
      <c r="M382" s="33"/>
      <c r="N382" s="21"/>
      <c r="O382" s="33"/>
      <c r="P382" s="21"/>
      <c r="Q382" s="33"/>
      <c r="R382" s="21"/>
      <c r="S382" s="22"/>
      <c r="T382" s="23"/>
    </row>
    <row r="383" spans="1:20" ht="63.75">
      <c r="A383" s="20" t="s">
        <v>1443</v>
      </c>
      <c r="B383" s="21" t="s">
        <v>1444</v>
      </c>
      <c r="C383" s="22">
        <v>2018</v>
      </c>
      <c r="D383" s="22" t="s">
        <v>126</v>
      </c>
      <c r="E383" s="33" t="s">
        <v>46</v>
      </c>
      <c r="F383" s="33"/>
      <c r="G383" s="33"/>
      <c r="H383" s="33"/>
      <c r="I383" s="33">
        <v>1</v>
      </c>
      <c r="J383" s="33">
        <f t="shared" si="51"/>
        <v>0</v>
      </c>
      <c r="K383" s="33" t="str">
        <f t="shared" si="50"/>
        <v>No</v>
      </c>
      <c r="L383" s="33" t="str">
        <f>IF(OR(D383="Conference Review", D383="Patent", D383="News Article", D383="Report"),"Yes","No")</f>
        <v>Yes</v>
      </c>
      <c r="M383" s="33"/>
      <c r="N383" s="21"/>
      <c r="O383" s="33"/>
      <c r="P383" s="21"/>
      <c r="Q383" s="33"/>
      <c r="R383" s="21"/>
      <c r="S383" s="22"/>
      <c r="T383" s="23"/>
    </row>
    <row r="384" spans="1:20" ht="63.75">
      <c r="A384" s="20" t="s">
        <v>1445</v>
      </c>
      <c r="B384" s="21" t="s">
        <v>1446</v>
      </c>
      <c r="C384" s="22">
        <v>2017</v>
      </c>
      <c r="D384" s="22" t="s">
        <v>126</v>
      </c>
      <c r="E384" s="33" t="s">
        <v>46</v>
      </c>
      <c r="F384" s="33"/>
      <c r="G384" s="33"/>
      <c r="H384" s="33"/>
      <c r="I384" s="33">
        <v>1</v>
      </c>
      <c r="J384" s="33">
        <f t="shared" si="51"/>
        <v>0</v>
      </c>
      <c r="K384" s="33" t="str">
        <f t="shared" si="50"/>
        <v>No</v>
      </c>
      <c r="L384" s="33" t="str">
        <f>IF(OR(D384="Conference Review", D384="Patent", D384="News Article", D384="Report"),"Yes","No")</f>
        <v>Yes</v>
      </c>
      <c r="M384" s="33"/>
      <c r="N384" s="21"/>
      <c r="O384" s="33"/>
      <c r="P384" s="21"/>
      <c r="Q384" s="33"/>
      <c r="R384" s="21"/>
      <c r="S384" s="22"/>
      <c r="T384" s="23"/>
    </row>
    <row r="385" spans="1:20" ht="63.75">
      <c r="A385" s="41" t="s">
        <v>4284</v>
      </c>
      <c r="B385" s="24" t="s">
        <v>4335</v>
      </c>
      <c r="C385" s="33">
        <v>2021</v>
      </c>
      <c r="D385" s="22" t="s">
        <v>126</v>
      </c>
      <c r="E385" s="33" t="s">
        <v>46</v>
      </c>
      <c r="F385" s="33"/>
      <c r="G385" s="33"/>
      <c r="H385" s="33"/>
      <c r="I385" s="33">
        <v>1</v>
      </c>
      <c r="J385" s="33">
        <f t="shared" si="51"/>
        <v>0</v>
      </c>
      <c r="K385" s="33" t="str">
        <f t="shared" si="50"/>
        <v>No</v>
      </c>
      <c r="L385" s="33" t="str">
        <f>IF(OR(D385="Conference Review", D385="Patent", D385="News Article", D385="Report", D385="Erratum"),"Yes","No")</f>
        <v>Yes</v>
      </c>
      <c r="M385" s="33" t="s">
        <v>57</v>
      </c>
      <c r="N385" s="24"/>
      <c r="O385" s="33"/>
      <c r="P385" s="24"/>
      <c r="Q385" s="33"/>
      <c r="R385" s="41"/>
      <c r="S385" s="33"/>
      <c r="T385" s="23"/>
    </row>
    <row r="386" spans="1:20" ht="63.75">
      <c r="A386" s="41" t="s">
        <v>4620</v>
      </c>
      <c r="B386" s="24" t="s">
        <v>4638</v>
      </c>
      <c r="C386" s="33">
        <v>2021</v>
      </c>
      <c r="D386" s="22" t="s">
        <v>54</v>
      </c>
      <c r="E386" s="33" t="s">
        <v>46</v>
      </c>
      <c r="F386" s="33"/>
      <c r="G386" s="33"/>
      <c r="H386" s="33"/>
      <c r="I386" s="33">
        <v>1</v>
      </c>
      <c r="J386" s="33"/>
      <c r="K386" s="33" t="str">
        <f t="shared" si="50"/>
        <v>No</v>
      </c>
      <c r="L386" s="33" t="str">
        <f>IF(OR(D386="Conference Review", D386="Patent", D386="News Article", D386="Report", D386="Erratum"),"Yes","No")</f>
        <v>No</v>
      </c>
      <c r="M386" s="33" t="s">
        <v>55</v>
      </c>
      <c r="N386" s="24" t="s">
        <v>4384</v>
      </c>
      <c r="O386" s="33" t="s">
        <v>57</v>
      </c>
      <c r="P386" s="24" t="s">
        <v>4666</v>
      </c>
      <c r="Q386" s="33"/>
      <c r="R386" s="41"/>
      <c r="S386" s="33"/>
      <c r="T386" s="23"/>
    </row>
    <row r="387" spans="1:20" ht="63.75">
      <c r="A387" s="20" t="s">
        <v>1447</v>
      </c>
      <c r="B387" s="21" t="s">
        <v>1448</v>
      </c>
      <c r="C387" s="22">
        <v>2019</v>
      </c>
      <c r="D387" s="22" t="s">
        <v>54</v>
      </c>
      <c r="E387" s="22" t="s">
        <v>46</v>
      </c>
      <c r="F387" s="22"/>
      <c r="G387" s="22"/>
      <c r="H387" s="22"/>
      <c r="I387" s="22">
        <v>1</v>
      </c>
      <c r="J387" s="33">
        <f t="shared" ref="J387:J415" si="52">SUM(F387:I387)-1</f>
        <v>0</v>
      </c>
      <c r="K387" s="33" t="str">
        <f t="shared" si="50"/>
        <v>No</v>
      </c>
      <c r="L387" s="33" t="str">
        <f t="shared" ref="L387:L397" si="53">IF(OR(D387="Conference Review", D387="Patent", D387="News Article", D387="Report"),"Yes","No")</f>
        <v>No</v>
      </c>
      <c r="M387" s="33" t="s">
        <v>57</v>
      </c>
      <c r="N387" s="21" t="s">
        <v>1449</v>
      </c>
      <c r="O387" s="33"/>
      <c r="P387" s="21"/>
      <c r="Q387" s="33"/>
      <c r="R387" s="21"/>
      <c r="S387" s="22" t="s">
        <v>1450</v>
      </c>
      <c r="T387" s="23"/>
    </row>
    <row r="388" spans="1:20" ht="89.25">
      <c r="A388" s="20" t="s">
        <v>1451</v>
      </c>
      <c r="B388" s="21" t="s">
        <v>1452</v>
      </c>
      <c r="C388" s="22">
        <v>2016</v>
      </c>
      <c r="D388" s="22" t="s">
        <v>54</v>
      </c>
      <c r="E388" s="22" t="s">
        <v>46</v>
      </c>
      <c r="F388" s="22"/>
      <c r="G388" s="22"/>
      <c r="H388" s="22"/>
      <c r="I388" s="22">
        <v>1</v>
      </c>
      <c r="J388" s="33">
        <f t="shared" si="52"/>
        <v>0</v>
      </c>
      <c r="K388" s="33" t="str">
        <f t="shared" si="50"/>
        <v>No</v>
      </c>
      <c r="L388" s="33" t="str">
        <f t="shared" si="53"/>
        <v>No</v>
      </c>
      <c r="M388" s="33" t="s">
        <v>55</v>
      </c>
      <c r="N388" s="21" t="s">
        <v>1453</v>
      </c>
      <c r="O388" s="33" t="s">
        <v>57</v>
      </c>
      <c r="P388" s="21" t="s">
        <v>1454</v>
      </c>
      <c r="Q388" s="33"/>
      <c r="R388" s="21"/>
      <c r="S388" s="22" t="s">
        <v>1156</v>
      </c>
      <c r="T388" s="23"/>
    </row>
    <row r="389" spans="1:20" ht="63.75">
      <c r="A389" s="20" t="s">
        <v>1455</v>
      </c>
      <c r="B389" s="21" t="s">
        <v>1456</v>
      </c>
      <c r="C389" s="22">
        <v>2010</v>
      </c>
      <c r="D389" s="22" t="s">
        <v>126</v>
      </c>
      <c r="E389" s="33" t="s">
        <v>46</v>
      </c>
      <c r="F389" s="33"/>
      <c r="G389" s="33"/>
      <c r="H389" s="33"/>
      <c r="I389" s="33">
        <v>1</v>
      </c>
      <c r="J389" s="33">
        <f t="shared" si="52"/>
        <v>0</v>
      </c>
      <c r="K389" s="33" t="str">
        <f t="shared" si="50"/>
        <v>No</v>
      </c>
      <c r="L389" s="33" t="str">
        <f t="shared" si="53"/>
        <v>Yes</v>
      </c>
      <c r="M389" s="33"/>
      <c r="N389" s="21"/>
      <c r="O389" s="33"/>
      <c r="P389" s="21"/>
      <c r="Q389" s="33"/>
      <c r="R389" s="21"/>
      <c r="S389" s="22"/>
      <c r="T389" s="23"/>
    </row>
    <row r="390" spans="1:20" ht="25.5">
      <c r="A390" s="20" t="s">
        <v>1457</v>
      </c>
      <c r="B390" s="21" t="s">
        <v>1458</v>
      </c>
      <c r="C390" s="22">
        <v>1980</v>
      </c>
      <c r="D390" s="22" t="s">
        <v>126</v>
      </c>
      <c r="E390" s="33" t="s">
        <v>46</v>
      </c>
      <c r="F390" s="33"/>
      <c r="G390" s="33"/>
      <c r="H390" s="33"/>
      <c r="I390" s="33">
        <v>1</v>
      </c>
      <c r="J390" s="33">
        <f t="shared" si="52"/>
        <v>0</v>
      </c>
      <c r="K390" s="33" t="str">
        <f t="shared" si="50"/>
        <v>No</v>
      </c>
      <c r="L390" s="33" t="str">
        <f t="shared" si="53"/>
        <v>Yes</v>
      </c>
      <c r="M390" s="33"/>
      <c r="N390" s="21"/>
      <c r="O390" s="33"/>
      <c r="P390" s="21"/>
      <c r="Q390" s="33"/>
      <c r="R390" s="21"/>
      <c r="S390" s="22"/>
      <c r="T390" s="23"/>
    </row>
    <row r="391" spans="1:20" ht="38.25">
      <c r="A391" s="20" t="s">
        <v>1459</v>
      </c>
      <c r="B391" s="21" t="s">
        <v>1460</v>
      </c>
      <c r="C391" s="22">
        <v>2009</v>
      </c>
      <c r="D391" s="22" t="s">
        <v>54</v>
      </c>
      <c r="E391" s="33" t="s">
        <v>46</v>
      </c>
      <c r="F391" s="33"/>
      <c r="G391" s="33"/>
      <c r="H391" s="33">
        <v>1</v>
      </c>
      <c r="I391" s="33"/>
      <c r="J391" s="33">
        <f t="shared" si="52"/>
        <v>0</v>
      </c>
      <c r="K391" s="33" t="str">
        <f t="shared" si="50"/>
        <v>No</v>
      </c>
      <c r="L391" s="33" t="str">
        <f t="shared" si="53"/>
        <v>No</v>
      </c>
      <c r="M391" s="33" t="s">
        <v>57</v>
      </c>
      <c r="N391" s="21" t="s">
        <v>1461</v>
      </c>
      <c r="O391" s="33"/>
      <c r="P391" s="21"/>
      <c r="Q391" s="33"/>
      <c r="R391" s="21"/>
      <c r="S391" s="22" t="s">
        <v>1462</v>
      </c>
      <c r="T391" s="23"/>
    </row>
    <row r="392" spans="1:20" ht="165.75">
      <c r="A392" s="20" t="s">
        <v>1463</v>
      </c>
      <c r="B392" s="21" t="s">
        <v>1464</v>
      </c>
      <c r="C392" s="22">
        <v>2016</v>
      </c>
      <c r="D392" s="22" t="s">
        <v>54</v>
      </c>
      <c r="E392" s="22" t="s">
        <v>46</v>
      </c>
      <c r="F392" s="33"/>
      <c r="G392" s="33"/>
      <c r="H392" s="33">
        <v>1</v>
      </c>
      <c r="I392" s="33"/>
      <c r="J392" s="33">
        <f t="shared" si="52"/>
        <v>0</v>
      </c>
      <c r="K392" s="33" t="str">
        <f t="shared" si="50"/>
        <v>No</v>
      </c>
      <c r="L392" s="33" t="str">
        <f t="shared" si="53"/>
        <v>No</v>
      </c>
      <c r="M392" s="33" t="s">
        <v>55</v>
      </c>
      <c r="N392" s="21" t="s">
        <v>1465</v>
      </c>
      <c r="O392" s="33" t="s">
        <v>55</v>
      </c>
      <c r="P392" s="21" t="s">
        <v>1466</v>
      </c>
      <c r="Q392" s="33" t="s">
        <v>57</v>
      </c>
      <c r="R392" s="21" t="s">
        <v>1467</v>
      </c>
      <c r="S392" s="22" t="s">
        <v>295</v>
      </c>
      <c r="T392" s="23">
        <v>1</v>
      </c>
    </row>
    <row r="393" spans="1:20" ht="178.5">
      <c r="A393" s="30" t="s">
        <v>1468</v>
      </c>
      <c r="B393" s="30" t="s">
        <v>1469</v>
      </c>
      <c r="C393" s="34">
        <v>2012</v>
      </c>
      <c r="D393" s="30" t="s">
        <v>54</v>
      </c>
      <c r="E393" s="30" t="s">
        <v>46</v>
      </c>
      <c r="F393" s="30">
        <v>1</v>
      </c>
      <c r="G393" s="30">
        <v>1</v>
      </c>
      <c r="H393" s="30">
        <v>1</v>
      </c>
      <c r="I393" s="30">
        <v>1</v>
      </c>
      <c r="J393" s="30">
        <f t="shared" si="52"/>
        <v>3</v>
      </c>
      <c r="K393" s="30" t="str">
        <f t="shared" si="50"/>
        <v>No</v>
      </c>
      <c r="L393" s="30" t="str">
        <f t="shared" si="53"/>
        <v>No</v>
      </c>
      <c r="M393" s="30" t="s">
        <v>55</v>
      </c>
      <c r="N393" s="30" t="s">
        <v>1470</v>
      </c>
      <c r="O393" s="34" t="s">
        <v>55</v>
      </c>
      <c r="P393" s="30" t="s">
        <v>1471</v>
      </c>
      <c r="Q393" s="34" t="s">
        <v>191</v>
      </c>
      <c r="R393" s="30" t="s">
        <v>1472</v>
      </c>
      <c r="S393" s="34" t="s">
        <v>326</v>
      </c>
      <c r="T393" s="23">
        <v>1</v>
      </c>
    </row>
    <row r="394" spans="1:20" ht="76.5">
      <c r="A394" s="20" t="s">
        <v>1473</v>
      </c>
      <c r="B394" s="21" t="s">
        <v>1474</v>
      </c>
      <c r="C394" s="22">
        <v>2009</v>
      </c>
      <c r="D394" s="22" t="s">
        <v>54</v>
      </c>
      <c r="E394" s="22" t="s">
        <v>46</v>
      </c>
      <c r="F394" s="22"/>
      <c r="G394" s="22"/>
      <c r="H394" s="22"/>
      <c r="I394" s="22">
        <v>1</v>
      </c>
      <c r="J394" s="33">
        <f t="shared" si="52"/>
        <v>0</v>
      </c>
      <c r="K394" s="33" t="str">
        <f t="shared" si="50"/>
        <v>No</v>
      </c>
      <c r="L394" s="33" t="str">
        <f t="shared" si="53"/>
        <v>No</v>
      </c>
      <c r="M394" s="33" t="s">
        <v>55</v>
      </c>
      <c r="N394" s="21" t="s">
        <v>1475</v>
      </c>
      <c r="O394" s="33" t="s">
        <v>57</v>
      </c>
      <c r="P394" s="21" t="s">
        <v>1476</v>
      </c>
      <c r="Q394" s="33"/>
      <c r="R394" s="21"/>
      <c r="S394" s="22" t="s">
        <v>1477</v>
      </c>
      <c r="T394" s="23"/>
    </row>
    <row r="395" spans="1:20" ht="51">
      <c r="A395" s="20" t="s">
        <v>1478</v>
      </c>
      <c r="B395" s="21" t="s">
        <v>1479</v>
      </c>
      <c r="C395" s="22">
        <v>2008</v>
      </c>
      <c r="D395" s="22" t="s">
        <v>113</v>
      </c>
      <c r="E395" s="33" t="s">
        <v>46</v>
      </c>
      <c r="F395" s="22">
        <v>1</v>
      </c>
      <c r="G395" s="33">
        <v>1</v>
      </c>
      <c r="H395" s="33"/>
      <c r="I395" s="33"/>
      <c r="J395" s="33">
        <f t="shared" si="52"/>
        <v>1</v>
      </c>
      <c r="K395" s="33" t="str">
        <f t="shared" si="50"/>
        <v>No</v>
      </c>
      <c r="L395" s="33" t="str">
        <f t="shared" si="53"/>
        <v>No</v>
      </c>
      <c r="M395" s="22" t="s">
        <v>57</v>
      </c>
      <c r="N395" s="21" t="s">
        <v>1480</v>
      </c>
      <c r="O395" s="22"/>
      <c r="P395" s="21"/>
      <c r="Q395" s="22"/>
      <c r="R395" s="21"/>
      <c r="S395" s="22" t="s">
        <v>1086</v>
      </c>
      <c r="T395" s="23">
        <v>1</v>
      </c>
    </row>
    <row r="396" spans="1:20" ht="25.5">
      <c r="A396" s="20" t="s">
        <v>1481</v>
      </c>
      <c r="B396" s="21" t="s">
        <v>1482</v>
      </c>
      <c r="C396" s="22">
        <v>2015</v>
      </c>
      <c r="D396" s="22" t="s">
        <v>54</v>
      </c>
      <c r="E396" s="33" t="s">
        <v>181</v>
      </c>
      <c r="F396" s="22">
        <v>1</v>
      </c>
      <c r="G396" s="33">
        <v>1</v>
      </c>
      <c r="H396" s="33">
        <v>1</v>
      </c>
      <c r="I396" s="33">
        <v>1</v>
      </c>
      <c r="J396" s="33">
        <f t="shared" si="52"/>
        <v>3</v>
      </c>
      <c r="K396" s="33" t="str">
        <f t="shared" si="50"/>
        <v>Yes</v>
      </c>
      <c r="L396" s="33" t="str">
        <f t="shared" si="53"/>
        <v>No</v>
      </c>
      <c r="M396" s="22"/>
      <c r="N396" s="21"/>
      <c r="O396" s="22"/>
      <c r="P396" s="21"/>
      <c r="Q396" s="22"/>
      <c r="R396" s="21"/>
      <c r="S396" s="22"/>
      <c r="T396" s="23"/>
    </row>
    <row r="397" spans="1:20" ht="114.75">
      <c r="A397" s="20" t="s">
        <v>1483</v>
      </c>
      <c r="B397" s="21" t="s">
        <v>1484</v>
      </c>
      <c r="C397" s="22">
        <v>2019</v>
      </c>
      <c r="D397" s="22" t="s">
        <v>54</v>
      </c>
      <c r="E397" s="33" t="s">
        <v>46</v>
      </c>
      <c r="F397" s="22">
        <v>1</v>
      </c>
      <c r="G397" s="33">
        <v>1</v>
      </c>
      <c r="H397" s="33"/>
      <c r="I397" s="33">
        <v>1</v>
      </c>
      <c r="J397" s="33">
        <f t="shared" si="52"/>
        <v>2</v>
      </c>
      <c r="K397" s="33" t="str">
        <f t="shared" si="50"/>
        <v>No</v>
      </c>
      <c r="L397" s="33" t="str">
        <f t="shared" si="53"/>
        <v>No</v>
      </c>
      <c r="M397" s="22" t="s">
        <v>55</v>
      </c>
      <c r="N397" s="21" t="s">
        <v>1485</v>
      </c>
      <c r="O397" s="22" t="s">
        <v>55</v>
      </c>
      <c r="P397" s="21" t="s">
        <v>1486</v>
      </c>
      <c r="Q397" s="22" t="s">
        <v>57</v>
      </c>
      <c r="R397" s="21" t="s">
        <v>1487</v>
      </c>
      <c r="S397" s="22" t="s">
        <v>1488</v>
      </c>
      <c r="T397" s="23">
        <v>1</v>
      </c>
    </row>
    <row r="398" spans="1:20" ht="51">
      <c r="A398" s="41" t="s">
        <v>1483</v>
      </c>
      <c r="B398" s="24" t="s">
        <v>1484</v>
      </c>
      <c r="C398" s="33">
        <v>2020</v>
      </c>
      <c r="D398" s="22" t="s">
        <v>54</v>
      </c>
      <c r="E398" s="33" t="s">
        <v>46</v>
      </c>
      <c r="F398" s="33">
        <v>1</v>
      </c>
      <c r="G398" s="33">
        <v>1</v>
      </c>
      <c r="H398" s="33">
        <v>1</v>
      </c>
      <c r="I398" s="33"/>
      <c r="J398" s="33">
        <f t="shared" si="52"/>
        <v>2</v>
      </c>
      <c r="K398" s="33" t="str">
        <f t="shared" si="50"/>
        <v>No</v>
      </c>
      <c r="L398" s="33" t="str">
        <f>IF(OR(D398="Conference Review", D398="Patent", D398="News Article", D398="Report", D398="Erratum"),"Yes","No")</f>
        <v>No</v>
      </c>
      <c r="M398" s="33" t="s">
        <v>55</v>
      </c>
      <c r="N398" s="24" t="s">
        <v>4392</v>
      </c>
      <c r="O398" s="33" t="s">
        <v>57</v>
      </c>
      <c r="P398" s="24" t="s">
        <v>4434</v>
      </c>
      <c r="Q398" s="33"/>
      <c r="R398" s="41"/>
      <c r="S398" s="33"/>
      <c r="T398" s="23">
        <v>1</v>
      </c>
    </row>
    <row r="399" spans="1:20" ht="114.75">
      <c r="A399" s="20" t="s">
        <v>1489</v>
      </c>
      <c r="B399" s="21" t="s">
        <v>1490</v>
      </c>
      <c r="C399" s="22">
        <v>2015</v>
      </c>
      <c r="D399" s="22" t="s">
        <v>113</v>
      </c>
      <c r="E399" s="33" t="s">
        <v>46</v>
      </c>
      <c r="F399" s="22">
        <v>1</v>
      </c>
      <c r="G399" s="33"/>
      <c r="H399" s="33">
        <v>1</v>
      </c>
      <c r="I399" s="33">
        <v>1</v>
      </c>
      <c r="J399" s="33">
        <f t="shared" si="52"/>
        <v>2</v>
      </c>
      <c r="K399" s="33" t="str">
        <f t="shared" si="50"/>
        <v>No</v>
      </c>
      <c r="L399" s="33" t="str">
        <f t="shared" ref="L399:L415" si="54">IF(OR(D399="Conference Review", D399="Patent", D399="News Article", D399="Report"),"Yes","No")</f>
        <v>No</v>
      </c>
      <c r="M399" s="22" t="s">
        <v>55</v>
      </c>
      <c r="N399" s="21" t="s">
        <v>1491</v>
      </c>
      <c r="O399" s="22" t="s">
        <v>55</v>
      </c>
      <c r="P399" s="21" t="s">
        <v>1492</v>
      </c>
      <c r="Q399" s="22" t="s">
        <v>57</v>
      </c>
      <c r="R399" s="21" t="s">
        <v>1493</v>
      </c>
      <c r="S399" s="22" t="s">
        <v>1494</v>
      </c>
      <c r="T399" s="23">
        <v>1</v>
      </c>
    </row>
    <row r="400" spans="1:20" ht="165.75">
      <c r="A400" s="20" t="s">
        <v>1495</v>
      </c>
      <c r="B400" s="21" t="s">
        <v>1496</v>
      </c>
      <c r="C400" s="22">
        <v>2019</v>
      </c>
      <c r="D400" s="22" t="s">
        <v>54</v>
      </c>
      <c r="E400" s="33" t="s">
        <v>46</v>
      </c>
      <c r="F400" s="22">
        <v>1</v>
      </c>
      <c r="G400" s="33">
        <v>1</v>
      </c>
      <c r="H400" s="33"/>
      <c r="I400" s="33">
        <v>1</v>
      </c>
      <c r="J400" s="33">
        <f t="shared" si="52"/>
        <v>2</v>
      </c>
      <c r="K400" s="33" t="str">
        <f t="shared" si="50"/>
        <v>No</v>
      </c>
      <c r="L400" s="33" t="str">
        <f t="shared" si="54"/>
        <v>No</v>
      </c>
      <c r="M400" s="22" t="s">
        <v>55</v>
      </c>
      <c r="N400" s="21" t="s">
        <v>1497</v>
      </c>
      <c r="O400" s="22" t="s">
        <v>55</v>
      </c>
      <c r="P400" s="21" t="s">
        <v>1498</v>
      </c>
      <c r="Q400" s="22" t="s">
        <v>57</v>
      </c>
      <c r="R400" s="21" t="s">
        <v>1499</v>
      </c>
      <c r="S400" s="22" t="s">
        <v>1500</v>
      </c>
      <c r="T400" s="23">
        <v>1</v>
      </c>
    </row>
    <row r="401" spans="1:20" ht="76.5">
      <c r="A401" s="20" t="s">
        <v>1501</v>
      </c>
      <c r="B401" s="21" t="s">
        <v>1502</v>
      </c>
      <c r="C401" s="22">
        <v>2014</v>
      </c>
      <c r="D401" s="22" t="s">
        <v>54</v>
      </c>
      <c r="E401" s="33" t="s">
        <v>46</v>
      </c>
      <c r="F401" s="22">
        <v>1</v>
      </c>
      <c r="G401" s="33">
        <v>1</v>
      </c>
      <c r="H401" s="33">
        <v>1</v>
      </c>
      <c r="I401" s="33"/>
      <c r="J401" s="33">
        <f t="shared" si="52"/>
        <v>2</v>
      </c>
      <c r="K401" s="33" t="str">
        <f t="shared" si="50"/>
        <v>No</v>
      </c>
      <c r="L401" s="33" t="str">
        <f t="shared" si="54"/>
        <v>No</v>
      </c>
      <c r="M401" s="22" t="s">
        <v>55</v>
      </c>
      <c r="N401" s="21" t="s">
        <v>1503</v>
      </c>
      <c r="O401" s="22" t="s">
        <v>57</v>
      </c>
      <c r="P401" s="21" t="s">
        <v>1504</v>
      </c>
      <c r="Q401" s="22"/>
      <c r="R401" s="21"/>
      <c r="S401" s="22" t="s">
        <v>106</v>
      </c>
      <c r="T401" s="23">
        <v>1</v>
      </c>
    </row>
    <row r="402" spans="1:20" ht="178.5">
      <c r="A402" s="29" t="s">
        <v>1505</v>
      </c>
      <c r="B402" s="30" t="s">
        <v>1506</v>
      </c>
      <c r="C402" s="31">
        <v>2018</v>
      </c>
      <c r="D402" s="31" t="s">
        <v>54</v>
      </c>
      <c r="E402" s="31" t="s">
        <v>46</v>
      </c>
      <c r="F402" s="31"/>
      <c r="G402" s="31"/>
      <c r="H402" s="31"/>
      <c r="I402" s="31">
        <v>1</v>
      </c>
      <c r="J402" s="40">
        <f t="shared" si="52"/>
        <v>0</v>
      </c>
      <c r="K402" s="40" t="str">
        <f t="shared" si="50"/>
        <v>No</v>
      </c>
      <c r="L402" s="40" t="str">
        <f t="shared" si="54"/>
        <v>No</v>
      </c>
      <c r="M402" s="40" t="s">
        <v>55</v>
      </c>
      <c r="N402" s="30" t="s">
        <v>1507</v>
      </c>
      <c r="O402" s="40" t="s">
        <v>55</v>
      </c>
      <c r="P402" s="30" t="s">
        <v>1508</v>
      </c>
      <c r="Q402" s="40" t="s">
        <v>191</v>
      </c>
      <c r="R402" s="30" t="s">
        <v>1509</v>
      </c>
      <c r="S402" s="31" t="s">
        <v>1510</v>
      </c>
      <c r="T402" s="23"/>
    </row>
    <row r="403" spans="1:20" ht="76.5">
      <c r="A403" s="20" t="s">
        <v>1511</v>
      </c>
      <c r="B403" s="21" t="s">
        <v>1512</v>
      </c>
      <c r="C403" s="22">
        <v>2009</v>
      </c>
      <c r="D403" s="22" t="s">
        <v>54</v>
      </c>
      <c r="E403" s="22" t="s">
        <v>46</v>
      </c>
      <c r="F403" s="33"/>
      <c r="G403" s="33"/>
      <c r="H403" s="33">
        <v>1</v>
      </c>
      <c r="I403" s="33"/>
      <c r="J403" s="33">
        <f t="shared" si="52"/>
        <v>0</v>
      </c>
      <c r="K403" s="33" t="str">
        <f t="shared" si="50"/>
        <v>No</v>
      </c>
      <c r="L403" s="33" t="str">
        <f t="shared" si="54"/>
        <v>No</v>
      </c>
      <c r="M403" s="33" t="s">
        <v>55</v>
      </c>
      <c r="N403" s="21" t="s">
        <v>1513</v>
      </c>
      <c r="O403" s="33" t="s">
        <v>57</v>
      </c>
      <c r="P403" s="21" t="s">
        <v>1514</v>
      </c>
      <c r="Q403" s="33"/>
      <c r="R403" s="21"/>
      <c r="S403" s="22" t="s">
        <v>388</v>
      </c>
      <c r="T403" s="23">
        <v>1</v>
      </c>
    </row>
    <row r="404" spans="1:20" ht="76.5">
      <c r="A404" s="20" t="s">
        <v>1515</v>
      </c>
      <c r="B404" s="21" t="s">
        <v>1516</v>
      </c>
      <c r="C404" s="22">
        <v>2014</v>
      </c>
      <c r="D404" s="22" t="s">
        <v>54</v>
      </c>
      <c r="E404" s="22" t="s">
        <v>46</v>
      </c>
      <c r="F404" s="22"/>
      <c r="G404" s="22"/>
      <c r="H404" s="22"/>
      <c r="I404" s="22">
        <v>1</v>
      </c>
      <c r="J404" s="33">
        <f t="shared" si="52"/>
        <v>0</v>
      </c>
      <c r="K404" s="33" t="str">
        <f t="shared" si="50"/>
        <v>No</v>
      </c>
      <c r="L404" s="33" t="str">
        <f t="shared" si="54"/>
        <v>No</v>
      </c>
      <c r="M404" s="33" t="s">
        <v>55</v>
      </c>
      <c r="N404" s="21" t="s">
        <v>1517</v>
      </c>
      <c r="O404" s="33" t="s">
        <v>57</v>
      </c>
      <c r="P404" s="21" t="s">
        <v>1518</v>
      </c>
      <c r="Q404" s="33"/>
      <c r="R404" s="21"/>
      <c r="S404" s="22" t="s">
        <v>1287</v>
      </c>
      <c r="T404" s="23"/>
    </row>
    <row r="405" spans="1:20" ht="140.25">
      <c r="A405" s="30" t="s">
        <v>1519</v>
      </c>
      <c r="B405" s="30" t="s">
        <v>1520</v>
      </c>
      <c r="C405" s="34">
        <v>2015</v>
      </c>
      <c r="D405" s="30" t="s">
        <v>54</v>
      </c>
      <c r="E405" s="30" t="s">
        <v>46</v>
      </c>
      <c r="F405" s="30"/>
      <c r="G405" s="30"/>
      <c r="H405" s="30"/>
      <c r="I405" s="30">
        <v>1</v>
      </c>
      <c r="J405" s="30">
        <f t="shared" si="52"/>
        <v>0</v>
      </c>
      <c r="K405" s="30" t="str">
        <f t="shared" si="50"/>
        <v>No</v>
      </c>
      <c r="L405" s="30" t="str">
        <f t="shared" si="54"/>
        <v>No</v>
      </c>
      <c r="M405" s="30" t="s">
        <v>55</v>
      </c>
      <c r="N405" s="30" t="s">
        <v>1521</v>
      </c>
      <c r="O405" s="34" t="s">
        <v>55</v>
      </c>
      <c r="P405" s="30" t="s">
        <v>1522</v>
      </c>
      <c r="Q405" s="34" t="s">
        <v>191</v>
      </c>
      <c r="R405" s="30" t="s">
        <v>1523</v>
      </c>
      <c r="S405" s="34" t="s">
        <v>774</v>
      </c>
      <c r="T405" s="23"/>
    </row>
    <row r="406" spans="1:20" ht="38.25">
      <c r="A406" s="20" t="s">
        <v>1524</v>
      </c>
      <c r="B406" s="21" t="s">
        <v>1525</v>
      </c>
      <c r="C406" s="22">
        <v>2018</v>
      </c>
      <c r="D406" s="22" t="s">
        <v>54</v>
      </c>
      <c r="E406" s="22" t="s">
        <v>1378</v>
      </c>
      <c r="F406" s="22"/>
      <c r="G406" s="22"/>
      <c r="H406" s="22">
        <v>1</v>
      </c>
      <c r="I406" s="22">
        <v>1</v>
      </c>
      <c r="J406" s="33">
        <f t="shared" si="52"/>
        <v>1</v>
      </c>
      <c r="K406" s="33" t="str">
        <f t="shared" si="50"/>
        <v>Yes</v>
      </c>
      <c r="L406" s="33" t="str">
        <f t="shared" si="54"/>
        <v>No</v>
      </c>
      <c r="M406" s="33"/>
      <c r="N406" s="21"/>
      <c r="O406" s="33"/>
      <c r="P406" s="21"/>
      <c r="Q406" s="33"/>
      <c r="R406" s="21"/>
      <c r="S406" s="22"/>
      <c r="T406" s="23">
        <v>1</v>
      </c>
    </row>
    <row r="407" spans="1:20" ht="76.5">
      <c r="A407" s="25" t="s">
        <v>1526</v>
      </c>
      <c r="B407" s="26" t="s">
        <v>1527</v>
      </c>
      <c r="C407" s="27">
        <v>2014</v>
      </c>
      <c r="D407" s="27" t="s">
        <v>113</v>
      </c>
      <c r="E407" s="38" t="s">
        <v>46</v>
      </c>
      <c r="F407" s="27">
        <v>1</v>
      </c>
      <c r="G407" s="38">
        <v>1</v>
      </c>
      <c r="H407" s="38"/>
      <c r="I407" s="38">
        <v>1</v>
      </c>
      <c r="J407" s="38">
        <f t="shared" si="52"/>
        <v>2</v>
      </c>
      <c r="K407" s="38" t="str">
        <f t="shared" si="50"/>
        <v>No</v>
      </c>
      <c r="L407" s="38" t="str">
        <f t="shared" si="54"/>
        <v>No</v>
      </c>
      <c r="M407" s="27" t="s">
        <v>55</v>
      </c>
      <c r="N407" s="26" t="s">
        <v>1531</v>
      </c>
      <c r="O407" s="27" t="s">
        <v>55</v>
      </c>
      <c r="P407" s="26" t="s">
        <v>1532</v>
      </c>
      <c r="Q407" s="27" t="s">
        <v>55</v>
      </c>
      <c r="R407" s="26" t="s">
        <v>1533</v>
      </c>
      <c r="S407" s="27" t="s">
        <v>1534</v>
      </c>
      <c r="T407" s="23">
        <v>1</v>
      </c>
    </row>
    <row r="408" spans="1:20" ht="114.75">
      <c r="A408" s="25" t="s">
        <v>1526</v>
      </c>
      <c r="B408" s="26" t="s">
        <v>1527</v>
      </c>
      <c r="C408" s="27">
        <v>2016</v>
      </c>
      <c r="D408" s="27" t="s">
        <v>54</v>
      </c>
      <c r="E408" s="38" t="s">
        <v>46</v>
      </c>
      <c r="F408" s="27">
        <v>1</v>
      </c>
      <c r="G408" s="38">
        <v>1</v>
      </c>
      <c r="H408" s="38"/>
      <c r="I408" s="38">
        <v>1</v>
      </c>
      <c r="J408" s="38">
        <f t="shared" si="52"/>
        <v>2</v>
      </c>
      <c r="K408" s="38" t="str">
        <f t="shared" si="50"/>
        <v>No</v>
      </c>
      <c r="L408" s="38" t="str">
        <f t="shared" si="54"/>
        <v>No</v>
      </c>
      <c r="M408" s="27" t="s">
        <v>55</v>
      </c>
      <c r="N408" s="26" t="s">
        <v>1528</v>
      </c>
      <c r="O408" s="27" t="s">
        <v>55</v>
      </c>
      <c r="P408" s="26" t="s">
        <v>1529</v>
      </c>
      <c r="Q408" s="27" t="s">
        <v>55</v>
      </c>
      <c r="R408" s="26" t="s">
        <v>1530</v>
      </c>
      <c r="S408" s="27" t="s">
        <v>629</v>
      </c>
      <c r="T408" s="23">
        <v>1</v>
      </c>
    </row>
    <row r="409" spans="1:20" ht="127.5">
      <c r="A409" s="29" t="s">
        <v>1535</v>
      </c>
      <c r="B409" s="30" t="s">
        <v>1536</v>
      </c>
      <c r="C409" s="31">
        <v>2011</v>
      </c>
      <c r="D409" s="31" t="s">
        <v>54</v>
      </c>
      <c r="E409" s="40" t="s">
        <v>46</v>
      </c>
      <c r="F409" s="31">
        <v>1</v>
      </c>
      <c r="G409" s="40">
        <v>1</v>
      </c>
      <c r="H409" s="40">
        <v>1</v>
      </c>
      <c r="I409" s="40">
        <v>1</v>
      </c>
      <c r="J409" s="40">
        <f t="shared" si="52"/>
        <v>3</v>
      </c>
      <c r="K409" s="40" t="str">
        <f t="shared" ref="K409:K440" si="55">IF(E409 = "English", "No", "Yes")</f>
        <v>No</v>
      </c>
      <c r="L409" s="40" t="str">
        <f t="shared" si="54"/>
        <v>No</v>
      </c>
      <c r="M409" s="31" t="s">
        <v>55</v>
      </c>
      <c r="N409" s="35" t="s">
        <v>1537</v>
      </c>
      <c r="O409" s="31" t="s">
        <v>55</v>
      </c>
      <c r="P409" s="30" t="s">
        <v>1538</v>
      </c>
      <c r="Q409" s="31" t="s">
        <v>191</v>
      </c>
      <c r="R409" s="30" t="s">
        <v>1539</v>
      </c>
      <c r="S409" s="31" t="s">
        <v>1540</v>
      </c>
      <c r="T409" s="23"/>
    </row>
    <row r="410" spans="1:20" ht="63.75">
      <c r="A410" s="20" t="s">
        <v>1541</v>
      </c>
      <c r="B410" s="21" t="s">
        <v>1542</v>
      </c>
      <c r="C410" s="22">
        <v>2008</v>
      </c>
      <c r="D410" s="22" t="s">
        <v>54</v>
      </c>
      <c r="E410" s="33" t="s">
        <v>46</v>
      </c>
      <c r="F410" s="22">
        <v>1</v>
      </c>
      <c r="G410" s="33">
        <v>1</v>
      </c>
      <c r="H410" s="33"/>
      <c r="I410" s="33">
        <v>1</v>
      </c>
      <c r="J410" s="33">
        <f t="shared" si="52"/>
        <v>2</v>
      </c>
      <c r="K410" s="33" t="str">
        <f t="shared" si="55"/>
        <v>No</v>
      </c>
      <c r="L410" s="33" t="str">
        <f t="shared" si="54"/>
        <v>No</v>
      </c>
      <c r="M410" s="22" t="s">
        <v>55</v>
      </c>
      <c r="N410" s="21" t="s">
        <v>1543</v>
      </c>
      <c r="O410" s="22" t="s">
        <v>57</v>
      </c>
      <c r="P410" s="21" t="s">
        <v>1544</v>
      </c>
      <c r="Q410" s="22"/>
      <c r="R410" s="21"/>
      <c r="S410" s="22" t="s">
        <v>59</v>
      </c>
      <c r="T410" s="23">
        <v>1</v>
      </c>
    </row>
    <row r="411" spans="1:20" ht="89.25">
      <c r="A411" s="20" t="s">
        <v>1545</v>
      </c>
      <c r="B411" s="21" t="s">
        <v>1546</v>
      </c>
      <c r="C411" s="22">
        <v>2004</v>
      </c>
      <c r="D411" s="22" t="s">
        <v>54</v>
      </c>
      <c r="E411" s="22" t="s">
        <v>46</v>
      </c>
      <c r="F411" s="22"/>
      <c r="G411" s="22"/>
      <c r="H411" s="22"/>
      <c r="I411" s="22">
        <v>1</v>
      </c>
      <c r="J411" s="33">
        <f t="shared" si="52"/>
        <v>0</v>
      </c>
      <c r="K411" s="33" t="str">
        <f t="shared" si="55"/>
        <v>No</v>
      </c>
      <c r="L411" s="33" t="str">
        <f t="shared" si="54"/>
        <v>No</v>
      </c>
      <c r="M411" s="33" t="s">
        <v>55</v>
      </c>
      <c r="N411" s="21" t="s">
        <v>1547</v>
      </c>
      <c r="O411" s="33" t="s">
        <v>55</v>
      </c>
      <c r="P411" s="21" t="s">
        <v>1548</v>
      </c>
      <c r="Q411" s="33" t="s">
        <v>57</v>
      </c>
      <c r="R411" s="21" t="s">
        <v>1549</v>
      </c>
      <c r="S411" s="22" t="s">
        <v>1550</v>
      </c>
      <c r="T411" s="23"/>
    </row>
    <row r="412" spans="1:20" ht="76.5">
      <c r="A412" s="25" t="s">
        <v>1551</v>
      </c>
      <c r="B412" s="26" t="s">
        <v>1552</v>
      </c>
      <c r="C412" s="27">
        <v>2011</v>
      </c>
      <c r="D412" s="27" t="s">
        <v>54</v>
      </c>
      <c r="E412" s="27" t="s">
        <v>46</v>
      </c>
      <c r="F412" s="27"/>
      <c r="G412" s="27"/>
      <c r="H412" s="27"/>
      <c r="I412" s="27">
        <v>1</v>
      </c>
      <c r="J412" s="38">
        <f t="shared" si="52"/>
        <v>0</v>
      </c>
      <c r="K412" s="38" t="str">
        <f t="shared" si="55"/>
        <v>No</v>
      </c>
      <c r="L412" s="38" t="str">
        <f t="shared" si="54"/>
        <v>No</v>
      </c>
      <c r="M412" s="38" t="s">
        <v>55</v>
      </c>
      <c r="N412" s="26" t="s">
        <v>1553</v>
      </c>
      <c r="O412" s="38" t="s">
        <v>55</v>
      </c>
      <c r="P412" s="26" t="s">
        <v>1554</v>
      </c>
      <c r="Q412" s="38" t="s">
        <v>55</v>
      </c>
      <c r="R412" s="26" t="s">
        <v>1555</v>
      </c>
      <c r="S412" s="27" t="s">
        <v>123</v>
      </c>
      <c r="T412" s="23">
        <v>1</v>
      </c>
    </row>
    <row r="413" spans="1:20" ht="102">
      <c r="A413" s="25" t="s">
        <v>1556</v>
      </c>
      <c r="B413" s="26" t="s">
        <v>1557</v>
      </c>
      <c r="C413" s="27">
        <v>2009</v>
      </c>
      <c r="D413" s="27" t="s">
        <v>54</v>
      </c>
      <c r="E413" s="27" t="s">
        <v>46</v>
      </c>
      <c r="F413" s="27"/>
      <c r="G413" s="27"/>
      <c r="H413" s="27"/>
      <c r="I413" s="27">
        <v>1</v>
      </c>
      <c r="J413" s="38">
        <f t="shared" si="52"/>
        <v>0</v>
      </c>
      <c r="K413" s="38" t="str">
        <f t="shared" si="55"/>
        <v>No</v>
      </c>
      <c r="L413" s="38" t="str">
        <f t="shared" si="54"/>
        <v>No</v>
      </c>
      <c r="M413" s="38" t="s">
        <v>55</v>
      </c>
      <c r="N413" s="26" t="s">
        <v>1558</v>
      </c>
      <c r="O413" s="38" t="s">
        <v>55</v>
      </c>
      <c r="P413" s="26" t="s">
        <v>1559</v>
      </c>
      <c r="Q413" s="38" t="s">
        <v>55</v>
      </c>
      <c r="R413" s="26" t="s">
        <v>1560</v>
      </c>
      <c r="S413" s="27" t="s">
        <v>123</v>
      </c>
      <c r="T413" s="23"/>
    </row>
    <row r="414" spans="1:20" ht="178.5">
      <c r="A414" s="25" t="s">
        <v>1561</v>
      </c>
      <c r="B414" s="26" t="s">
        <v>1562</v>
      </c>
      <c r="C414" s="27">
        <v>2012</v>
      </c>
      <c r="D414" s="27" t="s">
        <v>54</v>
      </c>
      <c r="E414" s="27" t="s">
        <v>46</v>
      </c>
      <c r="F414" s="27">
        <v>1</v>
      </c>
      <c r="G414" s="27">
        <v>1</v>
      </c>
      <c r="H414" s="27">
        <v>1</v>
      </c>
      <c r="I414" s="27">
        <v>1</v>
      </c>
      <c r="J414" s="38">
        <f t="shared" si="52"/>
        <v>3</v>
      </c>
      <c r="K414" s="38" t="str">
        <f t="shared" si="55"/>
        <v>No</v>
      </c>
      <c r="L414" s="38" t="str">
        <f t="shared" si="54"/>
        <v>No</v>
      </c>
      <c r="M414" s="38" t="s">
        <v>55</v>
      </c>
      <c r="N414" s="26" t="s">
        <v>1563</v>
      </c>
      <c r="O414" s="27" t="s">
        <v>55</v>
      </c>
      <c r="P414" s="28" t="s">
        <v>1564</v>
      </c>
      <c r="Q414" s="27" t="s">
        <v>55</v>
      </c>
      <c r="R414" s="28" t="s">
        <v>1565</v>
      </c>
      <c r="S414" s="27" t="s">
        <v>1566</v>
      </c>
      <c r="T414" s="23">
        <v>2</v>
      </c>
    </row>
    <row r="415" spans="1:20" ht="153">
      <c r="A415" s="20" t="s">
        <v>1567</v>
      </c>
      <c r="B415" s="21" t="s">
        <v>1568</v>
      </c>
      <c r="C415" s="22">
        <v>2018</v>
      </c>
      <c r="D415" s="22" t="s">
        <v>54</v>
      </c>
      <c r="E415" s="33" t="s">
        <v>46</v>
      </c>
      <c r="F415" s="22">
        <v>1</v>
      </c>
      <c r="G415" s="33">
        <v>1</v>
      </c>
      <c r="H415" s="33">
        <v>1</v>
      </c>
      <c r="I415" s="33">
        <v>1</v>
      </c>
      <c r="J415" s="33">
        <f t="shared" si="52"/>
        <v>3</v>
      </c>
      <c r="K415" s="33" t="str">
        <f t="shared" si="55"/>
        <v>No</v>
      </c>
      <c r="L415" s="33" t="str">
        <f t="shared" si="54"/>
        <v>No</v>
      </c>
      <c r="M415" s="22" t="s">
        <v>55</v>
      </c>
      <c r="N415" s="24" t="s">
        <v>1569</v>
      </c>
      <c r="O415" s="22" t="s">
        <v>55</v>
      </c>
      <c r="P415" s="21" t="s">
        <v>1570</v>
      </c>
      <c r="Q415" s="22" t="s">
        <v>57</v>
      </c>
      <c r="R415" s="21" t="s">
        <v>1571</v>
      </c>
      <c r="S415" s="22" t="s">
        <v>1572</v>
      </c>
      <c r="T415" s="23">
        <v>1</v>
      </c>
    </row>
    <row r="416" spans="1:20" ht="38.25">
      <c r="A416" s="41" t="s">
        <v>4597</v>
      </c>
      <c r="B416" s="24" t="s">
        <v>4603</v>
      </c>
      <c r="C416" s="33">
        <v>2022</v>
      </c>
      <c r="D416" s="22" t="s">
        <v>113</v>
      </c>
      <c r="E416" s="33" t="s">
        <v>46</v>
      </c>
      <c r="F416" s="33">
        <v>1</v>
      </c>
      <c r="G416" s="33">
        <v>1</v>
      </c>
      <c r="H416" s="33"/>
      <c r="I416" s="33">
        <v>1</v>
      </c>
      <c r="J416" s="33"/>
      <c r="K416" s="33" t="str">
        <f t="shared" si="55"/>
        <v>No</v>
      </c>
      <c r="L416" s="33" t="str">
        <f>IF(OR(D416="Conference Review", D416="Patent", D416="News Article", D416="Report", D416="Erratum"),"Yes","No")</f>
        <v>No</v>
      </c>
      <c r="M416" s="33" t="s">
        <v>57</v>
      </c>
      <c r="N416" s="24" t="s">
        <v>4656</v>
      </c>
      <c r="O416" s="33"/>
      <c r="P416" s="24"/>
      <c r="Q416" s="33"/>
      <c r="R416" s="41"/>
      <c r="S416" s="33"/>
      <c r="T416" s="23"/>
    </row>
    <row r="417" spans="1:20" ht="102">
      <c r="A417" s="25" t="s">
        <v>1573</v>
      </c>
      <c r="B417" s="26" t="s">
        <v>1574</v>
      </c>
      <c r="C417" s="27">
        <v>2009</v>
      </c>
      <c r="D417" s="27" t="s">
        <v>54</v>
      </c>
      <c r="E417" s="38" t="s">
        <v>46</v>
      </c>
      <c r="F417" s="27">
        <v>1</v>
      </c>
      <c r="G417" s="38">
        <v>1</v>
      </c>
      <c r="H417" s="38"/>
      <c r="I417" s="38">
        <v>1</v>
      </c>
      <c r="J417" s="38">
        <f t="shared" ref="J417:J448" si="56">SUM(F417:I417)-1</f>
        <v>2</v>
      </c>
      <c r="K417" s="38" t="str">
        <f t="shared" si="55"/>
        <v>No</v>
      </c>
      <c r="L417" s="38" t="str">
        <f t="shared" ref="L417:L426" si="57">IF(OR(D417="Conference Review", D417="Patent", D417="News Article", D417="Report"),"Yes","No")</f>
        <v>No</v>
      </c>
      <c r="M417" s="27" t="s">
        <v>55</v>
      </c>
      <c r="N417" s="26" t="s">
        <v>1575</v>
      </c>
      <c r="O417" s="27" t="s">
        <v>55</v>
      </c>
      <c r="P417" s="26" t="s">
        <v>1576</v>
      </c>
      <c r="Q417" s="27" t="s">
        <v>55</v>
      </c>
      <c r="R417" s="26" t="s">
        <v>1577</v>
      </c>
      <c r="S417" s="27" t="s">
        <v>64</v>
      </c>
      <c r="T417" s="23">
        <v>1</v>
      </c>
    </row>
    <row r="418" spans="1:20" ht="63.75">
      <c r="A418" s="25" t="s">
        <v>1578</v>
      </c>
      <c r="B418" s="26" t="s">
        <v>1579</v>
      </c>
      <c r="C418" s="37">
        <v>2014</v>
      </c>
      <c r="D418" s="37" t="s">
        <v>54</v>
      </c>
      <c r="E418" s="38" t="s">
        <v>46</v>
      </c>
      <c r="F418" s="37">
        <v>1</v>
      </c>
      <c r="G418" s="38">
        <v>1</v>
      </c>
      <c r="H418" s="38"/>
      <c r="I418" s="38">
        <v>1</v>
      </c>
      <c r="J418" s="38">
        <f t="shared" si="56"/>
        <v>2</v>
      </c>
      <c r="K418" s="38" t="str">
        <f t="shared" si="55"/>
        <v>No</v>
      </c>
      <c r="L418" s="38" t="str">
        <f t="shared" si="57"/>
        <v>No</v>
      </c>
      <c r="M418" s="37" t="s">
        <v>55</v>
      </c>
      <c r="N418" s="28" t="s">
        <v>1580</v>
      </c>
      <c r="O418" s="37" t="s">
        <v>55</v>
      </c>
      <c r="P418" s="28" t="s">
        <v>1581</v>
      </c>
      <c r="Q418" s="37" t="s">
        <v>55</v>
      </c>
      <c r="R418" s="28" t="s">
        <v>1582</v>
      </c>
      <c r="S418" s="27" t="s">
        <v>237</v>
      </c>
      <c r="T418" s="23">
        <v>1</v>
      </c>
    </row>
    <row r="419" spans="1:20" ht="89.25">
      <c r="A419" s="20" t="s">
        <v>1583</v>
      </c>
      <c r="B419" s="21" t="s">
        <v>1584</v>
      </c>
      <c r="C419" s="22">
        <v>2014</v>
      </c>
      <c r="D419" s="22" t="s">
        <v>54</v>
      </c>
      <c r="E419" s="33" t="s">
        <v>46</v>
      </c>
      <c r="F419" s="22">
        <v>1</v>
      </c>
      <c r="G419" s="33">
        <v>1</v>
      </c>
      <c r="H419" s="33">
        <v>1</v>
      </c>
      <c r="I419" s="33">
        <v>1</v>
      </c>
      <c r="J419" s="33">
        <f t="shared" si="56"/>
        <v>3</v>
      </c>
      <c r="K419" s="33" t="str">
        <f t="shared" si="55"/>
        <v>No</v>
      </c>
      <c r="L419" s="33" t="str">
        <f t="shared" si="57"/>
        <v>No</v>
      </c>
      <c r="M419" s="22" t="s">
        <v>55</v>
      </c>
      <c r="N419" s="21" t="s">
        <v>1585</v>
      </c>
      <c r="O419" s="22" t="s">
        <v>55</v>
      </c>
      <c r="P419" s="21" t="s">
        <v>1586</v>
      </c>
      <c r="Q419" s="22" t="s">
        <v>57</v>
      </c>
      <c r="R419" s="21" t="s">
        <v>1587</v>
      </c>
      <c r="S419" s="22" t="s">
        <v>1036</v>
      </c>
      <c r="T419" s="23">
        <v>1</v>
      </c>
    </row>
    <row r="420" spans="1:20" ht="76.5">
      <c r="A420" s="25" t="s">
        <v>1588</v>
      </c>
      <c r="B420" s="26" t="s">
        <v>1589</v>
      </c>
      <c r="C420" s="27">
        <v>2016</v>
      </c>
      <c r="D420" s="27" t="s">
        <v>54</v>
      </c>
      <c r="E420" s="38" t="s">
        <v>46</v>
      </c>
      <c r="F420" s="27">
        <v>1</v>
      </c>
      <c r="G420" s="38">
        <v>1</v>
      </c>
      <c r="H420" s="38"/>
      <c r="I420" s="38">
        <v>1</v>
      </c>
      <c r="J420" s="38">
        <f t="shared" si="56"/>
        <v>2</v>
      </c>
      <c r="K420" s="38" t="str">
        <f t="shared" si="55"/>
        <v>No</v>
      </c>
      <c r="L420" s="38" t="str">
        <f t="shared" si="57"/>
        <v>No</v>
      </c>
      <c r="M420" s="27" t="s">
        <v>55</v>
      </c>
      <c r="N420" s="26" t="s">
        <v>1590</v>
      </c>
      <c r="O420" s="27" t="s">
        <v>55</v>
      </c>
      <c r="P420" s="26" t="s">
        <v>1591</v>
      </c>
      <c r="Q420" s="27" t="s">
        <v>55</v>
      </c>
      <c r="R420" s="26" t="s">
        <v>1592</v>
      </c>
      <c r="S420" s="27" t="s">
        <v>301</v>
      </c>
      <c r="T420" s="23">
        <v>1</v>
      </c>
    </row>
    <row r="421" spans="1:20" ht="102">
      <c r="A421" s="25" t="s">
        <v>1593</v>
      </c>
      <c r="B421" s="26" t="s">
        <v>1594</v>
      </c>
      <c r="C421" s="27">
        <v>2014</v>
      </c>
      <c r="D421" s="27" t="s">
        <v>54</v>
      </c>
      <c r="E421" s="27" t="s">
        <v>46</v>
      </c>
      <c r="F421" s="27"/>
      <c r="G421" s="27"/>
      <c r="H421" s="27">
        <v>1</v>
      </c>
      <c r="I421" s="27">
        <v>1</v>
      </c>
      <c r="J421" s="38">
        <f t="shared" si="56"/>
        <v>1</v>
      </c>
      <c r="K421" s="38" t="str">
        <f t="shared" si="55"/>
        <v>No</v>
      </c>
      <c r="L421" s="38" t="str">
        <f t="shared" si="57"/>
        <v>No</v>
      </c>
      <c r="M421" s="38" t="s">
        <v>55</v>
      </c>
      <c r="N421" s="26" t="s">
        <v>1595</v>
      </c>
      <c r="O421" s="38" t="s">
        <v>55</v>
      </c>
      <c r="P421" s="26" t="s">
        <v>1596</v>
      </c>
      <c r="Q421" s="38" t="s">
        <v>55</v>
      </c>
      <c r="R421" s="26" t="s">
        <v>1597</v>
      </c>
      <c r="S421" s="27" t="s">
        <v>1598</v>
      </c>
      <c r="T421" s="23">
        <v>1</v>
      </c>
    </row>
    <row r="422" spans="1:20" ht="63.75">
      <c r="A422" s="25" t="s">
        <v>1599</v>
      </c>
      <c r="B422" s="26" t="s">
        <v>1600</v>
      </c>
      <c r="C422" s="37">
        <v>2014</v>
      </c>
      <c r="D422" s="37" t="s">
        <v>113</v>
      </c>
      <c r="E422" s="38" t="s">
        <v>46</v>
      </c>
      <c r="F422" s="37">
        <v>1</v>
      </c>
      <c r="G422" s="38">
        <v>1</v>
      </c>
      <c r="H422" s="38">
        <v>1</v>
      </c>
      <c r="I422" s="38">
        <v>1</v>
      </c>
      <c r="J422" s="38">
        <f t="shared" si="56"/>
        <v>3</v>
      </c>
      <c r="K422" s="38" t="str">
        <f t="shared" si="55"/>
        <v>No</v>
      </c>
      <c r="L422" s="38" t="str">
        <f t="shared" si="57"/>
        <v>No</v>
      </c>
      <c r="M422" s="37" t="s">
        <v>55</v>
      </c>
      <c r="N422" s="28" t="s">
        <v>1601</v>
      </c>
      <c r="O422" s="37" t="s">
        <v>55</v>
      </c>
      <c r="P422" s="28" t="s">
        <v>1581</v>
      </c>
      <c r="Q422" s="37" t="s">
        <v>55</v>
      </c>
      <c r="R422" s="28" t="s">
        <v>1602</v>
      </c>
      <c r="S422" s="27" t="s">
        <v>237</v>
      </c>
      <c r="T422" s="23">
        <v>1</v>
      </c>
    </row>
    <row r="423" spans="1:20" ht="38.25">
      <c r="A423" s="20" t="s">
        <v>1603</v>
      </c>
      <c r="B423" s="21" t="s">
        <v>1604</v>
      </c>
      <c r="C423" s="22">
        <v>2019</v>
      </c>
      <c r="D423" s="22" t="s">
        <v>54</v>
      </c>
      <c r="E423" s="33" t="s">
        <v>1605</v>
      </c>
      <c r="F423" s="22">
        <v>1</v>
      </c>
      <c r="G423" s="33"/>
      <c r="H423" s="33"/>
      <c r="I423" s="33"/>
      <c r="J423" s="33">
        <f t="shared" si="56"/>
        <v>0</v>
      </c>
      <c r="K423" s="33" t="str">
        <f t="shared" si="55"/>
        <v>Yes</v>
      </c>
      <c r="L423" s="33" t="str">
        <f t="shared" si="57"/>
        <v>No</v>
      </c>
      <c r="M423" s="22"/>
      <c r="N423" s="21"/>
      <c r="O423" s="22"/>
      <c r="P423" s="21"/>
      <c r="Q423" s="22"/>
      <c r="R423" s="21"/>
      <c r="S423" s="22"/>
      <c r="T423" s="23"/>
    </row>
    <row r="424" spans="1:20" ht="127.5">
      <c r="A424" s="25" t="s">
        <v>1606</v>
      </c>
      <c r="B424" s="26" t="s">
        <v>1607</v>
      </c>
      <c r="C424" s="27">
        <v>2007</v>
      </c>
      <c r="D424" s="27" t="s">
        <v>54</v>
      </c>
      <c r="E424" s="38" t="s">
        <v>46</v>
      </c>
      <c r="F424" s="27">
        <v>1</v>
      </c>
      <c r="G424" s="38">
        <v>1</v>
      </c>
      <c r="H424" s="38">
        <v>1</v>
      </c>
      <c r="I424" s="38">
        <v>1</v>
      </c>
      <c r="J424" s="38">
        <f t="shared" si="56"/>
        <v>3</v>
      </c>
      <c r="K424" s="38" t="str">
        <f t="shared" si="55"/>
        <v>No</v>
      </c>
      <c r="L424" s="38" t="str">
        <f t="shared" si="57"/>
        <v>No</v>
      </c>
      <c r="M424" s="27" t="s">
        <v>55</v>
      </c>
      <c r="N424" s="28" t="s">
        <v>1608</v>
      </c>
      <c r="O424" s="27" t="s">
        <v>55</v>
      </c>
      <c r="P424" s="26" t="s">
        <v>1609</v>
      </c>
      <c r="Q424" s="27" t="s">
        <v>55</v>
      </c>
      <c r="R424" s="26" t="s">
        <v>1610</v>
      </c>
      <c r="S424" s="27" t="s">
        <v>301</v>
      </c>
      <c r="T424" s="23">
        <v>1</v>
      </c>
    </row>
    <row r="425" spans="1:20" ht="63.75">
      <c r="A425" s="20" t="s">
        <v>1611</v>
      </c>
      <c r="B425" s="21" t="s">
        <v>1612</v>
      </c>
      <c r="C425" s="22">
        <v>2013</v>
      </c>
      <c r="D425" s="22" t="s">
        <v>54</v>
      </c>
      <c r="E425" s="22" t="s">
        <v>46</v>
      </c>
      <c r="F425" s="22"/>
      <c r="G425" s="22"/>
      <c r="H425" s="22"/>
      <c r="I425" s="22">
        <v>1</v>
      </c>
      <c r="J425" s="33">
        <f t="shared" si="56"/>
        <v>0</v>
      </c>
      <c r="K425" s="33" t="str">
        <f t="shared" si="55"/>
        <v>No</v>
      </c>
      <c r="L425" s="33" t="str">
        <f t="shared" si="57"/>
        <v>No</v>
      </c>
      <c r="M425" s="33" t="s">
        <v>55</v>
      </c>
      <c r="N425" s="21" t="s">
        <v>1613</v>
      </c>
      <c r="O425" s="33" t="s">
        <v>57</v>
      </c>
      <c r="P425" s="21" t="s">
        <v>1614</v>
      </c>
      <c r="Q425" s="33"/>
      <c r="R425" s="21"/>
      <c r="S425" s="22" t="s">
        <v>1086</v>
      </c>
      <c r="T425" s="23"/>
    </row>
    <row r="426" spans="1:20" ht="76.5">
      <c r="A426" s="20" t="s">
        <v>1615</v>
      </c>
      <c r="B426" s="21" t="s">
        <v>1616</v>
      </c>
      <c r="C426" s="22">
        <v>2017</v>
      </c>
      <c r="D426" s="22" t="s">
        <v>54</v>
      </c>
      <c r="E426" s="22" t="s">
        <v>46</v>
      </c>
      <c r="F426" s="33"/>
      <c r="G426" s="33"/>
      <c r="H426" s="33">
        <v>1</v>
      </c>
      <c r="I426" s="33"/>
      <c r="J426" s="33">
        <f t="shared" si="56"/>
        <v>0</v>
      </c>
      <c r="K426" s="33" t="str">
        <f t="shared" si="55"/>
        <v>No</v>
      </c>
      <c r="L426" s="33" t="str">
        <f t="shared" si="57"/>
        <v>No</v>
      </c>
      <c r="M426" s="33" t="s">
        <v>55</v>
      </c>
      <c r="N426" s="21" t="s">
        <v>1617</v>
      </c>
      <c r="O426" s="33" t="s">
        <v>57</v>
      </c>
      <c r="P426" s="21" t="s">
        <v>1618</v>
      </c>
      <c r="Q426" s="33"/>
      <c r="R426" s="21"/>
      <c r="S426" s="22" t="s">
        <v>59</v>
      </c>
      <c r="T426" s="23"/>
    </row>
    <row r="427" spans="1:20" ht="63.75">
      <c r="A427" s="41" t="s">
        <v>4275</v>
      </c>
      <c r="B427" s="24" t="s">
        <v>4326</v>
      </c>
      <c r="C427" s="33">
        <v>2020</v>
      </c>
      <c r="D427" s="22" t="s">
        <v>54</v>
      </c>
      <c r="E427" s="33" t="s">
        <v>46</v>
      </c>
      <c r="F427" s="33">
        <v>1</v>
      </c>
      <c r="G427" s="33">
        <v>1</v>
      </c>
      <c r="H427" s="33"/>
      <c r="I427" s="33">
        <v>1</v>
      </c>
      <c r="J427" s="33">
        <f t="shared" si="56"/>
        <v>2</v>
      </c>
      <c r="K427" s="33" t="str">
        <f t="shared" si="55"/>
        <v>No</v>
      </c>
      <c r="L427" s="33" t="str">
        <f>IF(OR(D427="Conference Review", D427="Patent", D427="News Article", D427="Report", D427="Erratum"),"Yes","No")</f>
        <v>No</v>
      </c>
      <c r="M427" s="33" t="s">
        <v>55</v>
      </c>
      <c r="N427" s="24" t="s">
        <v>4392</v>
      </c>
      <c r="O427" s="33" t="s">
        <v>57</v>
      </c>
      <c r="P427" s="24" t="s">
        <v>4397</v>
      </c>
      <c r="Q427" s="33"/>
      <c r="R427" s="41"/>
      <c r="S427" s="33"/>
      <c r="T427" s="23">
        <v>1</v>
      </c>
    </row>
    <row r="428" spans="1:20" ht="114.75">
      <c r="A428" s="20" t="s">
        <v>1619</v>
      </c>
      <c r="B428" s="21" t="s">
        <v>1620</v>
      </c>
      <c r="C428" s="22">
        <v>2017</v>
      </c>
      <c r="D428" s="22" t="s">
        <v>54</v>
      </c>
      <c r="E428" s="22" t="s">
        <v>46</v>
      </c>
      <c r="F428" s="22"/>
      <c r="G428" s="22">
        <v>1</v>
      </c>
      <c r="H428" s="22">
        <v>1</v>
      </c>
      <c r="I428" s="22">
        <v>1</v>
      </c>
      <c r="J428" s="33">
        <f t="shared" si="56"/>
        <v>2</v>
      </c>
      <c r="K428" s="33" t="str">
        <f t="shared" si="55"/>
        <v>No</v>
      </c>
      <c r="L428" s="33" t="str">
        <f>IF(OR(D428="Conference Review", D428="Patent", D428="News Article", D428="Report"),"Yes","No")</f>
        <v>No</v>
      </c>
      <c r="M428" s="33" t="s">
        <v>55</v>
      </c>
      <c r="N428" s="21" t="s">
        <v>1621</v>
      </c>
      <c r="O428" s="33" t="s">
        <v>55</v>
      </c>
      <c r="P428" s="21" t="s">
        <v>1622</v>
      </c>
      <c r="Q428" s="33" t="s">
        <v>57</v>
      </c>
      <c r="R428" s="21" t="s">
        <v>1623</v>
      </c>
      <c r="S428" s="22" t="s">
        <v>301</v>
      </c>
      <c r="T428" s="23">
        <v>1</v>
      </c>
    </row>
    <row r="429" spans="1:20" ht="165.75">
      <c r="A429" s="29" t="s">
        <v>1624</v>
      </c>
      <c r="B429" s="30" t="s">
        <v>1625</v>
      </c>
      <c r="C429" s="31">
        <v>2013</v>
      </c>
      <c r="D429" s="31" t="s">
        <v>54</v>
      </c>
      <c r="E429" s="31" t="s">
        <v>46</v>
      </c>
      <c r="F429" s="31"/>
      <c r="G429" s="31"/>
      <c r="H429" s="31"/>
      <c r="I429" s="31">
        <v>1</v>
      </c>
      <c r="J429" s="40">
        <f t="shared" si="56"/>
        <v>0</v>
      </c>
      <c r="K429" s="40" t="str">
        <f t="shared" si="55"/>
        <v>No</v>
      </c>
      <c r="L429" s="40" t="str">
        <f>IF(OR(D429="Conference Review", D429="Patent", D429="News Article", D429="Report"),"Yes","No")</f>
        <v>No</v>
      </c>
      <c r="M429" s="40" t="s">
        <v>55</v>
      </c>
      <c r="N429" s="30" t="s">
        <v>1303</v>
      </c>
      <c r="O429" s="31" t="s">
        <v>55</v>
      </c>
      <c r="P429" s="35" t="s">
        <v>1626</v>
      </c>
      <c r="Q429" s="31" t="s">
        <v>191</v>
      </c>
      <c r="R429" s="35" t="s">
        <v>1627</v>
      </c>
      <c r="S429" s="31" t="s">
        <v>1628</v>
      </c>
      <c r="T429" s="23">
        <v>1</v>
      </c>
    </row>
    <row r="430" spans="1:20" ht="76.5">
      <c r="A430" s="41" t="s">
        <v>1710</v>
      </c>
      <c r="B430" s="24" t="s">
        <v>4311</v>
      </c>
      <c r="C430" s="33">
        <v>2021</v>
      </c>
      <c r="D430" s="22" t="s">
        <v>54</v>
      </c>
      <c r="E430" s="33" t="s">
        <v>46</v>
      </c>
      <c r="F430" s="33"/>
      <c r="G430" s="33"/>
      <c r="H430" s="33"/>
      <c r="I430" s="33">
        <v>1</v>
      </c>
      <c r="J430" s="33">
        <f t="shared" si="56"/>
        <v>0</v>
      </c>
      <c r="K430" s="33" t="str">
        <f t="shared" si="55"/>
        <v>No</v>
      </c>
      <c r="L430" s="33" t="str">
        <f>IF(OR(D430="Conference Review", D430="Patent", D430="News Article", D430="Report", D430="Erratum"),"Yes","No")</f>
        <v>No</v>
      </c>
      <c r="M430" s="33" t="s">
        <v>55</v>
      </c>
      <c r="N430" s="24" t="s">
        <v>4394</v>
      </c>
      <c r="O430" s="33" t="s">
        <v>191</v>
      </c>
      <c r="P430" s="24" t="s">
        <v>4398</v>
      </c>
      <c r="Q430" s="33" t="s">
        <v>57</v>
      </c>
      <c r="R430" s="63" t="s">
        <v>4438</v>
      </c>
      <c r="S430" s="33" t="s">
        <v>4437</v>
      </c>
      <c r="T430" s="23">
        <v>1</v>
      </c>
    </row>
    <row r="431" spans="1:20" ht="153">
      <c r="A431" s="25" t="s">
        <v>1629</v>
      </c>
      <c r="B431" s="26" t="s">
        <v>1630</v>
      </c>
      <c r="C431" s="37">
        <v>2012</v>
      </c>
      <c r="D431" s="37" t="s">
        <v>54</v>
      </c>
      <c r="E431" s="38" t="s">
        <v>46</v>
      </c>
      <c r="F431" s="37">
        <v>1</v>
      </c>
      <c r="G431" s="38">
        <v>1</v>
      </c>
      <c r="H431" s="38"/>
      <c r="I431" s="38">
        <v>1</v>
      </c>
      <c r="J431" s="38">
        <f t="shared" si="56"/>
        <v>2</v>
      </c>
      <c r="K431" s="38" t="str">
        <f t="shared" si="55"/>
        <v>No</v>
      </c>
      <c r="L431" s="38" t="str">
        <f t="shared" ref="L431:L462" si="58">IF(OR(D431="Conference Review", D431="Patent", D431="News Article", D431="Report"),"Yes","No")</f>
        <v>No</v>
      </c>
      <c r="M431" s="37" t="s">
        <v>55</v>
      </c>
      <c r="N431" s="28" t="s">
        <v>1631</v>
      </c>
      <c r="O431" s="37" t="s">
        <v>55</v>
      </c>
      <c r="P431" s="28" t="s">
        <v>1632</v>
      </c>
      <c r="Q431" s="37" t="s">
        <v>55</v>
      </c>
      <c r="R431" s="28" t="s">
        <v>1633</v>
      </c>
      <c r="S431" s="27" t="s">
        <v>1566</v>
      </c>
      <c r="T431" s="23">
        <v>1</v>
      </c>
    </row>
    <row r="432" spans="1:20" ht="63.75">
      <c r="A432" s="20" t="s">
        <v>1634</v>
      </c>
      <c r="B432" s="21" t="s">
        <v>1635</v>
      </c>
      <c r="C432" s="22">
        <v>2008</v>
      </c>
      <c r="D432" s="22" t="s">
        <v>54</v>
      </c>
      <c r="E432" s="22" t="s">
        <v>46</v>
      </c>
      <c r="F432" s="22"/>
      <c r="G432" s="22"/>
      <c r="H432" s="22"/>
      <c r="I432" s="22">
        <v>1</v>
      </c>
      <c r="J432" s="33">
        <f t="shared" si="56"/>
        <v>0</v>
      </c>
      <c r="K432" s="33" t="str">
        <f t="shared" si="55"/>
        <v>No</v>
      </c>
      <c r="L432" s="33" t="str">
        <f t="shared" si="58"/>
        <v>No</v>
      </c>
      <c r="M432" s="33" t="s">
        <v>55</v>
      </c>
      <c r="N432" s="21" t="s">
        <v>1636</v>
      </c>
      <c r="O432" s="33" t="s">
        <v>55</v>
      </c>
      <c r="P432" s="21" t="s">
        <v>1637</v>
      </c>
      <c r="Q432" s="33" t="s">
        <v>57</v>
      </c>
      <c r="R432" s="21" t="s">
        <v>1638</v>
      </c>
      <c r="S432" s="22" t="s">
        <v>1639</v>
      </c>
      <c r="T432" s="23"/>
    </row>
    <row r="433" spans="1:20" ht="76.5">
      <c r="A433" s="20" t="s">
        <v>1640</v>
      </c>
      <c r="B433" s="21" t="s">
        <v>1641</v>
      </c>
      <c r="C433" s="22">
        <v>2012</v>
      </c>
      <c r="D433" s="22" t="s">
        <v>54</v>
      </c>
      <c r="E433" s="33" t="s">
        <v>46</v>
      </c>
      <c r="F433" s="33"/>
      <c r="G433" s="33"/>
      <c r="H433" s="33">
        <v>1</v>
      </c>
      <c r="I433" s="33"/>
      <c r="J433" s="33">
        <f t="shared" si="56"/>
        <v>0</v>
      </c>
      <c r="K433" s="33" t="str">
        <f t="shared" si="55"/>
        <v>No</v>
      </c>
      <c r="L433" s="33" t="str">
        <f t="shared" si="58"/>
        <v>No</v>
      </c>
      <c r="M433" s="33" t="s">
        <v>55</v>
      </c>
      <c r="N433" s="21" t="s">
        <v>1642</v>
      </c>
      <c r="O433" s="33" t="s">
        <v>57</v>
      </c>
      <c r="P433" s="21" t="s">
        <v>1643</v>
      </c>
      <c r="Q433" s="33"/>
      <c r="R433" s="21"/>
      <c r="S433" s="22" t="s">
        <v>1644</v>
      </c>
      <c r="T433" s="23"/>
    </row>
    <row r="434" spans="1:20" ht="89.25">
      <c r="A434" s="20" t="s">
        <v>887</v>
      </c>
      <c r="B434" s="21" t="s">
        <v>1645</v>
      </c>
      <c r="C434" s="22">
        <v>2012</v>
      </c>
      <c r="D434" s="22" t="s">
        <v>54</v>
      </c>
      <c r="E434" s="22" t="s">
        <v>46</v>
      </c>
      <c r="F434" s="22"/>
      <c r="G434" s="22"/>
      <c r="H434" s="22"/>
      <c r="I434" s="22">
        <v>1</v>
      </c>
      <c r="J434" s="33">
        <f t="shared" si="56"/>
        <v>0</v>
      </c>
      <c r="K434" s="33" t="str">
        <f t="shared" si="55"/>
        <v>No</v>
      </c>
      <c r="L434" s="33" t="str">
        <f t="shared" si="58"/>
        <v>No</v>
      </c>
      <c r="M434" s="33" t="s">
        <v>55</v>
      </c>
      <c r="N434" s="21" t="s">
        <v>1646</v>
      </c>
      <c r="O434" s="33" t="s">
        <v>55</v>
      </c>
      <c r="P434" s="21" t="s">
        <v>1647</v>
      </c>
      <c r="Q434" s="33" t="s">
        <v>57</v>
      </c>
      <c r="R434" s="21" t="s">
        <v>1648</v>
      </c>
      <c r="S434" s="22" t="s">
        <v>353</v>
      </c>
      <c r="T434" s="23"/>
    </row>
    <row r="435" spans="1:20" ht="63.75">
      <c r="A435" s="20" t="s">
        <v>1649</v>
      </c>
      <c r="B435" s="21" t="s">
        <v>1650</v>
      </c>
      <c r="C435" s="22">
        <v>2018</v>
      </c>
      <c r="D435" s="22" t="s">
        <v>126</v>
      </c>
      <c r="E435" s="33" t="s">
        <v>46</v>
      </c>
      <c r="F435" s="33"/>
      <c r="G435" s="33"/>
      <c r="H435" s="33"/>
      <c r="I435" s="33">
        <v>1</v>
      </c>
      <c r="J435" s="33">
        <f t="shared" si="56"/>
        <v>0</v>
      </c>
      <c r="K435" s="33" t="str">
        <f t="shared" si="55"/>
        <v>No</v>
      </c>
      <c r="L435" s="33" t="str">
        <f t="shared" si="58"/>
        <v>Yes</v>
      </c>
      <c r="M435" s="33"/>
      <c r="N435" s="21"/>
      <c r="O435" s="33"/>
      <c r="P435" s="21"/>
      <c r="Q435" s="33"/>
      <c r="R435" s="21"/>
      <c r="S435" s="22"/>
      <c r="T435" s="23"/>
    </row>
    <row r="436" spans="1:20" ht="165.75">
      <c r="A436" s="29" t="s">
        <v>1651</v>
      </c>
      <c r="B436" s="30" t="s">
        <v>1652</v>
      </c>
      <c r="C436" s="34">
        <v>2018</v>
      </c>
      <c r="D436" s="34" t="s">
        <v>54</v>
      </c>
      <c r="E436" s="42" t="s">
        <v>46</v>
      </c>
      <c r="F436" s="34">
        <v>1</v>
      </c>
      <c r="G436" s="42">
        <v>1</v>
      </c>
      <c r="H436" s="42">
        <v>1</v>
      </c>
      <c r="I436" s="42">
        <v>1</v>
      </c>
      <c r="J436" s="42">
        <f t="shared" si="56"/>
        <v>3</v>
      </c>
      <c r="K436" s="42" t="str">
        <f t="shared" si="55"/>
        <v>No</v>
      </c>
      <c r="L436" s="42" t="str">
        <f t="shared" si="58"/>
        <v>No</v>
      </c>
      <c r="M436" s="34" t="s">
        <v>55</v>
      </c>
      <c r="N436" s="35" t="s">
        <v>1653</v>
      </c>
      <c r="O436" s="34" t="s">
        <v>55</v>
      </c>
      <c r="P436" s="35" t="s">
        <v>1654</v>
      </c>
      <c r="Q436" s="34" t="s">
        <v>191</v>
      </c>
      <c r="R436" s="35" t="s">
        <v>1655</v>
      </c>
      <c r="S436" s="31" t="s">
        <v>1656</v>
      </c>
      <c r="T436" s="23">
        <v>1</v>
      </c>
    </row>
    <row r="437" spans="1:20" ht="51">
      <c r="A437" s="20" t="s">
        <v>1657</v>
      </c>
      <c r="B437" s="21" t="s">
        <v>1658</v>
      </c>
      <c r="C437" s="22">
        <v>1978</v>
      </c>
      <c r="D437" s="22" t="s">
        <v>126</v>
      </c>
      <c r="E437" s="33" t="s">
        <v>46</v>
      </c>
      <c r="F437" s="33"/>
      <c r="G437" s="33"/>
      <c r="H437" s="33"/>
      <c r="I437" s="33">
        <v>1</v>
      </c>
      <c r="J437" s="33">
        <f t="shared" si="56"/>
        <v>0</v>
      </c>
      <c r="K437" s="33" t="str">
        <f t="shared" si="55"/>
        <v>No</v>
      </c>
      <c r="L437" s="33" t="str">
        <f t="shared" si="58"/>
        <v>Yes</v>
      </c>
      <c r="M437" s="33"/>
      <c r="N437" s="21"/>
      <c r="O437" s="33"/>
      <c r="P437" s="21"/>
      <c r="Q437" s="33"/>
      <c r="R437" s="21"/>
      <c r="S437" s="22"/>
      <c r="T437" s="23"/>
    </row>
    <row r="438" spans="1:20" ht="63.75">
      <c r="A438" s="20" t="s">
        <v>1659</v>
      </c>
      <c r="B438" s="21" t="s">
        <v>1660</v>
      </c>
      <c r="C438" s="22">
        <v>2016</v>
      </c>
      <c r="D438" s="22" t="s">
        <v>54</v>
      </c>
      <c r="E438" s="33" t="s">
        <v>46</v>
      </c>
      <c r="F438" s="22">
        <v>1</v>
      </c>
      <c r="G438" s="33">
        <v>1</v>
      </c>
      <c r="H438" s="33"/>
      <c r="I438" s="33"/>
      <c r="J438" s="33">
        <f t="shared" si="56"/>
        <v>1</v>
      </c>
      <c r="K438" s="33" t="str">
        <f t="shared" si="55"/>
        <v>No</v>
      </c>
      <c r="L438" s="33" t="str">
        <f t="shared" si="58"/>
        <v>No</v>
      </c>
      <c r="M438" s="22" t="s">
        <v>57</v>
      </c>
      <c r="N438" s="21" t="s">
        <v>1661</v>
      </c>
      <c r="O438" s="22"/>
      <c r="P438" s="21"/>
      <c r="Q438" s="22"/>
      <c r="R438" s="21"/>
      <c r="S438" s="22" t="s">
        <v>1662</v>
      </c>
      <c r="T438" s="23"/>
    </row>
    <row r="439" spans="1:20" ht="51">
      <c r="A439" s="20" t="s">
        <v>1663</v>
      </c>
      <c r="B439" s="21" t="s">
        <v>1664</v>
      </c>
      <c r="C439" s="22">
        <v>2008</v>
      </c>
      <c r="D439" s="22" t="s">
        <v>54</v>
      </c>
      <c r="E439" s="33" t="s">
        <v>46</v>
      </c>
      <c r="F439" s="22">
        <v>1</v>
      </c>
      <c r="G439" s="33">
        <v>1</v>
      </c>
      <c r="H439" s="33">
        <v>1</v>
      </c>
      <c r="I439" s="33">
        <v>1</v>
      </c>
      <c r="J439" s="33">
        <f t="shared" si="56"/>
        <v>3</v>
      </c>
      <c r="K439" s="33" t="str">
        <f t="shared" si="55"/>
        <v>No</v>
      </c>
      <c r="L439" s="33" t="str">
        <f t="shared" si="58"/>
        <v>No</v>
      </c>
      <c r="M439" s="22" t="s">
        <v>57</v>
      </c>
      <c r="N439" s="21" t="s">
        <v>1665</v>
      </c>
      <c r="O439" s="22"/>
      <c r="P439" s="21"/>
      <c r="Q439" s="22"/>
      <c r="R439" s="21"/>
      <c r="S439" s="22" t="s">
        <v>72</v>
      </c>
      <c r="T439" s="23"/>
    </row>
    <row r="440" spans="1:20" ht="63.75">
      <c r="A440" s="20" t="s">
        <v>1666</v>
      </c>
      <c r="B440" s="21" t="s">
        <v>1667</v>
      </c>
      <c r="C440" s="22">
        <v>2018</v>
      </c>
      <c r="D440" s="22" t="s">
        <v>126</v>
      </c>
      <c r="E440" s="33" t="s">
        <v>46</v>
      </c>
      <c r="F440" s="33"/>
      <c r="G440" s="33"/>
      <c r="H440" s="33"/>
      <c r="I440" s="33">
        <v>1</v>
      </c>
      <c r="J440" s="33">
        <f t="shared" si="56"/>
        <v>0</v>
      </c>
      <c r="K440" s="33" t="str">
        <f t="shared" si="55"/>
        <v>No</v>
      </c>
      <c r="L440" s="33" t="str">
        <f t="shared" si="58"/>
        <v>Yes</v>
      </c>
      <c r="M440" s="33"/>
      <c r="N440" s="21"/>
      <c r="O440" s="33"/>
      <c r="P440" s="21"/>
      <c r="Q440" s="33"/>
      <c r="R440" s="21"/>
      <c r="S440" s="22"/>
      <c r="T440" s="23"/>
    </row>
    <row r="441" spans="1:20" ht="63.75">
      <c r="A441" s="20" t="s">
        <v>1441</v>
      </c>
      <c r="B441" s="21" t="s">
        <v>1668</v>
      </c>
      <c r="C441" s="22">
        <v>2018</v>
      </c>
      <c r="D441" s="22" t="s">
        <v>126</v>
      </c>
      <c r="E441" s="33" t="s">
        <v>46</v>
      </c>
      <c r="F441" s="33"/>
      <c r="G441" s="33"/>
      <c r="H441" s="33"/>
      <c r="I441" s="33">
        <v>1</v>
      </c>
      <c r="J441" s="33">
        <f t="shared" si="56"/>
        <v>0</v>
      </c>
      <c r="K441" s="33" t="str">
        <f t="shared" ref="K441:K472" si="59">IF(E441 = "English", "No", "Yes")</f>
        <v>No</v>
      </c>
      <c r="L441" s="33" t="str">
        <f t="shared" si="58"/>
        <v>Yes</v>
      </c>
      <c r="M441" s="33"/>
      <c r="N441" s="21"/>
      <c r="O441" s="33"/>
      <c r="P441" s="21"/>
      <c r="Q441" s="33"/>
      <c r="R441" s="21"/>
      <c r="S441" s="22"/>
      <c r="T441" s="23"/>
    </row>
    <row r="442" spans="1:20" ht="140.25">
      <c r="A442" s="20" t="s">
        <v>1669</v>
      </c>
      <c r="B442" s="21" t="s">
        <v>1670</v>
      </c>
      <c r="C442" s="22">
        <v>2014</v>
      </c>
      <c r="D442" s="22" t="s">
        <v>54</v>
      </c>
      <c r="E442" s="22" t="s">
        <v>46</v>
      </c>
      <c r="F442" s="33"/>
      <c r="G442" s="33"/>
      <c r="H442" s="33">
        <v>1</v>
      </c>
      <c r="I442" s="33"/>
      <c r="J442" s="33">
        <f t="shared" si="56"/>
        <v>0</v>
      </c>
      <c r="K442" s="33" t="str">
        <f t="shared" si="59"/>
        <v>No</v>
      </c>
      <c r="L442" s="33" t="str">
        <f t="shared" si="58"/>
        <v>No</v>
      </c>
      <c r="M442" s="33" t="s">
        <v>55</v>
      </c>
      <c r="N442" s="21" t="s">
        <v>1671</v>
      </c>
      <c r="O442" s="33" t="s">
        <v>55</v>
      </c>
      <c r="P442" s="21" t="s">
        <v>1672</v>
      </c>
      <c r="Q442" s="33" t="s">
        <v>57</v>
      </c>
      <c r="R442" s="21" t="s">
        <v>1673</v>
      </c>
      <c r="S442" s="22" t="s">
        <v>1674</v>
      </c>
      <c r="T442" s="23">
        <v>1</v>
      </c>
    </row>
    <row r="443" spans="1:20" ht="89.25">
      <c r="A443" s="25" t="s">
        <v>1675</v>
      </c>
      <c r="B443" s="26" t="s">
        <v>1676</v>
      </c>
      <c r="C443" s="27">
        <v>2007</v>
      </c>
      <c r="D443" s="27" t="s">
        <v>54</v>
      </c>
      <c r="E443" s="38" t="s">
        <v>46</v>
      </c>
      <c r="F443" s="38"/>
      <c r="G443" s="38"/>
      <c r="H443" s="38">
        <v>1</v>
      </c>
      <c r="I443" s="38"/>
      <c r="J443" s="38">
        <f t="shared" si="56"/>
        <v>0</v>
      </c>
      <c r="K443" s="38" t="str">
        <f t="shared" si="59"/>
        <v>No</v>
      </c>
      <c r="L443" s="38" t="str">
        <f t="shared" si="58"/>
        <v>No</v>
      </c>
      <c r="M443" s="38" t="s">
        <v>55</v>
      </c>
      <c r="N443" s="26" t="s">
        <v>1677</v>
      </c>
      <c r="O443" s="38" t="s">
        <v>55</v>
      </c>
      <c r="P443" s="26" t="s">
        <v>1678</v>
      </c>
      <c r="Q443" s="38" t="s">
        <v>55</v>
      </c>
      <c r="R443" s="26" t="s">
        <v>1679</v>
      </c>
      <c r="S443" s="27" t="s">
        <v>123</v>
      </c>
      <c r="T443" s="23"/>
    </row>
    <row r="444" spans="1:20" ht="38.25">
      <c r="A444" s="20" t="s">
        <v>1680</v>
      </c>
      <c r="B444" s="21" t="s">
        <v>1681</v>
      </c>
      <c r="C444" s="22">
        <v>2009</v>
      </c>
      <c r="D444" s="22" t="s">
        <v>113</v>
      </c>
      <c r="E444" s="33" t="s">
        <v>46</v>
      </c>
      <c r="F444" s="22">
        <v>1</v>
      </c>
      <c r="G444" s="33">
        <v>1</v>
      </c>
      <c r="H444" s="33"/>
      <c r="I444" s="33"/>
      <c r="J444" s="33">
        <f t="shared" si="56"/>
        <v>1</v>
      </c>
      <c r="K444" s="33" t="str">
        <f t="shared" si="59"/>
        <v>No</v>
      </c>
      <c r="L444" s="33" t="str">
        <f t="shared" si="58"/>
        <v>No</v>
      </c>
      <c r="M444" s="22" t="s">
        <v>57</v>
      </c>
      <c r="N444" s="21" t="s">
        <v>1682</v>
      </c>
      <c r="O444" s="22"/>
      <c r="P444" s="21"/>
      <c r="Q444" s="22"/>
      <c r="R444" s="21"/>
      <c r="S444" s="22" t="s">
        <v>204</v>
      </c>
      <c r="T444" s="23"/>
    </row>
    <row r="445" spans="1:20" ht="51">
      <c r="A445" s="20" t="s">
        <v>1683</v>
      </c>
      <c r="B445" s="21" t="s">
        <v>1684</v>
      </c>
      <c r="C445" s="22">
        <v>2017</v>
      </c>
      <c r="D445" s="22" t="s">
        <v>113</v>
      </c>
      <c r="E445" s="33" t="s">
        <v>46</v>
      </c>
      <c r="F445" s="22">
        <v>1</v>
      </c>
      <c r="G445" s="33">
        <v>1</v>
      </c>
      <c r="H445" s="33"/>
      <c r="I445" s="33">
        <v>1</v>
      </c>
      <c r="J445" s="33">
        <f t="shared" si="56"/>
        <v>2</v>
      </c>
      <c r="K445" s="33" t="str">
        <f t="shared" si="59"/>
        <v>No</v>
      </c>
      <c r="L445" s="33" t="str">
        <f t="shared" si="58"/>
        <v>No</v>
      </c>
      <c r="M445" s="22" t="s">
        <v>57</v>
      </c>
      <c r="N445" s="21" t="s">
        <v>1685</v>
      </c>
      <c r="O445" s="22"/>
      <c r="P445" s="21"/>
      <c r="Q445" s="22"/>
      <c r="R445" s="21"/>
      <c r="S445" s="22" t="s">
        <v>204</v>
      </c>
      <c r="T445" s="23"/>
    </row>
    <row r="446" spans="1:20" ht="51">
      <c r="A446" s="20" t="s">
        <v>1686</v>
      </c>
      <c r="B446" s="21" t="s">
        <v>1687</v>
      </c>
      <c r="C446" s="22">
        <v>2016</v>
      </c>
      <c r="D446" s="22" t="s">
        <v>54</v>
      </c>
      <c r="E446" s="33" t="s">
        <v>46</v>
      </c>
      <c r="F446" s="22">
        <v>1</v>
      </c>
      <c r="G446" s="33">
        <v>1</v>
      </c>
      <c r="H446" s="33"/>
      <c r="I446" s="33"/>
      <c r="J446" s="33">
        <f t="shared" si="56"/>
        <v>1</v>
      </c>
      <c r="K446" s="33" t="str">
        <f t="shared" si="59"/>
        <v>No</v>
      </c>
      <c r="L446" s="33" t="str">
        <f t="shared" si="58"/>
        <v>No</v>
      </c>
      <c r="M446" s="22" t="s">
        <v>57</v>
      </c>
      <c r="N446" s="21" t="s">
        <v>1688</v>
      </c>
      <c r="O446" s="22"/>
      <c r="P446" s="21"/>
      <c r="Q446" s="22"/>
      <c r="R446" s="21"/>
      <c r="S446" s="22" t="s">
        <v>204</v>
      </c>
      <c r="T446" s="23"/>
    </row>
    <row r="447" spans="1:20" ht="51">
      <c r="A447" s="20" t="s">
        <v>1689</v>
      </c>
      <c r="B447" s="21" t="s">
        <v>1690</v>
      </c>
      <c r="C447" s="22">
        <v>2017</v>
      </c>
      <c r="D447" s="22" t="s">
        <v>54</v>
      </c>
      <c r="E447" s="33" t="s">
        <v>46</v>
      </c>
      <c r="F447" s="22">
        <v>1</v>
      </c>
      <c r="G447" s="33">
        <v>1</v>
      </c>
      <c r="H447" s="33">
        <v>1</v>
      </c>
      <c r="I447" s="33">
        <v>1</v>
      </c>
      <c r="J447" s="33">
        <f t="shared" si="56"/>
        <v>3</v>
      </c>
      <c r="K447" s="33" t="str">
        <f t="shared" si="59"/>
        <v>No</v>
      </c>
      <c r="L447" s="33" t="str">
        <f t="shared" si="58"/>
        <v>No</v>
      </c>
      <c r="M447" s="22" t="s">
        <v>55</v>
      </c>
      <c r="N447" s="24" t="s">
        <v>1691</v>
      </c>
      <c r="O447" s="22" t="s">
        <v>57</v>
      </c>
      <c r="P447" s="21" t="s">
        <v>1692</v>
      </c>
      <c r="Q447" s="22"/>
      <c r="R447" s="21"/>
      <c r="S447" s="22" t="s">
        <v>59</v>
      </c>
      <c r="T447" s="23">
        <v>1</v>
      </c>
    </row>
    <row r="448" spans="1:20" ht="63.75">
      <c r="A448" s="25" t="s">
        <v>1693</v>
      </c>
      <c r="B448" s="26" t="s">
        <v>1694</v>
      </c>
      <c r="C448" s="27">
        <v>2009</v>
      </c>
      <c r="D448" s="27" t="s">
        <v>54</v>
      </c>
      <c r="E448" s="27" t="s">
        <v>46</v>
      </c>
      <c r="F448" s="27"/>
      <c r="G448" s="27"/>
      <c r="H448" s="27"/>
      <c r="I448" s="27">
        <v>1</v>
      </c>
      <c r="J448" s="38">
        <f t="shared" si="56"/>
        <v>0</v>
      </c>
      <c r="K448" s="38" t="str">
        <f t="shared" si="59"/>
        <v>No</v>
      </c>
      <c r="L448" s="38" t="str">
        <f t="shared" si="58"/>
        <v>No</v>
      </c>
      <c r="M448" s="38" t="s">
        <v>55</v>
      </c>
      <c r="N448" s="26" t="s">
        <v>1695</v>
      </c>
      <c r="O448" s="38" t="s">
        <v>55</v>
      </c>
      <c r="P448" s="26" t="s">
        <v>1696</v>
      </c>
      <c r="Q448" s="38" t="s">
        <v>55</v>
      </c>
      <c r="R448" s="26" t="s">
        <v>1697</v>
      </c>
      <c r="S448" s="27" t="s">
        <v>64</v>
      </c>
      <c r="T448" s="23"/>
    </row>
    <row r="449" spans="1:22" ht="63.75">
      <c r="A449" s="20" t="s">
        <v>1698</v>
      </c>
      <c r="B449" s="21" t="s">
        <v>1699</v>
      </c>
      <c r="C449" s="22">
        <v>2009</v>
      </c>
      <c r="D449" s="22" t="s">
        <v>54</v>
      </c>
      <c r="E449" s="22" t="s">
        <v>46</v>
      </c>
      <c r="F449" s="33"/>
      <c r="G449" s="33"/>
      <c r="H449" s="33">
        <v>1</v>
      </c>
      <c r="I449" s="33"/>
      <c r="J449" s="33">
        <f t="shared" ref="J449:J480" si="60">SUM(F449:I449)-1</f>
        <v>0</v>
      </c>
      <c r="K449" s="33" t="str">
        <f t="shared" si="59"/>
        <v>No</v>
      </c>
      <c r="L449" s="33" t="str">
        <f t="shared" si="58"/>
        <v>No</v>
      </c>
      <c r="M449" s="33" t="s">
        <v>55</v>
      </c>
      <c r="N449" s="21" t="s">
        <v>1700</v>
      </c>
      <c r="O449" s="33" t="s">
        <v>57</v>
      </c>
      <c r="P449" s="21" t="s">
        <v>1701</v>
      </c>
      <c r="Q449" s="33"/>
      <c r="R449" s="21"/>
      <c r="S449" s="22" t="s">
        <v>59</v>
      </c>
      <c r="T449" s="23">
        <v>1</v>
      </c>
    </row>
    <row r="450" spans="1:22" ht="25.5">
      <c r="A450" s="20" t="s">
        <v>43</v>
      </c>
      <c r="B450" s="21" t="s">
        <v>1702</v>
      </c>
      <c r="C450" s="22">
        <v>2016</v>
      </c>
      <c r="D450" s="22" t="s">
        <v>45</v>
      </c>
      <c r="E450" s="33" t="s">
        <v>46</v>
      </c>
      <c r="F450" s="22">
        <v>1</v>
      </c>
      <c r="G450" s="33">
        <v>1</v>
      </c>
      <c r="H450" s="33"/>
      <c r="I450" s="33"/>
      <c r="J450" s="33">
        <f t="shared" si="60"/>
        <v>1</v>
      </c>
      <c r="K450" s="33" t="str">
        <f t="shared" si="59"/>
        <v>No</v>
      </c>
      <c r="L450" s="33" t="str">
        <f t="shared" si="58"/>
        <v>Yes</v>
      </c>
      <c r="M450" s="22"/>
      <c r="N450" s="21"/>
      <c r="O450" s="22"/>
      <c r="P450" s="21"/>
      <c r="Q450" s="22"/>
      <c r="R450" s="21"/>
      <c r="S450" s="22"/>
      <c r="T450" s="23"/>
    </row>
    <row r="451" spans="1:22" ht="76.5">
      <c r="A451" s="20" t="s">
        <v>1703</v>
      </c>
      <c r="B451" s="21" t="s">
        <v>1704</v>
      </c>
      <c r="C451" s="22">
        <v>2015</v>
      </c>
      <c r="D451" s="22" t="s">
        <v>54</v>
      </c>
      <c r="E451" s="33" t="s">
        <v>46</v>
      </c>
      <c r="F451" s="33"/>
      <c r="G451" s="33"/>
      <c r="H451" s="33">
        <v>1</v>
      </c>
      <c r="I451" s="33"/>
      <c r="J451" s="33">
        <f t="shared" si="60"/>
        <v>0</v>
      </c>
      <c r="K451" s="33" t="str">
        <f t="shared" si="59"/>
        <v>No</v>
      </c>
      <c r="L451" s="33" t="str">
        <f t="shared" si="58"/>
        <v>No</v>
      </c>
      <c r="M451" s="33" t="s">
        <v>55</v>
      </c>
      <c r="N451" s="21" t="s">
        <v>1410</v>
      </c>
      <c r="O451" s="33" t="s">
        <v>57</v>
      </c>
      <c r="P451" s="21" t="s">
        <v>1705</v>
      </c>
      <c r="Q451" s="33"/>
      <c r="R451" s="21"/>
      <c r="S451" s="22" t="s">
        <v>877</v>
      </c>
      <c r="T451" s="23"/>
    </row>
    <row r="452" spans="1:22" ht="51">
      <c r="A452" s="20" t="s">
        <v>1706</v>
      </c>
      <c r="B452" s="21" t="s">
        <v>1707</v>
      </c>
      <c r="C452" s="22">
        <v>2018</v>
      </c>
      <c r="D452" s="22" t="s">
        <v>54</v>
      </c>
      <c r="E452" s="22" t="s">
        <v>46</v>
      </c>
      <c r="F452" s="22"/>
      <c r="G452" s="22"/>
      <c r="H452" s="22"/>
      <c r="I452" s="22">
        <v>1</v>
      </c>
      <c r="J452" s="33">
        <f t="shared" si="60"/>
        <v>0</v>
      </c>
      <c r="K452" s="33" t="str">
        <f t="shared" si="59"/>
        <v>No</v>
      </c>
      <c r="L452" s="33" t="str">
        <f t="shared" si="58"/>
        <v>No</v>
      </c>
      <c r="M452" s="33" t="s">
        <v>55</v>
      </c>
      <c r="N452" s="21" t="s">
        <v>1708</v>
      </c>
      <c r="O452" s="33" t="s">
        <v>57</v>
      </c>
      <c r="P452" s="21" t="s">
        <v>1709</v>
      </c>
      <c r="Q452" s="33"/>
      <c r="R452" s="21"/>
      <c r="S452" s="22" t="s">
        <v>652</v>
      </c>
      <c r="T452" s="23"/>
    </row>
    <row r="453" spans="1:22" ht="63.75">
      <c r="A453" s="20" t="s">
        <v>1710</v>
      </c>
      <c r="B453" s="21" t="s">
        <v>1711</v>
      </c>
      <c r="C453" s="22">
        <v>2017</v>
      </c>
      <c r="D453" s="22" t="s">
        <v>54</v>
      </c>
      <c r="E453" s="22" t="s">
        <v>46</v>
      </c>
      <c r="F453" s="22"/>
      <c r="G453" s="22"/>
      <c r="H453" s="22"/>
      <c r="I453" s="22">
        <v>1</v>
      </c>
      <c r="J453" s="33">
        <f t="shared" si="60"/>
        <v>0</v>
      </c>
      <c r="K453" s="33" t="str">
        <f t="shared" si="59"/>
        <v>No</v>
      </c>
      <c r="L453" s="33" t="str">
        <f t="shared" si="58"/>
        <v>No</v>
      </c>
      <c r="M453" s="33" t="s">
        <v>57</v>
      </c>
      <c r="N453" s="21" t="s">
        <v>1712</v>
      </c>
      <c r="O453" s="33"/>
      <c r="P453" s="21"/>
      <c r="Q453" s="33"/>
      <c r="R453" s="21"/>
      <c r="S453" s="22" t="s">
        <v>310</v>
      </c>
      <c r="T453" s="23"/>
    </row>
    <row r="454" spans="1:22" ht="38.25">
      <c r="A454" s="20" t="s">
        <v>1713</v>
      </c>
      <c r="B454" s="21" t="s">
        <v>1714</v>
      </c>
      <c r="C454" s="22">
        <v>2018</v>
      </c>
      <c r="D454" s="22" t="s">
        <v>54</v>
      </c>
      <c r="E454" s="22" t="s">
        <v>46</v>
      </c>
      <c r="F454" s="22"/>
      <c r="G454" s="22"/>
      <c r="H454" s="22"/>
      <c r="I454" s="22">
        <v>1</v>
      </c>
      <c r="J454" s="33">
        <f t="shared" si="60"/>
        <v>0</v>
      </c>
      <c r="K454" s="33" t="str">
        <f t="shared" si="59"/>
        <v>No</v>
      </c>
      <c r="L454" s="33" t="str">
        <f t="shared" si="58"/>
        <v>No</v>
      </c>
      <c r="M454" s="33" t="s">
        <v>57</v>
      </c>
      <c r="N454" s="21" t="s">
        <v>1715</v>
      </c>
      <c r="O454" s="33"/>
      <c r="P454" s="21"/>
      <c r="Q454" s="33"/>
      <c r="R454" s="21"/>
      <c r="S454" s="22" t="s">
        <v>1086</v>
      </c>
      <c r="T454" s="23"/>
    </row>
    <row r="455" spans="1:22" ht="38.25">
      <c r="A455" s="20" t="s">
        <v>1716</v>
      </c>
      <c r="B455" s="21" t="s">
        <v>1717</v>
      </c>
      <c r="C455" s="22">
        <v>2017</v>
      </c>
      <c r="D455" s="22" t="s">
        <v>54</v>
      </c>
      <c r="E455" s="22" t="s">
        <v>1718</v>
      </c>
      <c r="F455" s="22"/>
      <c r="G455" s="22"/>
      <c r="H455" s="22">
        <v>1</v>
      </c>
      <c r="I455" s="22">
        <v>1</v>
      </c>
      <c r="J455" s="33">
        <f t="shared" si="60"/>
        <v>1</v>
      </c>
      <c r="K455" s="33" t="str">
        <f t="shared" si="59"/>
        <v>Yes</v>
      </c>
      <c r="L455" s="33" t="str">
        <f t="shared" si="58"/>
        <v>No</v>
      </c>
      <c r="M455" s="33"/>
      <c r="N455" s="21"/>
      <c r="O455" s="33"/>
      <c r="P455" s="21"/>
      <c r="Q455" s="33"/>
      <c r="R455" s="21"/>
      <c r="S455" s="22"/>
      <c r="T455" s="23"/>
    </row>
    <row r="456" spans="1:22" ht="102">
      <c r="A456" s="20" t="s">
        <v>1719</v>
      </c>
      <c r="B456" s="21" t="s">
        <v>1720</v>
      </c>
      <c r="C456" s="22">
        <v>2007</v>
      </c>
      <c r="D456" s="22" t="s">
        <v>54</v>
      </c>
      <c r="E456" s="33" t="s">
        <v>46</v>
      </c>
      <c r="F456" s="22">
        <v>1</v>
      </c>
      <c r="G456" s="33">
        <v>1</v>
      </c>
      <c r="H456" s="33"/>
      <c r="I456" s="33"/>
      <c r="J456" s="33">
        <f t="shared" si="60"/>
        <v>1</v>
      </c>
      <c r="K456" s="33" t="str">
        <f t="shared" si="59"/>
        <v>No</v>
      </c>
      <c r="L456" s="33" t="str">
        <f t="shared" si="58"/>
        <v>No</v>
      </c>
      <c r="M456" s="22" t="s">
        <v>55</v>
      </c>
      <c r="N456" s="21" t="s">
        <v>1721</v>
      </c>
      <c r="O456" s="22" t="s">
        <v>55</v>
      </c>
      <c r="P456" s="21" t="s">
        <v>1722</v>
      </c>
      <c r="Q456" s="22" t="s">
        <v>57</v>
      </c>
      <c r="R456" s="21" t="s">
        <v>1723</v>
      </c>
      <c r="S456" s="22" t="s">
        <v>123</v>
      </c>
      <c r="T456" s="23">
        <v>1</v>
      </c>
    </row>
    <row r="457" spans="1:22" ht="63.75">
      <c r="A457" s="20" t="s">
        <v>732</v>
      </c>
      <c r="B457" s="21" t="s">
        <v>1724</v>
      </c>
      <c r="C457" s="22">
        <v>2016</v>
      </c>
      <c r="D457" s="22" t="s">
        <v>54</v>
      </c>
      <c r="E457" s="33" t="s">
        <v>46</v>
      </c>
      <c r="F457" s="22">
        <v>1</v>
      </c>
      <c r="G457" s="33">
        <v>1</v>
      </c>
      <c r="H457" s="33"/>
      <c r="I457" s="33">
        <v>1</v>
      </c>
      <c r="J457" s="33">
        <f t="shared" si="60"/>
        <v>2</v>
      </c>
      <c r="K457" s="33" t="str">
        <f t="shared" si="59"/>
        <v>No</v>
      </c>
      <c r="L457" s="33" t="str">
        <f t="shared" si="58"/>
        <v>No</v>
      </c>
      <c r="M457" s="22" t="s">
        <v>55</v>
      </c>
      <c r="N457" s="21" t="s">
        <v>1575</v>
      </c>
      <c r="O457" s="22" t="s">
        <v>57</v>
      </c>
      <c r="P457" s="21" t="s">
        <v>1725</v>
      </c>
      <c r="Q457" s="22"/>
      <c r="R457" s="21"/>
      <c r="S457" s="22" t="s">
        <v>106</v>
      </c>
      <c r="T457" s="23">
        <v>1</v>
      </c>
    </row>
    <row r="458" spans="1:22" ht="153">
      <c r="A458" s="20" t="s">
        <v>1669</v>
      </c>
      <c r="B458" s="21" t="s">
        <v>1726</v>
      </c>
      <c r="C458" s="33">
        <v>2013</v>
      </c>
      <c r="D458" s="22" t="s">
        <v>54</v>
      </c>
      <c r="E458" s="22" t="s">
        <v>46</v>
      </c>
      <c r="F458" s="33"/>
      <c r="G458" s="33"/>
      <c r="H458" s="33">
        <v>1</v>
      </c>
      <c r="I458" s="33"/>
      <c r="J458" s="33">
        <f t="shared" si="60"/>
        <v>0</v>
      </c>
      <c r="K458" s="33" t="str">
        <f t="shared" si="59"/>
        <v>No</v>
      </c>
      <c r="L458" s="33" t="str">
        <f t="shared" si="58"/>
        <v>No</v>
      </c>
      <c r="M458" s="33" t="s">
        <v>55</v>
      </c>
      <c r="N458" s="21" t="s">
        <v>1727</v>
      </c>
      <c r="O458" s="33" t="s">
        <v>55</v>
      </c>
      <c r="P458" s="21" t="s">
        <v>1728</v>
      </c>
      <c r="Q458" s="33" t="s">
        <v>57</v>
      </c>
      <c r="R458" s="21" t="s">
        <v>1729</v>
      </c>
      <c r="S458" s="22" t="s">
        <v>1730</v>
      </c>
      <c r="T458" s="23">
        <v>1</v>
      </c>
    </row>
    <row r="459" spans="1:22" ht="127.5">
      <c r="A459" s="25" t="s">
        <v>1731</v>
      </c>
      <c r="B459" s="26" t="s">
        <v>1732</v>
      </c>
      <c r="C459" s="27">
        <v>2017</v>
      </c>
      <c r="D459" s="27" t="s">
        <v>54</v>
      </c>
      <c r="E459" s="27" t="s">
        <v>46</v>
      </c>
      <c r="F459" s="27"/>
      <c r="G459" s="27"/>
      <c r="H459" s="27"/>
      <c r="I459" s="27">
        <v>1</v>
      </c>
      <c r="J459" s="38">
        <f t="shared" si="60"/>
        <v>0</v>
      </c>
      <c r="K459" s="38" t="str">
        <f t="shared" si="59"/>
        <v>No</v>
      </c>
      <c r="L459" s="38" t="str">
        <f t="shared" si="58"/>
        <v>No</v>
      </c>
      <c r="M459" s="38" t="s">
        <v>55</v>
      </c>
      <c r="N459" s="26" t="s">
        <v>1733</v>
      </c>
      <c r="O459" s="38" t="s">
        <v>55</v>
      </c>
      <c r="P459" s="26" t="s">
        <v>1734</v>
      </c>
      <c r="Q459" s="38" t="s">
        <v>55</v>
      </c>
      <c r="R459" s="26" t="s">
        <v>1735</v>
      </c>
      <c r="S459" s="27" t="s">
        <v>1736</v>
      </c>
      <c r="T459" s="23"/>
      <c r="V459" s="16" t="s">
        <v>1737</v>
      </c>
    </row>
    <row r="460" spans="1:22" ht="76.5">
      <c r="A460" s="20" t="s">
        <v>1738</v>
      </c>
      <c r="B460" s="21" t="s">
        <v>1739</v>
      </c>
      <c r="C460" s="33">
        <v>2009</v>
      </c>
      <c r="D460" s="22" t="s">
        <v>54</v>
      </c>
      <c r="E460" s="22" t="s">
        <v>46</v>
      </c>
      <c r="F460" s="33"/>
      <c r="G460" s="33"/>
      <c r="H460" s="33">
        <v>1</v>
      </c>
      <c r="I460" s="33"/>
      <c r="J460" s="33">
        <f t="shared" si="60"/>
        <v>0</v>
      </c>
      <c r="K460" s="33" t="str">
        <f t="shared" si="59"/>
        <v>No</v>
      </c>
      <c r="L460" s="33" t="str">
        <f t="shared" si="58"/>
        <v>No</v>
      </c>
      <c r="M460" s="33" t="s">
        <v>55</v>
      </c>
      <c r="N460" s="21" t="s">
        <v>1740</v>
      </c>
      <c r="O460" s="33" t="s">
        <v>57</v>
      </c>
      <c r="P460" s="21" t="s">
        <v>1741</v>
      </c>
      <c r="Q460" s="33"/>
      <c r="R460" s="21"/>
      <c r="S460" s="22" t="s">
        <v>59</v>
      </c>
      <c r="T460" s="23">
        <v>1</v>
      </c>
    </row>
    <row r="461" spans="1:22" ht="114.75">
      <c r="A461" s="25" t="s">
        <v>1742</v>
      </c>
      <c r="B461" s="26" t="s">
        <v>1743</v>
      </c>
      <c r="C461" s="27">
        <v>2014</v>
      </c>
      <c r="D461" s="27" t="s">
        <v>113</v>
      </c>
      <c r="E461" s="38" t="s">
        <v>46</v>
      </c>
      <c r="F461" s="27">
        <v>1</v>
      </c>
      <c r="G461" s="38">
        <v>1</v>
      </c>
      <c r="H461" s="38"/>
      <c r="I461" s="38"/>
      <c r="J461" s="38">
        <f t="shared" si="60"/>
        <v>1</v>
      </c>
      <c r="K461" s="38" t="str">
        <f t="shared" si="59"/>
        <v>No</v>
      </c>
      <c r="L461" s="38" t="str">
        <f t="shared" si="58"/>
        <v>No</v>
      </c>
      <c r="M461" s="27" t="s">
        <v>55</v>
      </c>
      <c r="N461" s="26" t="s">
        <v>1744</v>
      </c>
      <c r="O461" s="27" t="s">
        <v>55</v>
      </c>
      <c r="P461" s="26" t="s">
        <v>1745</v>
      </c>
      <c r="Q461" s="27" t="s">
        <v>55</v>
      </c>
      <c r="R461" s="26" t="s">
        <v>1746</v>
      </c>
      <c r="S461" s="27" t="s">
        <v>1747</v>
      </c>
      <c r="T461" s="23">
        <v>1</v>
      </c>
    </row>
    <row r="462" spans="1:22" ht="51">
      <c r="A462" s="20" t="s">
        <v>1748</v>
      </c>
      <c r="B462" s="21" t="s">
        <v>1749</v>
      </c>
      <c r="C462" s="22">
        <v>2017</v>
      </c>
      <c r="D462" s="22" t="s">
        <v>54</v>
      </c>
      <c r="E462" s="22" t="s">
        <v>46</v>
      </c>
      <c r="F462" s="22"/>
      <c r="G462" s="22"/>
      <c r="H462" s="22"/>
      <c r="I462" s="22">
        <v>1</v>
      </c>
      <c r="J462" s="33">
        <f t="shared" si="60"/>
        <v>0</v>
      </c>
      <c r="K462" s="33" t="str">
        <f t="shared" si="59"/>
        <v>No</v>
      </c>
      <c r="L462" s="33" t="str">
        <f t="shared" si="58"/>
        <v>No</v>
      </c>
      <c r="M462" s="33" t="s">
        <v>57</v>
      </c>
      <c r="N462" s="21" t="s">
        <v>1750</v>
      </c>
      <c r="O462" s="33"/>
      <c r="P462" s="21"/>
      <c r="Q462" s="33"/>
      <c r="R462" s="21"/>
      <c r="S462" s="22" t="s">
        <v>1086</v>
      </c>
      <c r="T462" s="23"/>
    </row>
    <row r="463" spans="1:22" ht="51">
      <c r="A463" s="41" t="s">
        <v>4252</v>
      </c>
      <c r="B463" s="24" t="s">
        <v>4299</v>
      </c>
      <c r="C463" s="33">
        <v>2021</v>
      </c>
      <c r="D463" s="22" t="s">
        <v>113</v>
      </c>
      <c r="E463" s="33" t="s">
        <v>46</v>
      </c>
      <c r="F463" s="33"/>
      <c r="G463" s="33"/>
      <c r="H463" s="33"/>
      <c r="I463" s="33">
        <v>1</v>
      </c>
      <c r="J463" s="33">
        <f t="shared" si="60"/>
        <v>0</v>
      </c>
      <c r="K463" s="33" t="str">
        <f t="shared" si="59"/>
        <v>No</v>
      </c>
      <c r="L463" s="33" t="str">
        <f>IF(OR(D463="Conference Review", D463="Patent", D463="News Article", D463="Report", D463="Erratum"),"Yes","No")</f>
        <v>No</v>
      </c>
      <c r="M463" s="33" t="s">
        <v>55</v>
      </c>
      <c r="N463" s="24" t="s">
        <v>4392</v>
      </c>
      <c r="O463" s="33" t="s">
        <v>55</v>
      </c>
      <c r="P463" s="24" t="s">
        <v>4399</v>
      </c>
      <c r="Q463" s="33" t="s">
        <v>57</v>
      </c>
      <c r="R463" s="24" t="s">
        <v>4436</v>
      </c>
      <c r="S463" s="33" t="s">
        <v>4439</v>
      </c>
      <c r="T463" s="23">
        <v>1</v>
      </c>
    </row>
    <row r="464" spans="1:22" ht="51">
      <c r="A464" s="20" t="s">
        <v>1751</v>
      </c>
      <c r="B464" s="21" t="s">
        <v>1752</v>
      </c>
      <c r="C464" s="22">
        <v>2010</v>
      </c>
      <c r="D464" s="22" t="s">
        <v>54</v>
      </c>
      <c r="E464" s="22" t="s">
        <v>1753</v>
      </c>
      <c r="F464" s="22"/>
      <c r="G464" s="22"/>
      <c r="H464" s="22"/>
      <c r="I464" s="22">
        <v>1</v>
      </c>
      <c r="J464" s="33">
        <f t="shared" si="60"/>
        <v>0</v>
      </c>
      <c r="K464" s="33" t="str">
        <f t="shared" si="59"/>
        <v>Yes</v>
      </c>
      <c r="L464" s="33" t="str">
        <f t="shared" ref="L464:L470" si="61">IF(OR(D464="Conference Review", D464="Patent", D464="News Article", D464="Report"),"Yes","No")</f>
        <v>No</v>
      </c>
      <c r="M464" s="33"/>
      <c r="N464" s="21" t="s">
        <v>1754</v>
      </c>
      <c r="O464" s="33"/>
      <c r="P464" s="21" t="s">
        <v>1755</v>
      </c>
      <c r="Q464" s="33"/>
      <c r="R464" s="21" t="s">
        <v>1756</v>
      </c>
      <c r="S464" s="22" t="s">
        <v>1757</v>
      </c>
      <c r="T464" s="23"/>
    </row>
    <row r="465" spans="1:20" ht="114.75">
      <c r="A465" s="29" t="s">
        <v>862</v>
      </c>
      <c r="B465" s="30" t="s">
        <v>1758</v>
      </c>
      <c r="C465" s="31">
        <v>2014</v>
      </c>
      <c r="D465" s="31" t="s">
        <v>54</v>
      </c>
      <c r="E465" s="31" t="s">
        <v>46</v>
      </c>
      <c r="F465" s="31"/>
      <c r="G465" s="31"/>
      <c r="H465" s="31"/>
      <c r="I465" s="31">
        <v>1</v>
      </c>
      <c r="J465" s="40">
        <f t="shared" si="60"/>
        <v>0</v>
      </c>
      <c r="K465" s="40" t="str">
        <f t="shared" si="59"/>
        <v>No</v>
      </c>
      <c r="L465" s="40" t="str">
        <f t="shared" si="61"/>
        <v>No</v>
      </c>
      <c r="M465" s="40" t="s">
        <v>55</v>
      </c>
      <c r="N465" s="30" t="s">
        <v>1759</v>
      </c>
      <c r="O465" s="40" t="s">
        <v>55</v>
      </c>
      <c r="P465" s="30" t="s">
        <v>1760</v>
      </c>
      <c r="Q465" s="40" t="s">
        <v>191</v>
      </c>
      <c r="R465" s="30" t="s">
        <v>1761</v>
      </c>
      <c r="S465" s="31" t="s">
        <v>1762</v>
      </c>
      <c r="T465" s="23"/>
    </row>
    <row r="466" spans="1:20" ht="51">
      <c r="A466" s="20" t="s">
        <v>1763</v>
      </c>
      <c r="B466" s="21" t="s">
        <v>1764</v>
      </c>
      <c r="C466" s="22">
        <v>2018</v>
      </c>
      <c r="D466" s="22" t="s">
        <v>54</v>
      </c>
      <c r="E466" s="22" t="s">
        <v>46</v>
      </c>
      <c r="F466" s="33"/>
      <c r="G466" s="33"/>
      <c r="H466" s="33">
        <v>1</v>
      </c>
      <c r="I466" s="33"/>
      <c r="J466" s="33">
        <f t="shared" si="60"/>
        <v>0</v>
      </c>
      <c r="K466" s="33" t="str">
        <f t="shared" si="59"/>
        <v>No</v>
      </c>
      <c r="L466" s="33" t="str">
        <f t="shared" si="61"/>
        <v>No</v>
      </c>
      <c r="M466" s="33" t="s">
        <v>55</v>
      </c>
      <c r="N466" s="21" t="s">
        <v>1765</v>
      </c>
      <c r="O466" s="33" t="s">
        <v>57</v>
      </c>
      <c r="P466" s="21" t="s">
        <v>1766</v>
      </c>
      <c r="Q466" s="33"/>
      <c r="R466" s="21"/>
      <c r="S466" s="22" t="s">
        <v>808</v>
      </c>
      <c r="T466" s="23">
        <v>1</v>
      </c>
    </row>
    <row r="467" spans="1:20" ht="63.75">
      <c r="A467" s="20" t="s">
        <v>1767</v>
      </c>
      <c r="B467" s="21" t="s">
        <v>1768</v>
      </c>
      <c r="C467" s="22">
        <v>2017</v>
      </c>
      <c r="D467" s="22" t="s">
        <v>126</v>
      </c>
      <c r="E467" s="33" t="s">
        <v>46</v>
      </c>
      <c r="F467" s="33"/>
      <c r="G467" s="33"/>
      <c r="H467" s="33"/>
      <c r="I467" s="33">
        <v>1</v>
      </c>
      <c r="J467" s="33">
        <f t="shared" si="60"/>
        <v>0</v>
      </c>
      <c r="K467" s="33" t="str">
        <f t="shared" si="59"/>
        <v>No</v>
      </c>
      <c r="L467" s="33" t="str">
        <f t="shared" si="61"/>
        <v>Yes</v>
      </c>
      <c r="M467" s="33"/>
      <c r="N467" s="21"/>
      <c r="O467" s="33"/>
      <c r="P467" s="21"/>
      <c r="Q467" s="33"/>
      <c r="R467" s="21"/>
      <c r="S467" s="22"/>
      <c r="T467" s="23"/>
    </row>
    <row r="468" spans="1:20" ht="63.75">
      <c r="A468" s="20" t="s">
        <v>1769</v>
      </c>
      <c r="B468" s="21" t="s">
        <v>1770</v>
      </c>
      <c r="C468" s="22">
        <v>2014</v>
      </c>
      <c r="D468" s="22" t="s">
        <v>126</v>
      </c>
      <c r="E468" s="33" t="s">
        <v>46</v>
      </c>
      <c r="F468" s="33"/>
      <c r="G468" s="33"/>
      <c r="H468" s="33"/>
      <c r="I468" s="33">
        <v>1</v>
      </c>
      <c r="J468" s="33">
        <f t="shared" si="60"/>
        <v>0</v>
      </c>
      <c r="K468" s="33" t="str">
        <f t="shared" si="59"/>
        <v>No</v>
      </c>
      <c r="L468" s="33" t="str">
        <f t="shared" si="61"/>
        <v>Yes</v>
      </c>
      <c r="M468" s="33"/>
      <c r="N468" s="21"/>
      <c r="O468" s="33"/>
      <c r="P468" s="21"/>
      <c r="Q468" s="33"/>
      <c r="R468" s="21"/>
      <c r="S468" s="22"/>
      <c r="T468" s="23"/>
    </row>
    <row r="469" spans="1:20" ht="76.5">
      <c r="A469" s="25" t="s">
        <v>1771</v>
      </c>
      <c r="B469" s="26" t="s">
        <v>1772</v>
      </c>
      <c r="C469" s="27">
        <v>2012</v>
      </c>
      <c r="D469" s="27" t="s">
        <v>54</v>
      </c>
      <c r="E469" s="38" t="s">
        <v>46</v>
      </c>
      <c r="F469" s="38"/>
      <c r="G469" s="38"/>
      <c r="H469" s="38">
        <v>1</v>
      </c>
      <c r="I469" s="38"/>
      <c r="J469" s="38">
        <f t="shared" si="60"/>
        <v>0</v>
      </c>
      <c r="K469" s="38" t="str">
        <f t="shared" si="59"/>
        <v>No</v>
      </c>
      <c r="L469" s="38" t="str">
        <f t="shared" si="61"/>
        <v>No</v>
      </c>
      <c r="M469" s="38" t="s">
        <v>55</v>
      </c>
      <c r="N469" s="26" t="s">
        <v>1773</v>
      </c>
      <c r="O469" s="38" t="s">
        <v>55</v>
      </c>
      <c r="P469" s="26" t="s">
        <v>1774</v>
      </c>
      <c r="Q469" s="38" t="s">
        <v>55</v>
      </c>
      <c r="R469" s="26" t="s">
        <v>1775</v>
      </c>
      <c r="S469" s="27" t="s">
        <v>123</v>
      </c>
      <c r="T469" s="23">
        <v>1</v>
      </c>
    </row>
    <row r="470" spans="1:20" ht="38.25">
      <c r="A470" s="20" t="s">
        <v>43</v>
      </c>
      <c r="B470" s="21" t="s">
        <v>1776</v>
      </c>
      <c r="C470" s="22">
        <v>2008</v>
      </c>
      <c r="D470" s="22" t="s">
        <v>45</v>
      </c>
      <c r="E470" s="33" t="s">
        <v>46</v>
      </c>
      <c r="F470" s="22">
        <v>1</v>
      </c>
      <c r="G470" s="33">
        <v>1</v>
      </c>
      <c r="H470" s="33"/>
      <c r="I470" s="33"/>
      <c r="J470" s="33">
        <f t="shared" si="60"/>
        <v>1</v>
      </c>
      <c r="K470" s="33" t="str">
        <f t="shared" si="59"/>
        <v>No</v>
      </c>
      <c r="L470" s="33" t="str">
        <f t="shared" si="61"/>
        <v>Yes</v>
      </c>
      <c r="M470" s="22"/>
      <c r="N470" s="21"/>
      <c r="O470" s="22"/>
      <c r="P470" s="21"/>
      <c r="Q470" s="22"/>
      <c r="R470" s="21"/>
      <c r="S470" s="22"/>
      <c r="T470" s="23"/>
    </row>
    <row r="471" spans="1:20" ht="38.25">
      <c r="A471" s="41" t="s">
        <v>4283</v>
      </c>
      <c r="B471" s="24" t="s">
        <v>4334</v>
      </c>
      <c r="C471" s="33">
        <v>2020</v>
      </c>
      <c r="D471" s="22" t="s">
        <v>54</v>
      </c>
      <c r="E471" s="33" t="s">
        <v>46</v>
      </c>
      <c r="F471" s="33"/>
      <c r="G471" s="33"/>
      <c r="H471" s="33"/>
      <c r="I471" s="33">
        <v>1</v>
      </c>
      <c r="J471" s="33">
        <f t="shared" si="60"/>
        <v>0</v>
      </c>
      <c r="K471" s="33" t="str">
        <f t="shared" si="59"/>
        <v>No</v>
      </c>
      <c r="L471" s="33" t="str">
        <f>IF(OR(D471="Conference Review", D471="Patent", D471="News Article", D471="Report", D471="Erratum"),"Yes","No")</f>
        <v>No</v>
      </c>
      <c r="M471" s="33" t="s">
        <v>55</v>
      </c>
      <c r="N471" s="24" t="s">
        <v>4392</v>
      </c>
      <c r="O471" s="33" t="s">
        <v>57</v>
      </c>
      <c r="P471" s="24" t="s">
        <v>4400</v>
      </c>
      <c r="Q471" s="33"/>
      <c r="R471" s="41"/>
      <c r="S471" s="33"/>
      <c r="T471" s="23">
        <v>1</v>
      </c>
    </row>
    <row r="472" spans="1:20" ht="38.25">
      <c r="A472" s="20" t="s">
        <v>1777</v>
      </c>
      <c r="B472" s="21" t="s">
        <v>1778</v>
      </c>
      <c r="C472" s="22">
        <v>1988</v>
      </c>
      <c r="D472" s="22" t="s">
        <v>126</v>
      </c>
      <c r="E472" s="33" t="s">
        <v>46</v>
      </c>
      <c r="F472" s="33"/>
      <c r="G472" s="33"/>
      <c r="H472" s="33"/>
      <c r="I472" s="33">
        <v>1</v>
      </c>
      <c r="J472" s="33">
        <f t="shared" si="60"/>
        <v>0</v>
      </c>
      <c r="K472" s="33" t="str">
        <f t="shared" si="59"/>
        <v>No</v>
      </c>
      <c r="L472" s="33" t="str">
        <f t="shared" ref="L472:L495" si="62">IF(OR(D472="Conference Review", D472="Patent", D472="News Article", D472="Report"),"Yes","No")</f>
        <v>Yes</v>
      </c>
      <c r="M472" s="33"/>
      <c r="N472" s="21"/>
      <c r="O472" s="33"/>
      <c r="P472" s="21"/>
      <c r="Q472" s="33"/>
      <c r="R472" s="21"/>
      <c r="S472" s="22"/>
      <c r="T472" s="23"/>
    </row>
    <row r="473" spans="1:20" ht="38.25">
      <c r="A473" s="20" t="s">
        <v>1779</v>
      </c>
      <c r="B473" s="21" t="s">
        <v>1780</v>
      </c>
      <c r="C473" s="22">
        <v>2016</v>
      </c>
      <c r="D473" s="22" t="s">
        <v>54</v>
      </c>
      <c r="E473" s="22" t="s">
        <v>46</v>
      </c>
      <c r="F473" s="22"/>
      <c r="G473" s="22"/>
      <c r="H473" s="22"/>
      <c r="I473" s="22">
        <v>1</v>
      </c>
      <c r="J473" s="33">
        <f t="shared" si="60"/>
        <v>0</v>
      </c>
      <c r="K473" s="33" t="str">
        <f t="shared" ref="K473:K504" si="63">IF(E473 = "English", "No", "Yes")</f>
        <v>No</v>
      </c>
      <c r="L473" s="33" t="str">
        <f t="shared" si="62"/>
        <v>No</v>
      </c>
      <c r="M473" s="33" t="s">
        <v>57</v>
      </c>
      <c r="N473" s="21" t="s">
        <v>1781</v>
      </c>
      <c r="O473" s="33"/>
      <c r="P473" s="21"/>
      <c r="Q473" s="33"/>
      <c r="R473" s="21"/>
      <c r="S473" s="22" t="s">
        <v>1782</v>
      </c>
      <c r="T473" s="23"/>
    </row>
    <row r="474" spans="1:20" ht="89.25">
      <c r="A474" s="20" t="s">
        <v>1783</v>
      </c>
      <c r="B474" s="21" t="s">
        <v>1784</v>
      </c>
      <c r="C474" s="22">
        <v>2015</v>
      </c>
      <c r="D474" s="22" t="s">
        <v>54</v>
      </c>
      <c r="E474" s="22" t="s">
        <v>46</v>
      </c>
      <c r="F474" s="33"/>
      <c r="G474" s="33"/>
      <c r="H474" s="33">
        <v>1</v>
      </c>
      <c r="I474" s="33"/>
      <c r="J474" s="33">
        <f t="shared" si="60"/>
        <v>0</v>
      </c>
      <c r="K474" s="33" t="str">
        <f t="shared" si="63"/>
        <v>No</v>
      </c>
      <c r="L474" s="33" t="str">
        <f t="shared" si="62"/>
        <v>No</v>
      </c>
      <c r="M474" s="33" t="s">
        <v>55</v>
      </c>
      <c r="N474" s="21" t="s">
        <v>1785</v>
      </c>
      <c r="O474" s="33" t="s">
        <v>55</v>
      </c>
      <c r="P474" s="21" t="s">
        <v>1786</v>
      </c>
      <c r="Q474" s="33" t="s">
        <v>57</v>
      </c>
      <c r="R474" s="21" t="s">
        <v>1787</v>
      </c>
      <c r="S474" s="22" t="s">
        <v>295</v>
      </c>
      <c r="T474" s="23">
        <v>1</v>
      </c>
    </row>
    <row r="475" spans="1:20" ht="25.5">
      <c r="A475" s="20" t="s">
        <v>43</v>
      </c>
      <c r="B475" s="21" t="s">
        <v>1788</v>
      </c>
      <c r="C475" s="22">
        <v>1991</v>
      </c>
      <c r="D475" s="22" t="s">
        <v>45</v>
      </c>
      <c r="E475" s="33" t="s">
        <v>46</v>
      </c>
      <c r="F475" s="22">
        <v>1</v>
      </c>
      <c r="G475" s="33">
        <v>1</v>
      </c>
      <c r="H475" s="33"/>
      <c r="I475" s="33"/>
      <c r="J475" s="33">
        <f t="shared" si="60"/>
        <v>1</v>
      </c>
      <c r="K475" s="33" t="str">
        <f t="shared" si="63"/>
        <v>No</v>
      </c>
      <c r="L475" s="33" t="str">
        <f t="shared" si="62"/>
        <v>Yes</v>
      </c>
      <c r="M475" s="22"/>
      <c r="N475" s="21"/>
      <c r="O475" s="22"/>
      <c r="P475" s="21"/>
      <c r="Q475" s="22"/>
      <c r="R475" s="21"/>
      <c r="S475" s="22"/>
      <c r="T475" s="23"/>
    </row>
    <row r="476" spans="1:20" ht="51">
      <c r="A476" s="20" t="s">
        <v>1789</v>
      </c>
      <c r="B476" s="21" t="s">
        <v>1790</v>
      </c>
      <c r="C476" s="22">
        <v>2014</v>
      </c>
      <c r="D476" s="22" t="s">
        <v>54</v>
      </c>
      <c r="E476" s="22" t="s">
        <v>46</v>
      </c>
      <c r="F476" s="22"/>
      <c r="G476" s="22"/>
      <c r="H476" s="22"/>
      <c r="I476" s="22">
        <v>1</v>
      </c>
      <c r="J476" s="33">
        <f t="shared" si="60"/>
        <v>0</v>
      </c>
      <c r="K476" s="33" t="str">
        <f t="shared" si="63"/>
        <v>No</v>
      </c>
      <c r="L476" s="33" t="str">
        <f t="shared" si="62"/>
        <v>No</v>
      </c>
      <c r="M476" s="33" t="s">
        <v>57</v>
      </c>
      <c r="N476" s="21" t="s">
        <v>1791</v>
      </c>
      <c r="O476" s="33"/>
      <c r="P476" s="21"/>
      <c r="Q476" s="33"/>
      <c r="R476" s="21"/>
      <c r="S476" s="22" t="s">
        <v>1662</v>
      </c>
      <c r="T476" s="23"/>
    </row>
    <row r="477" spans="1:20" ht="165.75">
      <c r="A477" s="30" t="s">
        <v>1792</v>
      </c>
      <c r="B477" s="30" t="s">
        <v>1793</v>
      </c>
      <c r="C477" s="34">
        <v>2009</v>
      </c>
      <c r="D477" s="30" t="s">
        <v>54</v>
      </c>
      <c r="E477" s="30" t="s">
        <v>46</v>
      </c>
      <c r="F477" s="30"/>
      <c r="G477" s="30"/>
      <c r="H477" s="30"/>
      <c r="I477" s="30">
        <v>1</v>
      </c>
      <c r="J477" s="30">
        <f t="shared" si="60"/>
        <v>0</v>
      </c>
      <c r="K477" s="30" t="str">
        <f t="shared" si="63"/>
        <v>No</v>
      </c>
      <c r="L477" s="30" t="str">
        <f t="shared" si="62"/>
        <v>No</v>
      </c>
      <c r="M477" s="30" t="s">
        <v>55</v>
      </c>
      <c r="N477" s="30" t="s">
        <v>1794</v>
      </c>
      <c r="O477" s="34" t="s">
        <v>55</v>
      </c>
      <c r="P477" s="30" t="s">
        <v>1795</v>
      </c>
      <c r="Q477" s="34" t="s">
        <v>191</v>
      </c>
      <c r="R477" s="30" t="s">
        <v>1796</v>
      </c>
      <c r="S477" s="34" t="s">
        <v>237</v>
      </c>
      <c r="T477" s="23"/>
    </row>
    <row r="478" spans="1:20" ht="51">
      <c r="A478" s="20" t="s">
        <v>1797</v>
      </c>
      <c r="B478" s="21" t="s">
        <v>1798</v>
      </c>
      <c r="C478" s="22" t="s">
        <v>268</v>
      </c>
      <c r="D478" s="22" t="s">
        <v>113</v>
      </c>
      <c r="E478" s="22" t="s">
        <v>46</v>
      </c>
      <c r="F478" s="22"/>
      <c r="G478" s="22">
        <v>1</v>
      </c>
      <c r="H478" s="22"/>
      <c r="I478" s="22"/>
      <c r="J478" s="33">
        <f t="shared" si="60"/>
        <v>0</v>
      </c>
      <c r="K478" s="33" t="str">
        <f t="shared" si="63"/>
        <v>No</v>
      </c>
      <c r="L478" s="33" t="str">
        <f t="shared" si="62"/>
        <v>No</v>
      </c>
      <c r="M478" s="33" t="s">
        <v>57</v>
      </c>
      <c r="N478" s="21" t="s">
        <v>1799</v>
      </c>
      <c r="O478" s="33"/>
      <c r="P478" s="21"/>
      <c r="Q478" s="33"/>
      <c r="R478" s="21"/>
      <c r="S478" s="22" t="s">
        <v>204</v>
      </c>
      <c r="T478" s="23"/>
    </row>
    <row r="479" spans="1:20" ht="76.5">
      <c r="A479" s="20" t="s">
        <v>1800</v>
      </c>
      <c r="B479" s="21" t="s">
        <v>1801</v>
      </c>
      <c r="C479" s="22">
        <v>2017</v>
      </c>
      <c r="D479" s="22" t="s">
        <v>54</v>
      </c>
      <c r="E479" s="22" t="s">
        <v>46</v>
      </c>
      <c r="F479" s="22"/>
      <c r="G479" s="22"/>
      <c r="H479" s="22"/>
      <c r="I479" s="22">
        <v>1</v>
      </c>
      <c r="J479" s="33">
        <f t="shared" si="60"/>
        <v>0</v>
      </c>
      <c r="K479" s="33" t="str">
        <f t="shared" si="63"/>
        <v>No</v>
      </c>
      <c r="L479" s="33" t="str">
        <f t="shared" si="62"/>
        <v>No</v>
      </c>
      <c r="M479" s="33" t="s">
        <v>55</v>
      </c>
      <c r="N479" s="21" t="s">
        <v>1410</v>
      </c>
      <c r="O479" s="33" t="s">
        <v>57</v>
      </c>
      <c r="P479" s="21" t="s">
        <v>1802</v>
      </c>
      <c r="Q479" s="33"/>
      <c r="R479" s="21"/>
      <c r="S479" s="22" t="s">
        <v>106</v>
      </c>
      <c r="T479" s="23"/>
    </row>
    <row r="480" spans="1:20" ht="38.25">
      <c r="A480" s="20" t="s">
        <v>1803</v>
      </c>
      <c r="B480" s="21" t="s">
        <v>1804</v>
      </c>
      <c r="C480" s="22">
        <v>2001</v>
      </c>
      <c r="D480" s="22" t="s">
        <v>54</v>
      </c>
      <c r="E480" s="33" t="s">
        <v>46</v>
      </c>
      <c r="F480" s="22">
        <v>1</v>
      </c>
      <c r="G480" s="33">
        <v>1</v>
      </c>
      <c r="H480" s="33">
        <v>1</v>
      </c>
      <c r="I480" s="33">
        <v>1</v>
      </c>
      <c r="J480" s="33">
        <f t="shared" si="60"/>
        <v>3</v>
      </c>
      <c r="K480" s="33" t="str">
        <f t="shared" si="63"/>
        <v>No</v>
      </c>
      <c r="L480" s="33" t="str">
        <f t="shared" si="62"/>
        <v>No</v>
      </c>
      <c r="M480" s="22" t="s">
        <v>57</v>
      </c>
      <c r="N480" s="24" t="s">
        <v>1805</v>
      </c>
      <c r="O480" s="22"/>
      <c r="P480" s="21"/>
      <c r="Q480" s="22"/>
      <c r="R480" s="21"/>
      <c r="S480" s="22" t="s">
        <v>1806</v>
      </c>
      <c r="T480" s="23"/>
    </row>
    <row r="481" spans="1:20" ht="38.25">
      <c r="A481" s="20" t="s">
        <v>1807</v>
      </c>
      <c r="B481" s="21" t="s">
        <v>1808</v>
      </c>
      <c r="C481" s="22">
        <v>2013</v>
      </c>
      <c r="D481" s="22" t="s">
        <v>54</v>
      </c>
      <c r="E481" s="33" t="s">
        <v>46</v>
      </c>
      <c r="F481" s="22">
        <v>1</v>
      </c>
      <c r="G481" s="33"/>
      <c r="H481" s="33"/>
      <c r="I481" s="33"/>
      <c r="J481" s="33">
        <f t="shared" ref="J481:J512" si="64">SUM(F481:I481)-1</f>
        <v>0</v>
      </c>
      <c r="K481" s="33" t="str">
        <f t="shared" si="63"/>
        <v>No</v>
      </c>
      <c r="L481" s="33" t="str">
        <f t="shared" si="62"/>
        <v>No</v>
      </c>
      <c r="M481" s="22" t="s">
        <v>57</v>
      </c>
      <c r="N481" s="21" t="s">
        <v>1809</v>
      </c>
      <c r="O481" s="22"/>
      <c r="P481" s="21"/>
      <c r="Q481" s="22"/>
      <c r="R481" s="21"/>
      <c r="S481" s="22" t="s">
        <v>204</v>
      </c>
      <c r="T481" s="23"/>
    </row>
    <row r="482" spans="1:20" ht="38.25">
      <c r="A482" s="20" t="s">
        <v>1810</v>
      </c>
      <c r="B482" s="21" t="s">
        <v>1811</v>
      </c>
      <c r="C482" s="22">
        <v>2005</v>
      </c>
      <c r="D482" s="22" t="s">
        <v>1812</v>
      </c>
      <c r="E482" s="33" t="s">
        <v>46</v>
      </c>
      <c r="F482" s="22">
        <v>1</v>
      </c>
      <c r="G482" s="33">
        <v>1</v>
      </c>
      <c r="H482" s="33">
        <v>1</v>
      </c>
      <c r="I482" s="33">
        <v>1</v>
      </c>
      <c r="J482" s="33">
        <f t="shared" si="64"/>
        <v>3</v>
      </c>
      <c r="K482" s="33" t="str">
        <f t="shared" si="63"/>
        <v>No</v>
      </c>
      <c r="L482" s="33" t="str">
        <f t="shared" si="62"/>
        <v>No</v>
      </c>
      <c r="M482" s="22" t="s">
        <v>57</v>
      </c>
      <c r="N482" s="21" t="s">
        <v>1813</v>
      </c>
      <c r="O482" s="22"/>
      <c r="P482" s="21"/>
      <c r="Q482" s="22"/>
      <c r="R482" s="21"/>
      <c r="S482" s="22" t="s">
        <v>204</v>
      </c>
      <c r="T482" s="23"/>
    </row>
    <row r="483" spans="1:20" ht="63.75">
      <c r="A483" s="20" t="s">
        <v>1814</v>
      </c>
      <c r="B483" s="21" t="s">
        <v>1815</v>
      </c>
      <c r="C483" s="22">
        <v>2015</v>
      </c>
      <c r="D483" s="22" t="s">
        <v>126</v>
      </c>
      <c r="E483" s="33" t="s">
        <v>46</v>
      </c>
      <c r="F483" s="33"/>
      <c r="G483" s="33"/>
      <c r="H483" s="33"/>
      <c r="I483" s="33">
        <v>1</v>
      </c>
      <c r="J483" s="33">
        <f t="shared" si="64"/>
        <v>0</v>
      </c>
      <c r="K483" s="33" t="str">
        <f t="shared" si="63"/>
        <v>No</v>
      </c>
      <c r="L483" s="33" t="str">
        <f t="shared" si="62"/>
        <v>Yes</v>
      </c>
      <c r="M483" s="33"/>
      <c r="N483" s="21"/>
      <c r="O483" s="33"/>
      <c r="P483" s="21"/>
      <c r="Q483" s="33"/>
      <c r="R483" s="21"/>
      <c r="S483" s="22"/>
      <c r="T483" s="23"/>
    </row>
    <row r="484" spans="1:20" ht="63.75">
      <c r="A484" s="20" t="s">
        <v>1666</v>
      </c>
      <c r="B484" s="21" t="s">
        <v>1816</v>
      </c>
      <c r="C484" s="22">
        <v>2018</v>
      </c>
      <c r="D484" s="22" t="s">
        <v>126</v>
      </c>
      <c r="E484" s="33" t="s">
        <v>46</v>
      </c>
      <c r="F484" s="33"/>
      <c r="G484" s="33"/>
      <c r="H484" s="33"/>
      <c r="I484" s="33">
        <v>1</v>
      </c>
      <c r="J484" s="33">
        <f t="shared" si="64"/>
        <v>0</v>
      </c>
      <c r="K484" s="33" t="str">
        <f t="shared" si="63"/>
        <v>No</v>
      </c>
      <c r="L484" s="33" t="str">
        <f t="shared" si="62"/>
        <v>Yes</v>
      </c>
      <c r="M484" s="33"/>
      <c r="N484" s="21"/>
      <c r="O484" s="33"/>
      <c r="P484" s="21"/>
      <c r="Q484" s="33"/>
      <c r="R484" s="21"/>
      <c r="S484" s="22"/>
      <c r="T484" s="23"/>
    </row>
    <row r="485" spans="1:20" ht="140.25">
      <c r="A485" s="20" t="s">
        <v>1817</v>
      </c>
      <c r="B485" s="21" t="s">
        <v>1818</v>
      </c>
      <c r="C485" s="22">
        <v>2017</v>
      </c>
      <c r="D485" s="22" t="s">
        <v>54</v>
      </c>
      <c r="E485" s="22" t="s">
        <v>46</v>
      </c>
      <c r="F485" s="33"/>
      <c r="G485" s="33"/>
      <c r="H485" s="33">
        <v>1</v>
      </c>
      <c r="I485" s="33"/>
      <c r="J485" s="33">
        <f t="shared" si="64"/>
        <v>0</v>
      </c>
      <c r="K485" s="33" t="str">
        <f t="shared" si="63"/>
        <v>No</v>
      </c>
      <c r="L485" s="33" t="str">
        <f t="shared" si="62"/>
        <v>No</v>
      </c>
      <c r="M485" s="33" t="s">
        <v>55</v>
      </c>
      <c r="N485" s="21" t="s">
        <v>1819</v>
      </c>
      <c r="O485" s="33" t="s">
        <v>55</v>
      </c>
      <c r="P485" s="21" t="s">
        <v>1820</v>
      </c>
      <c r="Q485" s="33" t="s">
        <v>57</v>
      </c>
      <c r="R485" s="21" t="s">
        <v>1821</v>
      </c>
      <c r="S485" s="22" t="s">
        <v>289</v>
      </c>
      <c r="T485" s="23"/>
    </row>
    <row r="486" spans="1:20" ht="76.5">
      <c r="A486" s="20" t="s">
        <v>1822</v>
      </c>
      <c r="B486" s="21" t="s">
        <v>1823</v>
      </c>
      <c r="C486" s="22">
        <v>2009</v>
      </c>
      <c r="D486" s="22" t="s">
        <v>54</v>
      </c>
      <c r="E486" s="22" t="s">
        <v>46</v>
      </c>
      <c r="F486" s="22"/>
      <c r="G486" s="22"/>
      <c r="H486" s="22"/>
      <c r="I486" s="22">
        <v>1</v>
      </c>
      <c r="J486" s="33">
        <f t="shared" si="64"/>
        <v>0</v>
      </c>
      <c r="K486" s="33" t="str">
        <f t="shared" si="63"/>
        <v>No</v>
      </c>
      <c r="L486" s="33" t="str">
        <f t="shared" si="62"/>
        <v>No</v>
      </c>
      <c r="M486" s="33" t="s">
        <v>55</v>
      </c>
      <c r="N486" s="21" t="s">
        <v>1824</v>
      </c>
      <c r="O486" s="33" t="s">
        <v>55</v>
      </c>
      <c r="P486" s="21" t="s">
        <v>1825</v>
      </c>
      <c r="Q486" s="33" t="s">
        <v>57</v>
      </c>
      <c r="R486" s="21" t="s">
        <v>1826</v>
      </c>
      <c r="S486" s="22" t="s">
        <v>1550</v>
      </c>
      <c r="T486" s="23"/>
    </row>
    <row r="487" spans="1:20" ht="76.5">
      <c r="A487" s="25" t="s">
        <v>1827</v>
      </c>
      <c r="B487" s="26" t="s">
        <v>1828</v>
      </c>
      <c r="C487" s="27">
        <v>2005</v>
      </c>
      <c r="D487" s="27" t="s">
        <v>54</v>
      </c>
      <c r="E487" s="27" t="s">
        <v>46</v>
      </c>
      <c r="F487" s="27"/>
      <c r="G487" s="27"/>
      <c r="H487" s="27">
        <v>1</v>
      </c>
      <c r="I487" s="27">
        <v>1</v>
      </c>
      <c r="J487" s="38">
        <f t="shared" si="64"/>
        <v>1</v>
      </c>
      <c r="K487" s="38" t="str">
        <f t="shared" si="63"/>
        <v>No</v>
      </c>
      <c r="L487" s="38" t="str">
        <f t="shared" si="62"/>
        <v>No</v>
      </c>
      <c r="M487" s="38" t="s">
        <v>55</v>
      </c>
      <c r="N487" s="26" t="s">
        <v>1829</v>
      </c>
      <c r="O487" s="38" t="s">
        <v>55</v>
      </c>
      <c r="P487" s="26" t="s">
        <v>1830</v>
      </c>
      <c r="Q487" s="38" t="s">
        <v>55</v>
      </c>
      <c r="R487" s="26" t="s">
        <v>1831</v>
      </c>
      <c r="S487" s="27" t="s">
        <v>754</v>
      </c>
      <c r="T487" s="23"/>
    </row>
    <row r="488" spans="1:20" ht="89.25">
      <c r="A488" s="20" t="s">
        <v>1832</v>
      </c>
      <c r="B488" s="21" t="s">
        <v>1833</v>
      </c>
      <c r="C488" s="22">
        <v>2009</v>
      </c>
      <c r="D488" s="22" t="s">
        <v>54</v>
      </c>
      <c r="E488" s="33" t="s">
        <v>46</v>
      </c>
      <c r="F488" s="22">
        <v>1</v>
      </c>
      <c r="G488" s="33">
        <v>1</v>
      </c>
      <c r="H488" s="33"/>
      <c r="I488" s="33">
        <v>1</v>
      </c>
      <c r="J488" s="33">
        <f t="shared" si="64"/>
        <v>2</v>
      </c>
      <c r="K488" s="33" t="str">
        <f t="shared" si="63"/>
        <v>No</v>
      </c>
      <c r="L488" s="33" t="str">
        <f t="shared" si="62"/>
        <v>No</v>
      </c>
      <c r="M488" s="22" t="s">
        <v>55</v>
      </c>
      <c r="N488" s="24" t="s">
        <v>1834</v>
      </c>
      <c r="O488" s="22" t="s">
        <v>55</v>
      </c>
      <c r="P488" s="24" t="s">
        <v>1835</v>
      </c>
      <c r="Q488" s="22" t="s">
        <v>57</v>
      </c>
      <c r="R488" s="21" t="s">
        <v>1836</v>
      </c>
      <c r="S488" s="22" t="s">
        <v>123</v>
      </c>
      <c r="T488" s="23">
        <v>1</v>
      </c>
    </row>
    <row r="489" spans="1:20" ht="127.5">
      <c r="A489" s="20" t="s">
        <v>1837</v>
      </c>
      <c r="B489" s="21" t="s">
        <v>1838</v>
      </c>
      <c r="C489" s="22">
        <v>2017</v>
      </c>
      <c r="D489" s="22" t="s">
        <v>54</v>
      </c>
      <c r="E489" s="33" t="s">
        <v>46</v>
      </c>
      <c r="F489" s="22">
        <v>1</v>
      </c>
      <c r="G489" s="33">
        <v>1</v>
      </c>
      <c r="H489" s="33">
        <v>1</v>
      </c>
      <c r="I489" s="33">
        <v>1</v>
      </c>
      <c r="J489" s="33">
        <f t="shared" si="64"/>
        <v>3</v>
      </c>
      <c r="K489" s="33" t="str">
        <f t="shared" si="63"/>
        <v>No</v>
      </c>
      <c r="L489" s="33" t="str">
        <f t="shared" si="62"/>
        <v>No</v>
      </c>
      <c r="M489" s="22" t="s">
        <v>55</v>
      </c>
      <c r="N489" s="24" t="s">
        <v>1839</v>
      </c>
      <c r="O489" s="22" t="s">
        <v>55</v>
      </c>
      <c r="P489" s="24" t="s">
        <v>1840</v>
      </c>
      <c r="Q489" s="22" t="s">
        <v>57</v>
      </c>
      <c r="R489" s="24" t="s">
        <v>1841</v>
      </c>
      <c r="S489" s="22" t="s">
        <v>1842</v>
      </c>
      <c r="T489" s="23">
        <v>1</v>
      </c>
    </row>
    <row r="490" spans="1:20" ht="63.75">
      <c r="A490" s="20" t="s">
        <v>1843</v>
      </c>
      <c r="B490" s="21" t="s">
        <v>1844</v>
      </c>
      <c r="C490" s="22">
        <v>2015</v>
      </c>
      <c r="D490" s="22" t="s">
        <v>126</v>
      </c>
      <c r="E490" s="33" t="s">
        <v>46</v>
      </c>
      <c r="F490" s="33"/>
      <c r="G490" s="33"/>
      <c r="H490" s="33"/>
      <c r="I490" s="33">
        <v>1</v>
      </c>
      <c r="J490" s="33">
        <f t="shared" si="64"/>
        <v>0</v>
      </c>
      <c r="K490" s="33" t="str">
        <f t="shared" si="63"/>
        <v>No</v>
      </c>
      <c r="L490" s="33" t="str">
        <f t="shared" si="62"/>
        <v>Yes</v>
      </c>
      <c r="M490" s="33"/>
      <c r="N490" s="21"/>
      <c r="O490" s="33"/>
      <c r="P490" s="21"/>
      <c r="Q490" s="33"/>
      <c r="R490" s="21"/>
      <c r="S490" s="22"/>
      <c r="T490" s="23"/>
    </row>
    <row r="491" spans="1:20" ht="76.5">
      <c r="A491" s="25" t="s">
        <v>1845</v>
      </c>
      <c r="B491" s="26" t="s">
        <v>1846</v>
      </c>
      <c r="C491" s="27">
        <v>2011</v>
      </c>
      <c r="D491" s="27" t="s">
        <v>113</v>
      </c>
      <c r="E491" s="38" t="s">
        <v>46</v>
      </c>
      <c r="F491" s="27">
        <v>1</v>
      </c>
      <c r="G491" s="38">
        <v>1</v>
      </c>
      <c r="H491" s="38"/>
      <c r="I491" s="38">
        <v>1</v>
      </c>
      <c r="J491" s="38">
        <f t="shared" si="64"/>
        <v>2</v>
      </c>
      <c r="K491" s="38" t="str">
        <f t="shared" si="63"/>
        <v>No</v>
      </c>
      <c r="L491" s="38" t="str">
        <f t="shared" si="62"/>
        <v>No</v>
      </c>
      <c r="M491" s="27" t="s">
        <v>55</v>
      </c>
      <c r="N491" s="26" t="s">
        <v>1847</v>
      </c>
      <c r="O491" s="27" t="s">
        <v>55</v>
      </c>
      <c r="P491" s="26" t="s">
        <v>1848</v>
      </c>
      <c r="Q491" s="27" t="s">
        <v>55</v>
      </c>
      <c r="R491" s="26" t="s">
        <v>1849</v>
      </c>
      <c r="S491" s="27" t="s">
        <v>289</v>
      </c>
      <c r="T491" s="23">
        <v>1</v>
      </c>
    </row>
    <row r="492" spans="1:20" ht="127.5">
      <c r="A492" s="20" t="s">
        <v>1850</v>
      </c>
      <c r="B492" s="21" t="s">
        <v>1851</v>
      </c>
      <c r="C492" s="22">
        <v>2007</v>
      </c>
      <c r="D492" s="22" t="s">
        <v>54</v>
      </c>
      <c r="E492" s="33" t="s">
        <v>46</v>
      </c>
      <c r="F492" s="22">
        <v>1</v>
      </c>
      <c r="G492" s="33">
        <v>1</v>
      </c>
      <c r="H492" s="33">
        <v>1</v>
      </c>
      <c r="I492" s="33">
        <v>1</v>
      </c>
      <c r="J492" s="33">
        <f t="shared" si="64"/>
        <v>3</v>
      </c>
      <c r="K492" s="33" t="str">
        <f t="shared" si="63"/>
        <v>No</v>
      </c>
      <c r="L492" s="33" t="str">
        <f t="shared" si="62"/>
        <v>No</v>
      </c>
      <c r="M492" s="22" t="s">
        <v>55</v>
      </c>
      <c r="N492" s="21" t="s">
        <v>1852</v>
      </c>
      <c r="O492" s="22" t="s">
        <v>55</v>
      </c>
      <c r="P492" s="21" t="s">
        <v>1853</v>
      </c>
      <c r="Q492" s="22" t="s">
        <v>57</v>
      </c>
      <c r="R492" s="21" t="s">
        <v>1854</v>
      </c>
      <c r="S492" s="22" t="s">
        <v>697</v>
      </c>
      <c r="T492" s="23"/>
    </row>
    <row r="493" spans="1:20" ht="127.5">
      <c r="A493" s="20" t="s">
        <v>1855</v>
      </c>
      <c r="B493" s="21" t="s">
        <v>1856</v>
      </c>
      <c r="C493" s="22">
        <v>2016</v>
      </c>
      <c r="D493" s="22" t="s">
        <v>54</v>
      </c>
      <c r="E493" s="33" t="s">
        <v>46</v>
      </c>
      <c r="F493" s="22">
        <v>1</v>
      </c>
      <c r="G493" s="33">
        <v>1</v>
      </c>
      <c r="H493" s="33">
        <v>1</v>
      </c>
      <c r="I493" s="33">
        <v>1</v>
      </c>
      <c r="J493" s="33">
        <f t="shared" si="64"/>
        <v>3</v>
      </c>
      <c r="K493" s="33" t="str">
        <f t="shared" si="63"/>
        <v>No</v>
      </c>
      <c r="L493" s="33" t="str">
        <f t="shared" si="62"/>
        <v>No</v>
      </c>
      <c r="M493" s="22" t="s">
        <v>55</v>
      </c>
      <c r="N493" s="21" t="s">
        <v>1857</v>
      </c>
      <c r="O493" s="22" t="s">
        <v>55</v>
      </c>
      <c r="P493" s="21" t="s">
        <v>1858</v>
      </c>
      <c r="Q493" s="22" t="s">
        <v>57</v>
      </c>
      <c r="R493" s="39" t="s">
        <v>1859</v>
      </c>
      <c r="S493" s="22" t="s">
        <v>1860</v>
      </c>
      <c r="T493" s="23">
        <v>1</v>
      </c>
    </row>
    <row r="494" spans="1:20" ht="63.75">
      <c r="A494" s="20" t="s">
        <v>1861</v>
      </c>
      <c r="B494" s="21" t="s">
        <v>1862</v>
      </c>
      <c r="C494" s="22">
        <v>2018</v>
      </c>
      <c r="D494" s="22" t="s">
        <v>54</v>
      </c>
      <c r="E494" s="33" t="s">
        <v>46</v>
      </c>
      <c r="F494" s="22">
        <v>1</v>
      </c>
      <c r="G494" s="33"/>
      <c r="H494" s="33"/>
      <c r="I494" s="33"/>
      <c r="J494" s="33">
        <f t="shared" si="64"/>
        <v>0</v>
      </c>
      <c r="K494" s="33" t="str">
        <f t="shared" si="63"/>
        <v>No</v>
      </c>
      <c r="L494" s="33" t="str">
        <f t="shared" si="62"/>
        <v>No</v>
      </c>
      <c r="M494" s="22" t="s">
        <v>55</v>
      </c>
      <c r="N494" s="21" t="s">
        <v>734</v>
      </c>
      <c r="O494" s="22" t="s">
        <v>57</v>
      </c>
      <c r="P494" s="21" t="s">
        <v>1863</v>
      </c>
      <c r="Q494" s="22"/>
      <c r="R494" s="21"/>
      <c r="S494" s="22" t="s">
        <v>59</v>
      </c>
      <c r="T494" s="23">
        <v>1</v>
      </c>
    </row>
    <row r="495" spans="1:20" ht="114.75">
      <c r="A495" s="25" t="s">
        <v>1864</v>
      </c>
      <c r="B495" s="26" t="s">
        <v>1865</v>
      </c>
      <c r="C495" s="27">
        <v>2015</v>
      </c>
      <c r="D495" s="27" t="s">
        <v>54</v>
      </c>
      <c r="E495" s="38" t="s">
        <v>46</v>
      </c>
      <c r="F495" s="27">
        <v>1</v>
      </c>
      <c r="G495" s="38">
        <v>1</v>
      </c>
      <c r="H495" s="38">
        <v>1</v>
      </c>
      <c r="I495" s="38">
        <v>1</v>
      </c>
      <c r="J495" s="38">
        <f t="shared" si="64"/>
        <v>3</v>
      </c>
      <c r="K495" s="38" t="str">
        <f t="shared" si="63"/>
        <v>No</v>
      </c>
      <c r="L495" s="38" t="str">
        <f t="shared" si="62"/>
        <v>No</v>
      </c>
      <c r="M495" s="27" t="s">
        <v>55</v>
      </c>
      <c r="N495" s="28" t="s">
        <v>1866</v>
      </c>
      <c r="O495" s="27" t="s">
        <v>55</v>
      </c>
      <c r="P495" s="26" t="s">
        <v>1867</v>
      </c>
      <c r="Q495" s="27" t="s">
        <v>55</v>
      </c>
      <c r="R495" s="26" t="s">
        <v>1868</v>
      </c>
      <c r="S495" s="27" t="s">
        <v>64</v>
      </c>
      <c r="T495" s="23">
        <v>1</v>
      </c>
    </row>
    <row r="496" spans="1:20" ht="38.25">
      <c r="A496" s="41" t="s">
        <v>4364</v>
      </c>
      <c r="B496" s="24" t="s">
        <v>4303</v>
      </c>
      <c r="C496" s="33">
        <v>2020</v>
      </c>
      <c r="D496" s="22" t="s">
        <v>54</v>
      </c>
      <c r="E496" s="33" t="s">
        <v>46</v>
      </c>
      <c r="F496" s="33">
        <v>1</v>
      </c>
      <c r="G496" s="33">
        <v>1</v>
      </c>
      <c r="H496" s="33"/>
      <c r="I496" s="33">
        <v>1</v>
      </c>
      <c r="J496" s="33">
        <f t="shared" si="64"/>
        <v>2</v>
      </c>
      <c r="K496" s="33" t="str">
        <f t="shared" si="63"/>
        <v>No</v>
      </c>
      <c r="L496" s="33" t="str">
        <f>IF(OR(D496="Conference Review", D496="Patent", D496="News Article", D496="Report", D496="Erratum"),"Yes","No")</f>
        <v>No</v>
      </c>
      <c r="M496" s="33" t="s">
        <v>55</v>
      </c>
      <c r="N496" s="24" t="s">
        <v>4395</v>
      </c>
      <c r="O496" s="33" t="s">
        <v>57</v>
      </c>
      <c r="P496" s="24" t="s">
        <v>4401</v>
      </c>
      <c r="Q496" s="33"/>
      <c r="R496" s="41"/>
      <c r="S496" s="33"/>
      <c r="T496" s="23">
        <v>1</v>
      </c>
    </row>
    <row r="497" spans="1:20" ht="76.5">
      <c r="A497" s="20" t="s">
        <v>1869</v>
      </c>
      <c r="B497" s="21" t="s">
        <v>1870</v>
      </c>
      <c r="C497" s="22">
        <v>2006</v>
      </c>
      <c r="D497" s="22" t="s">
        <v>54</v>
      </c>
      <c r="E497" s="22" t="s">
        <v>46</v>
      </c>
      <c r="F497" s="33"/>
      <c r="G497" s="33"/>
      <c r="H497" s="33">
        <v>1</v>
      </c>
      <c r="I497" s="33"/>
      <c r="J497" s="33">
        <f t="shared" si="64"/>
        <v>0</v>
      </c>
      <c r="K497" s="33" t="str">
        <f t="shared" si="63"/>
        <v>No</v>
      </c>
      <c r="L497" s="33" t="str">
        <f>IF(OR(D497="Conference Review", D497="Patent", D497="News Article", D497="Report"),"Yes","No")</f>
        <v>No</v>
      </c>
      <c r="M497" s="33" t="s">
        <v>55</v>
      </c>
      <c r="N497" s="21" t="s">
        <v>1410</v>
      </c>
      <c r="O497" s="33" t="s">
        <v>57</v>
      </c>
      <c r="P497" s="21" t="s">
        <v>1871</v>
      </c>
      <c r="Q497" s="33"/>
      <c r="R497" s="21"/>
      <c r="S497" s="22" t="s">
        <v>123</v>
      </c>
      <c r="T497" s="23"/>
    </row>
    <row r="498" spans="1:20" ht="102">
      <c r="A498" s="41" t="s">
        <v>4598</v>
      </c>
      <c r="B498" s="24" t="s">
        <v>4604</v>
      </c>
      <c r="C498" s="33">
        <v>2021</v>
      </c>
      <c r="D498" s="22" t="s">
        <v>54</v>
      </c>
      <c r="E498" s="33" t="s">
        <v>46</v>
      </c>
      <c r="F498" s="33">
        <v>1</v>
      </c>
      <c r="G498" s="33"/>
      <c r="H498" s="33"/>
      <c r="I498" s="33"/>
      <c r="J498" s="33"/>
      <c r="K498" s="33" t="str">
        <f t="shared" si="63"/>
        <v>No</v>
      </c>
      <c r="L498" s="33" t="str">
        <f>IF(OR(D498="Conference Review", D498="Patent", D498="News Article", D498="Report", D498="Erratum"),"Yes","No")</f>
        <v>No</v>
      </c>
      <c r="M498" s="33" t="s">
        <v>55</v>
      </c>
      <c r="N498" s="24" t="s">
        <v>4667</v>
      </c>
      <c r="O498" s="33" t="s">
        <v>55</v>
      </c>
      <c r="P498" s="24" t="s">
        <v>4668</v>
      </c>
      <c r="Q498" s="33" t="s">
        <v>57</v>
      </c>
      <c r="R498" s="41" t="s">
        <v>4670</v>
      </c>
      <c r="S498" s="33"/>
      <c r="T498" s="23"/>
    </row>
    <row r="499" spans="1:20" ht="102">
      <c r="A499" s="25" t="s">
        <v>1872</v>
      </c>
      <c r="B499" s="26" t="s">
        <v>1873</v>
      </c>
      <c r="C499" s="27">
        <v>2017</v>
      </c>
      <c r="D499" s="27" t="s">
        <v>54</v>
      </c>
      <c r="E499" s="38" t="s">
        <v>46</v>
      </c>
      <c r="F499" s="27">
        <v>1</v>
      </c>
      <c r="G499" s="38">
        <v>1</v>
      </c>
      <c r="H499" s="38">
        <v>1</v>
      </c>
      <c r="I499" s="38">
        <v>1</v>
      </c>
      <c r="J499" s="38">
        <f t="shared" ref="J499:J511" si="65">SUM(F499:I499)-1</f>
        <v>3</v>
      </c>
      <c r="K499" s="38" t="str">
        <f t="shared" si="63"/>
        <v>No</v>
      </c>
      <c r="L499" s="38" t="str">
        <f>IF(OR(D499="Conference Review", D499="Patent", D499="News Article", D499="Report"),"Yes","No")</f>
        <v>No</v>
      </c>
      <c r="M499" s="27" t="s">
        <v>55</v>
      </c>
      <c r="N499" s="28" t="s">
        <v>1874</v>
      </c>
      <c r="O499" s="27" t="s">
        <v>55</v>
      </c>
      <c r="P499" s="26" t="s">
        <v>1875</v>
      </c>
      <c r="Q499" s="27" t="s">
        <v>55</v>
      </c>
      <c r="R499" s="26" t="s">
        <v>1876</v>
      </c>
      <c r="S499" s="27" t="s">
        <v>1747</v>
      </c>
      <c r="T499" s="23">
        <v>1</v>
      </c>
    </row>
    <row r="500" spans="1:20" ht="76.5">
      <c r="A500" s="20" t="s">
        <v>1877</v>
      </c>
      <c r="B500" s="21" t="s">
        <v>1878</v>
      </c>
      <c r="C500" s="22">
        <v>2008</v>
      </c>
      <c r="D500" s="22" t="s">
        <v>54</v>
      </c>
      <c r="E500" s="22" t="s">
        <v>46</v>
      </c>
      <c r="F500" s="33"/>
      <c r="G500" s="33"/>
      <c r="H500" s="33">
        <v>1</v>
      </c>
      <c r="I500" s="33"/>
      <c r="J500" s="33">
        <f t="shared" si="65"/>
        <v>0</v>
      </c>
      <c r="K500" s="33" t="str">
        <f t="shared" si="63"/>
        <v>No</v>
      </c>
      <c r="L500" s="33" t="str">
        <f>IF(OR(D500="Conference Review", D500="Patent", D500="News Article", D500="Report"),"Yes","No")</f>
        <v>No</v>
      </c>
      <c r="M500" s="33" t="s">
        <v>55</v>
      </c>
      <c r="N500" s="21" t="s">
        <v>1879</v>
      </c>
      <c r="O500" s="33" t="s">
        <v>57</v>
      </c>
      <c r="P500" s="21" t="s">
        <v>1880</v>
      </c>
      <c r="Q500" s="33"/>
      <c r="R500" s="21"/>
      <c r="S500" s="22" t="s">
        <v>1881</v>
      </c>
      <c r="T500" s="23"/>
    </row>
    <row r="501" spans="1:20" ht="127.5">
      <c r="A501" s="20" t="s">
        <v>1882</v>
      </c>
      <c r="B501" s="21" t="s">
        <v>1883</v>
      </c>
      <c r="C501" s="22">
        <v>2012</v>
      </c>
      <c r="D501" s="22" t="s">
        <v>113</v>
      </c>
      <c r="E501" s="33" t="s">
        <v>46</v>
      </c>
      <c r="F501" s="22">
        <v>1</v>
      </c>
      <c r="G501" s="33">
        <v>1</v>
      </c>
      <c r="H501" s="33"/>
      <c r="I501" s="33">
        <v>1</v>
      </c>
      <c r="J501" s="33">
        <f t="shared" si="65"/>
        <v>2</v>
      </c>
      <c r="K501" s="33" t="str">
        <f t="shared" si="63"/>
        <v>No</v>
      </c>
      <c r="L501" s="33" t="str">
        <f>IF(OR(D501="Conference Review", D501="Patent", D501="News Article", D501="Report"),"Yes","No")</f>
        <v>No</v>
      </c>
      <c r="M501" s="22" t="s">
        <v>55</v>
      </c>
      <c r="N501" s="21" t="s">
        <v>543</v>
      </c>
      <c r="O501" s="22" t="s">
        <v>55</v>
      </c>
      <c r="P501" s="21" t="s">
        <v>1884</v>
      </c>
      <c r="Q501" s="22" t="s">
        <v>57</v>
      </c>
      <c r="R501" s="21" t="s">
        <v>1885</v>
      </c>
      <c r="S501" s="22" t="s">
        <v>231</v>
      </c>
      <c r="T501" s="23">
        <v>1</v>
      </c>
    </row>
    <row r="502" spans="1:20" ht="127.5">
      <c r="A502" s="20" t="s">
        <v>1886</v>
      </c>
      <c r="B502" s="21" t="s">
        <v>1887</v>
      </c>
      <c r="C502" s="22">
        <v>2014</v>
      </c>
      <c r="D502" s="22" t="s">
        <v>113</v>
      </c>
      <c r="E502" s="33" t="s">
        <v>46</v>
      </c>
      <c r="F502" s="33"/>
      <c r="G502" s="33"/>
      <c r="H502" s="33">
        <v>1</v>
      </c>
      <c r="I502" s="33"/>
      <c r="J502" s="33">
        <f t="shared" si="65"/>
        <v>0</v>
      </c>
      <c r="K502" s="33" t="str">
        <f t="shared" si="63"/>
        <v>No</v>
      </c>
      <c r="L502" s="33" t="str">
        <f>IF(OR(D502="Conference Review", D502="Patent", D502="News Article", D502="Report"),"Yes","No")</f>
        <v>No</v>
      </c>
      <c r="M502" s="33" t="s">
        <v>55</v>
      </c>
      <c r="N502" s="21" t="s">
        <v>1888</v>
      </c>
      <c r="O502" s="33" t="s">
        <v>55</v>
      </c>
      <c r="P502" s="21" t="s">
        <v>1889</v>
      </c>
      <c r="Q502" s="33" t="s">
        <v>57</v>
      </c>
      <c r="R502" s="21" t="s">
        <v>1890</v>
      </c>
      <c r="S502" s="22" t="s">
        <v>283</v>
      </c>
      <c r="T502" s="23"/>
    </row>
    <row r="503" spans="1:20" ht="38.25">
      <c r="A503" s="41" t="s">
        <v>4256</v>
      </c>
      <c r="B503" s="24" t="s">
        <v>4306</v>
      </c>
      <c r="C503" s="33">
        <v>2020</v>
      </c>
      <c r="D503" s="22" t="s">
        <v>54</v>
      </c>
      <c r="E503" s="33" t="s">
        <v>46</v>
      </c>
      <c r="F503" s="33"/>
      <c r="G503" s="33"/>
      <c r="H503" s="33"/>
      <c r="I503" s="33">
        <v>1</v>
      </c>
      <c r="J503" s="33">
        <f t="shared" si="65"/>
        <v>0</v>
      </c>
      <c r="K503" s="33" t="str">
        <f t="shared" si="63"/>
        <v>No</v>
      </c>
      <c r="L503" s="33" t="str">
        <f>IF(OR(D503="Conference Review", D503="Patent", D503="News Article", D503="Report", D503="Erratum"),"Yes","No")</f>
        <v>No</v>
      </c>
      <c r="M503" s="33" t="s">
        <v>55</v>
      </c>
      <c r="N503" s="24" t="s">
        <v>4396</v>
      </c>
      <c r="O503" s="33" t="s">
        <v>57</v>
      </c>
      <c r="P503" s="24" t="s">
        <v>4402</v>
      </c>
      <c r="Q503" s="33"/>
      <c r="R503" s="41"/>
      <c r="S503" s="33"/>
      <c r="T503" s="23">
        <v>1</v>
      </c>
    </row>
    <row r="504" spans="1:20" ht="89.25">
      <c r="A504" s="20" t="s">
        <v>1891</v>
      </c>
      <c r="B504" s="21" t="s">
        <v>1892</v>
      </c>
      <c r="C504" s="22">
        <v>2012</v>
      </c>
      <c r="D504" s="22" t="s">
        <v>54</v>
      </c>
      <c r="E504" s="33" t="s">
        <v>46</v>
      </c>
      <c r="F504" s="33"/>
      <c r="G504" s="33"/>
      <c r="H504" s="33">
        <v>1</v>
      </c>
      <c r="I504" s="33"/>
      <c r="J504" s="33">
        <f t="shared" si="65"/>
        <v>0</v>
      </c>
      <c r="K504" s="33" t="str">
        <f t="shared" si="63"/>
        <v>No</v>
      </c>
      <c r="L504" s="33" t="str">
        <f t="shared" ref="L504:L511" si="66">IF(OR(D504="Conference Review", D504="Patent", D504="News Article", D504="Report"),"Yes","No")</f>
        <v>No</v>
      </c>
      <c r="M504" s="33" t="s">
        <v>55</v>
      </c>
      <c r="N504" s="21" t="s">
        <v>1893</v>
      </c>
      <c r="O504" s="33" t="s">
        <v>57</v>
      </c>
      <c r="P504" s="21" t="s">
        <v>1894</v>
      </c>
      <c r="Q504" s="33"/>
      <c r="R504" s="21"/>
      <c r="S504" s="22" t="s">
        <v>1895</v>
      </c>
      <c r="T504" s="23"/>
    </row>
    <row r="505" spans="1:20" ht="76.5">
      <c r="A505" s="20" t="s">
        <v>1896</v>
      </c>
      <c r="B505" s="21" t="s">
        <v>1897</v>
      </c>
      <c r="C505" s="22">
        <v>2005</v>
      </c>
      <c r="D505" s="22" t="s">
        <v>54</v>
      </c>
      <c r="E505" s="33" t="s">
        <v>46</v>
      </c>
      <c r="F505" s="33"/>
      <c r="G505" s="33"/>
      <c r="H505" s="33">
        <v>1</v>
      </c>
      <c r="I505" s="33"/>
      <c r="J505" s="33">
        <f t="shared" si="65"/>
        <v>0</v>
      </c>
      <c r="K505" s="33" t="str">
        <f t="shared" ref="K505:K536" si="67">IF(E505 = "English", "No", "Yes")</f>
        <v>No</v>
      </c>
      <c r="L505" s="33" t="str">
        <f t="shared" si="66"/>
        <v>No</v>
      </c>
      <c r="M505" s="33" t="s">
        <v>55</v>
      </c>
      <c r="N505" s="21" t="s">
        <v>616</v>
      </c>
      <c r="O505" s="33" t="s">
        <v>57</v>
      </c>
      <c r="P505" s="21" t="s">
        <v>1898</v>
      </c>
      <c r="Q505" s="33"/>
      <c r="R505" s="21"/>
      <c r="S505" s="22" t="s">
        <v>59</v>
      </c>
      <c r="T505" s="23">
        <v>1</v>
      </c>
    </row>
    <row r="506" spans="1:20" ht="51">
      <c r="A506" s="25" t="s">
        <v>1899</v>
      </c>
      <c r="B506" s="26" t="s">
        <v>1900</v>
      </c>
      <c r="C506" s="27">
        <v>2009</v>
      </c>
      <c r="D506" s="27" t="s">
        <v>54</v>
      </c>
      <c r="E506" s="38" t="s">
        <v>46</v>
      </c>
      <c r="F506" s="27">
        <v>1</v>
      </c>
      <c r="G506" s="38"/>
      <c r="H506" s="38"/>
      <c r="I506" s="38"/>
      <c r="J506" s="38">
        <f t="shared" si="65"/>
        <v>0</v>
      </c>
      <c r="K506" s="38" t="str">
        <f t="shared" si="67"/>
        <v>No</v>
      </c>
      <c r="L506" s="38" t="str">
        <f t="shared" si="66"/>
        <v>No</v>
      </c>
      <c r="M506" s="27" t="s">
        <v>55</v>
      </c>
      <c r="N506" s="26" t="s">
        <v>1901</v>
      </c>
      <c r="O506" s="27" t="s">
        <v>55</v>
      </c>
      <c r="P506" s="26" t="s">
        <v>1902</v>
      </c>
      <c r="Q506" s="27" t="s">
        <v>55</v>
      </c>
      <c r="R506" s="26" t="s">
        <v>1903</v>
      </c>
      <c r="S506" s="27" t="s">
        <v>237</v>
      </c>
      <c r="T506" s="23">
        <v>1</v>
      </c>
    </row>
    <row r="507" spans="1:20" ht="89.25">
      <c r="A507" s="20" t="s">
        <v>1904</v>
      </c>
      <c r="B507" s="21" t="s">
        <v>1905</v>
      </c>
      <c r="C507" s="22">
        <v>2017</v>
      </c>
      <c r="D507" s="22" t="s">
        <v>54</v>
      </c>
      <c r="E507" s="22" t="s">
        <v>46</v>
      </c>
      <c r="F507" s="22"/>
      <c r="G507" s="22"/>
      <c r="H507" s="22"/>
      <c r="I507" s="22">
        <v>1</v>
      </c>
      <c r="J507" s="33">
        <f t="shared" si="65"/>
        <v>0</v>
      </c>
      <c r="K507" s="33" t="str">
        <f t="shared" si="67"/>
        <v>No</v>
      </c>
      <c r="L507" s="33" t="str">
        <f t="shared" si="66"/>
        <v>No</v>
      </c>
      <c r="M507" s="33" t="s">
        <v>55</v>
      </c>
      <c r="N507" s="21" t="s">
        <v>1394</v>
      </c>
      <c r="O507" s="33" t="s">
        <v>57</v>
      </c>
      <c r="P507" s="21" t="s">
        <v>1906</v>
      </c>
      <c r="Q507" s="33"/>
      <c r="R507" s="21"/>
      <c r="S507" s="22" t="s">
        <v>1907</v>
      </c>
      <c r="T507" s="23"/>
    </row>
    <row r="508" spans="1:20" ht="76.5">
      <c r="A508" s="20" t="s">
        <v>1908</v>
      </c>
      <c r="B508" s="21" t="s">
        <v>1909</v>
      </c>
      <c r="C508" s="22">
        <v>2018</v>
      </c>
      <c r="D508" s="22" t="s">
        <v>54</v>
      </c>
      <c r="E508" s="22" t="s">
        <v>46</v>
      </c>
      <c r="F508" s="22"/>
      <c r="G508" s="22"/>
      <c r="H508" s="22"/>
      <c r="I508" s="22">
        <v>1</v>
      </c>
      <c r="J508" s="33">
        <f t="shared" si="65"/>
        <v>0</v>
      </c>
      <c r="K508" s="33" t="str">
        <f t="shared" si="67"/>
        <v>No</v>
      </c>
      <c r="L508" s="33" t="str">
        <f t="shared" si="66"/>
        <v>No</v>
      </c>
      <c r="M508" s="33" t="s">
        <v>55</v>
      </c>
      <c r="N508" s="21" t="s">
        <v>1910</v>
      </c>
      <c r="O508" s="33" t="s">
        <v>57</v>
      </c>
      <c r="P508" s="21" t="s">
        <v>1911</v>
      </c>
      <c r="Q508" s="33"/>
      <c r="R508" s="21"/>
      <c r="S508" s="22" t="s">
        <v>59</v>
      </c>
      <c r="T508" s="23">
        <v>1</v>
      </c>
    </row>
    <row r="509" spans="1:20" ht="76.5">
      <c r="A509" s="25" t="s">
        <v>838</v>
      </c>
      <c r="B509" s="26" t="s">
        <v>1912</v>
      </c>
      <c r="C509" s="27">
        <v>2013</v>
      </c>
      <c r="D509" s="27" t="s">
        <v>54</v>
      </c>
      <c r="E509" s="38" t="s">
        <v>46</v>
      </c>
      <c r="F509" s="27">
        <v>1</v>
      </c>
      <c r="G509" s="38">
        <v>1</v>
      </c>
      <c r="H509" s="38"/>
      <c r="I509" s="38">
        <v>1</v>
      </c>
      <c r="J509" s="38">
        <f t="shared" si="65"/>
        <v>2</v>
      </c>
      <c r="K509" s="38" t="str">
        <f t="shared" si="67"/>
        <v>No</v>
      </c>
      <c r="L509" s="38" t="str">
        <f t="shared" si="66"/>
        <v>No</v>
      </c>
      <c r="M509" s="27" t="s">
        <v>55</v>
      </c>
      <c r="N509" s="26" t="s">
        <v>543</v>
      </c>
      <c r="O509" s="27" t="s">
        <v>55</v>
      </c>
      <c r="P509" s="26" t="s">
        <v>1913</v>
      </c>
      <c r="Q509" s="27" t="s">
        <v>55</v>
      </c>
      <c r="R509" s="26" t="s">
        <v>1914</v>
      </c>
      <c r="S509" s="27" t="s">
        <v>289</v>
      </c>
      <c r="T509" s="23">
        <v>1</v>
      </c>
    </row>
    <row r="510" spans="1:20" ht="127.5">
      <c r="A510" s="25" t="s">
        <v>1915</v>
      </c>
      <c r="B510" s="26" t="s">
        <v>1916</v>
      </c>
      <c r="C510" s="37">
        <v>2004</v>
      </c>
      <c r="D510" s="37" t="s">
        <v>113</v>
      </c>
      <c r="E510" s="38" t="s">
        <v>46</v>
      </c>
      <c r="F510" s="37">
        <v>1</v>
      </c>
      <c r="G510" s="38">
        <v>1</v>
      </c>
      <c r="H510" s="38">
        <v>1</v>
      </c>
      <c r="I510" s="38">
        <v>1</v>
      </c>
      <c r="J510" s="38">
        <f t="shared" si="65"/>
        <v>3</v>
      </c>
      <c r="K510" s="38" t="str">
        <f t="shared" si="67"/>
        <v>No</v>
      </c>
      <c r="L510" s="38" t="str">
        <f t="shared" si="66"/>
        <v>No</v>
      </c>
      <c r="M510" s="37" t="s">
        <v>55</v>
      </c>
      <c r="N510" s="26" t="s">
        <v>1917</v>
      </c>
      <c r="O510" s="37" t="s">
        <v>55</v>
      </c>
      <c r="P510" s="26" t="s">
        <v>1918</v>
      </c>
      <c r="Q510" s="37" t="s">
        <v>55</v>
      </c>
      <c r="R510" s="26" t="s">
        <v>1919</v>
      </c>
      <c r="S510" s="27" t="s">
        <v>1042</v>
      </c>
      <c r="T510" s="23">
        <v>1</v>
      </c>
    </row>
    <row r="511" spans="1:20" ht="89.25">
      <c r="A511" s="20" t="s">
        <v>1920</v>
      </c>
      <c r="B511" s="21" t="s">
        <v>1921</v>
      </c>
      <c r="C511" s="22" t="s">
        <v>1922</v>
      </c>
      <c r="D511" s="22" t="s">
        <v>113</v>
      </c>
      <c r="E511" s="22" t="s">
        <v>46</v>
      </c>
      <c r="F511" s="22"/>
      <c r="G511" s="22">
        <v>1</v>
      </c>
      <c r="H511" s="22"/>
      <c r="I511" s="22"/>
      <c r="J511" s="33">
        <f t="shared" si="65"/>
        <v>0</v>
      </c>
      <c r="K511" s="33" t="str">
        <f t="shared" si="67"/>
        <v>No</v>
      </c>
      <c r="L511" s="33" t="str">
        <f t="shared" si="66"/>
        <v>No</v>
      </c>
      <c r="M511" s="33" t="s">
        <v>55</v>
      </c>
      <c r="N511" s="21" t="s">
        <v>518</v>
      </c>
      <c r="O511" s="33" t="s">
        <v>57</v>
      </c>
      <c r="P511" s="21" t="s">
        <v>1923</v>
      </c>
      <c r="Q511" s="33"/>
      <c r="R511" s="21"/>
      <c r="S511" s="22" t="s">
        <v>1375</v>
      </c>
      <c r="T511" s="23"/>
    </row>
    <row r="512" spans="1:20" ht="51">
      <c r="A512" s="41" t="s">
        <v>4618</v>
      </c>
      <c r="B512" s="24" t="s">
        <v>4636</v>
      </c>
      <c r="C512" s="33">
        <v>2021</v>
      </c>
      <c r="D512" s="22" t="s">
        <v>54</v>
      </c>
      <c r="E512" s="33" t="s">
        <v>46</v>
      </c>
      <c r="F512" s="33"/>
      <c r="G512" s="33"/>
      <c r="H512" s="33"/>
      <c r="I512" s="33">
        <v>1</v>
      </c>
      <c r="J512" s="33"/>
      <c r="K512" s="33" t="str">
        <f t="shared" si="67"/>
        <v>No</v>
      </c>
      <c r="L512" s="33" t="str">
        <f>IF(OR(D512="Conference Review", D512="Patent", D512="News Article", D512="Report", D512="Erratum"),"Yes","No")</f>
        <v>No</v>
      </c>
      <c r="M512" s="33" t="s">
        <v>55</v>
      </c>
      <c r="N512" s="24" t="s">
        <v>4384</v>
      </c>
      <c r="O512" s="33" t="s">
        <v>57</v>
      </c>
      <c r="P512" s="24" t="s">
        <v>4669</v>
      </c>
      <c r="Q512" s="33"/>
      <c r="R512" s="41"/>
      <c r="S512" s="33"/>
      <c r="T512" s="23"/>
    </row>
    <row r="513" spans="1:22" ht="76.5">
      <c r="A513" s="20" t="s">
        <v>1924</v>
      </c>
      <c r="B513" s="21" t="s">
        <v>1925</v>
      </c>
      <c r="C513" s="22">
        <v>2019</v>
      </c>
      <c r="D513" s="22" t="s">
        <v>54</v>
      </c>
      <c r="E513" s="22" t="s">
        <v>46</v>
      </c>
      <c r="F513" s="22"/>
      <c r="G513" s="22"/>
      <c r="H513" s="22"/>
      <c r="I513" s="22">
        <v>1</v>
      </c>
      <c r="J513" s="33">
        <f t="shared" ref="J513:J523" si="68">SUM(F513:I513)-1</f>
        <v>0</v>
      </c>
      <c r="K513" s="33" t="str">
        <f t="shared" si="67"/>
        <v>No</v>
      </c>
      <c r="L513" s="33" t="str">
        <f t="shared" ref="L513:L523" si="69">IF(OR(D513="Conference Review", D513="Patent", D513="News Article", D513="Report"),"Yes","No")</f>
        <v>No</v>
      </c>
      <c r="M513" s="33" t="s">
        <v>55</v>
      </c>
      <c r="N513" s="21" t="s">
        <v>1926</v>
      </c>
      <c r="O513" s="33" t="s">
        <v>57</v>
      </c>
      <c r="P513" s="21" t="s">
        <v>1927</v>
      </c>
      <c r="Q513" s="33"/>
      <c r="R513" s="21"/>
      <c r="S513" s="22" t="s">
        <v>1928</v>
      </c>
      <c r="T513" s="23">
        <v>1</v>
      </c>
    </row>
    <row r="514" spans="1:22" ht="51">
      <c r="A514" s="20" t="s">
        <v>1929</v>
      </c>
      <c r="B514" s="21" t="s">
        <v>1930</v>
      </c>
      <c r="C514" s="22">
        <v>1995</v>
      </c>
      <c r="D514" s="22" t="s">
        <v>126</v>
      </c>
      <c r="E514" s="33" t="s">
        <v>46</v>
      </c>
      <c r="F514" s="33"/>
      <c r="G514" s="33"/>
      <c r="H514" s="33"/>
      <c r="I514" s="33">
        <v>1</v>
      </c>
      <c r="J514" s="33">
        <f t="shared" si="68"/>
        <v>0</v>
      </c>
      <c r="K514" s="33" t="str">
        <f t="shared" si="67"/>
        <v>No</v>
      </c>
      <c r="L514" s="33" t="str">
        <f t="shared" si="69"/>
        <v>Yes</v>
      </c>
      <c r="M514" s="33"/>
      <c r="N514" s="21"/>
      <c r="O514" s="33"/>
      <c r="P514" s="21"/>
      <c r="Q514" s="33"/>
      <c r="R514" s="21"/>
      <c r="S514" s="22"/>
      <c r="T514" s="23"/>
    </row>
    <row r="515" spans="1:22" ht="63.75">
      <c r="A515" s="20" t="s">
        <v>1931</v>
      </c>
      <c r="B515" s="21" t="s">
        <v>1932</v>
      </c>
      <c r="C515" s="22">
        <v>2017</v>
      </c>
      <c r="D515" s="22" t="s">
        <v>126</v>
      </c>
      <c r="E515" s="33" t="s">
        <v>46</v>
      </c>
      <c r="F515" s="33"/>
      <c r="G515" s="33"/>
      <c r="H515" s="33"/>
      <c r="I515" s="33">
        <v>1</v>
      </c>
      <c r="J515" s="33">
        <f t="shared" si="68"/>
        <v>0</v>
      </c>
      <c r="K515" s="33" t="str">
        <f t="shared" si="67"/>
        <v>No</v>
      </c>
      <c r="L515" s="33" t="str">
        <f t="shared" si="69"/>
        <v>Yes</v>
      </c>
      <c r="M515" s="33"/>
      <c r="N515" s="21"/>
      <c r="O515" s="33"/>
      <c r="P515" s="21"/>
      <c r="Q515" s="33"/>
      <c r="R515" s="21"/>
      <c r="S515" s="22"/>
      <c r="T515" s="23"/>
    </row>
    <row r="516" spans="1:22" ht="76.5">
      <c r="A516" s="20" t="s">
        <v>1938</v>
      </c>
      <c r="B516" s="21" t="s">
        <v>1939</v>
      </c>
      <c r="C516" s="22">
        <v>2018</v>
      </c>
      <c r="D516" s="22" t="s">
        <v>54</v>
      </c>
      <c r="E516" s="22" t="s">
        <v>46</v>
      </c>
      <c r="F516" s="22"/>
      <c r="G516" s="22"/>
      <c r="H516" s="22"/>
      <c r="I516" s="22">
        <v>1</v>
      </c>
      <c r="J516" s="33">
        <f t="shared" si="68"/>
        <v>0</v>
      </c>
      <c r="K516" s="33" t="str">
        <f t="shared" si="67"/>
        <v>No</v>
      </c>
      <c r="L516" s="33" t="str">
        <f t="shared" si="69"/>
        <v>No</v>
      </c>
      <c r="M516" s="33" t="s">
        <v>55</v>
      </c>
      <c r="N516" s="21" t="s">
        <v>1940</v>
      </c>
      <c r="O516" s="33" t="s">
        <v>57</v>
      </c>
      <c r="P516" s="21" t="s">
        <v>1941</v>
      </c>
      <c r="Q516" s="33"/>
      <c r="R516" s="21"/>
      <c r="S516" s="22" t="s">
        <v>106</v>
      </c>
      <c r="T516" s="23"/>
    </row>
    <row r="517" spans="1:22" ht="76.5">
      <c r="A517" s="20" t="s">
        <v>1942</v>
      </c>
      <c r="B517" s="21" t="s">
        <v>1943</v>
      </c>
      <c r="C517" s="22">
        <v>2011</v>
      </c>
      <c r="D517" s="22" t="s">
        <v>54</v>
      </c>
      <c r="E517" s="33" t="s">
        <v>46</v>
      </c>
      <c r="F517" s="22">
        <v>1</v>
      </c>
      <c r="G517" s="33">
        <v>1</v>
      </c>
      <c r="H517" s="33"/>
      <c r="I517" s="33">
        <v>1</v>
      </c>
      <c r="J517" s="33">
        <f t="shared" si="68"/>
        <v>2</v>
      </c>
      <c r="K517" s="33" t="str">
        <f t="shared" si="67"/>
        <v>No</v>
      </c>
      <c r="L517" s="33" t="str">
        <f t="shared" si="69"/>
        <v>No</v>
      </c>
      <c r="M517" s="22" t="s">
        <v>55</v>
      </c>
      <c r="N517" s="24" t="s">
        <v>1944</v>
      </c>
      <c r="O517" s="22" t="s">
        <v>57</v>
      </c>
      <c r="P517" s="21" t="s">
        <v>1945</v>
      </c>
      <c r="Q517" s="22"/>
      <c r="R517" s="21"/>
      <c r="S517" s="22" t="s">
        <v>59</v>
      </c>
      <c r="T517" s="23">
        <v>1</v>
      </c>
    </row>
    <row r="518" spans="1:22" ht="127.5">
      <c r="A518" s="25" t="s">
        <v>1933</v>
      </c>
      <c r="B518" s="26" t="s">
        <v>1934</v>
      </c>
      <c r="C518" s="27">
        <v>2011</v>
      </c>
      <c r="D518" s="27" t="s">
        <v>54</v>
      </c>
      <c r="E518" s="27" t="s">
        <v>46</v>
      </c>
      <c r="F518" s="27"/>
      <c r="G518" s="27">
        <v>1</v>
      </c>
      <c r="H518" s="27">
        <v>1</v>
      </c>
      <c r="I518" s="27">
        <v>1</v>
      </c>
      <c r="J518" s="38">
        <f t="shared" si="68"/>
        <v>2</v>
      </c>
      <c r="K518" s="38" t="str">
        <f t="shared" si="67"/>
        <v>No</v>
      </c>
      <c r="L518" s="38" t="str">
        <f t="shared" si="69"/>
        <v>No</v>
      </c>
      <c r="M518" s="38" t="s">
        <v>55</v>
      </c>
      <c r="N518" s="26" t="s">
        <v>1935</v>
      </c>
      <c r="O518" s="38" t="s">
        <v>55</v>
      </c>
      <c r="P518" s="26" t="s">
        <v>1936</v>
      </c>
      <c r="Q518" s="38" t="s">
        <v>55</v>
      </c>
      <c r="R518" s="26" t="s">
        <v>1937</v>
      </c>
      <c r="S518" s="27" t="s">
        <v>123</v>
      </c>
      <c r="T518" s="23">
        <v>1</v>
      </c>
    </row>
    <row r="519" spans="1:22" ht="76.5">
      <c r="A519" s="20" t="s">
        <v>1946</v>
      </c>
      <c r="B519" s="21" t="s">
        <v>1947</v>
      </c>
      <c r="C519" s="22">
        <v>2018</v>
      </c>
      <c r="D519" s="22" t="s">
        <v>54</v>
      </c>
      <c r="E519" s="22" t="s">
        <v>46</v>
      </c>
      <c r="F519" s="33"/>
      <c r="G519" s="33"/>
      <c r="H519" s="33">
        <v>1</v>
      </c>
      <c r="I519" s="33"/>
      <c r="J519" s="33">
        <f t="shared" si="68"/>
        <v>0</v>
      </c>
      <c r="K519" s="33" t="str">
        <f t="shared" si="67"/>
        <v>No</v>
      </c>
      <c r="L519" s="33" t="str">
        <f t="shared" si="69"/>
        <v>No</v>
      </c>
      <c r="M519" s="33" t="s">
        <v>55</v>
      </c>
      <c r="N519" s="21" t="s">
        <v>1948</v>
      </c>
      <c r="O519" s="33" t="s">
        <v>55</v>
      </c>
      <c r="P519" s="21" t="s">
        <v>1949</v>
      </c>
      <c r="Q519" s="33" t="s">
        <v>57</v>
      </c>
      <c r="R519" s="21" t="s">
        <v>1950</v>
      </c>
      <c r="S519" s="22" t="s">
        <v>320</v>
      </c>
      <c r="T519" s="23">
        <v>1</v>
      </c>
    </row>
    <row r="520" spans="1:22" ht="63.75">
      <c r="A520" s="20" t="s">
        <v>1951</v>
      </c>
      <c r="B520" s="21" t="s">
        <v>1952</v>
      </c>
      <c r="C520" s="22">
        <v>2017</v>
      </c>
      <c r="D520" s="22" t="s">
        <v>54</v>
      </c>
      <c r="E520" s="33" t="s">
        <v>46</v>
      </c>
      <c r="F520" s="22">
        <v>1</v>
      </c>
      <c r="G520" s="33">
        <v>1</v>
      </c>
      <c r="H520" s="33">
        <v>1</v>
      </c>
      <c r="I520" s="33">
        <v>1</v>
      </c>
      <c r="J520" s="33">
        <f t="shared" si="68"/>
        <v>3</v>
      </c>
      <c r="K520" s="33" t="str">
        <f t="shared" si="67"/>
        <v>No</v>
      </c>
      <c r="L520" s="33" t="str">
        <f t="shared" si="69"/>
        <v>No</v>
      </c>
      <c r="M520" s="22" t="s">
        <v>55</v>
      </c>
      <c r="N520" s="21" t="s">
        <v>1953</v>
      </c>
      <c r="O520" s="22" t="s">
        <v>57</v>
      </c>
      <c r="P520" s="21" t="s">
        <v>1954</v>
      </c>
      <c r="Q520" s="22"/>
      <c r="R520" s="21"/>
      <c r="S520" s="22" t="s">
        <v>59</v>
      </c>
      <c r="T520" s="23">
        <v>1</v>
      </c>
    </row>
    <row r="521" spans="1:22" ht="63.75">
      <c r="A521" s="20" t="s">
        <v>1955</v>
      </c>
      <c r="B521" s="21" t="s">
        <v>1956</v>
      </c>
      <c r="C521" s="22">
        <v>2015</v>
      </c>
      <c r="D521" s="22" t="s">
        <v>126</v>
      </c>
      <c r="E521" s="33" t="s">
        <v>46</v>
      </c>
      <c r="F521" s="33"/>
      <c r="G521" s="33"/>
      <c r="H521" s="33"/>
      <c r="I521" s="33">
        <v>1</v>
      </c>
      <c r="J521" s="33">
        <f t="shared" si="68"/>
        <v>0</v>
      </c>
      <c r="K521" s="33" t="str">
        <f t="shared" si="67"/>
        <v>No</v>
      </c>
      <c r="L521" s="33" t="str">
        <f t="shared" si="69"/>
        <v>Yes</v>
      </c>
      <c r="M521" s="33"/>
      <c r="N521" s="21"/>
      <c r="O521" s="33"/>
      <c r="P521" s="21"/>
      <c r="Q521" s="33"/>
      <c r="R521" s="21"/>
      <c r="S521" s="22"/>
      <c r="T521" s="23"/>
    </row>
    <row r="522" spans="1:22" ht="76.5">
      <c r="A522" s="25" t="s">
        <v>1957</v>
      </c>
      <c r="B522" s="26" t="s">
        <v>1958</v>
      </c>
      <c r="C522" s="38">
        <v>2013</v>
      </c>
      <c r="D522" s="27" t="s">
        <v>54</v>
      </c>
      <c r="E522" s="27" t="s">
        <v>46</v>
      </c>
      <c r="F522" s="38"/>
      <c r="G522" s="38"/>
      <c r="H522" s="38">
        <v>1</v>
      </c>
      <c r="I522" s="38"/>
      <c r="J522" s="38">
        <f t="shared" si="68"/>
        <v>0</v>
      </c>
      <c r="K522" s="38" t="str">
        <f t="shared" si="67"/>
        <v>No</v>
      </c>
      <c r="L522" s="38" t="str">
        <f t="shared" si="69"/>
        <v>No</v>
      </c>
      <c r="M522" s="38" t="s">
        <v>55</v>
      </c>
      <c r="N522" s="26" t="s">
        <v>1959</v>
      </c>
      <c r="O522" s="38" t="s">
        <v>55</v>
      </c>
      <c r="P522" s="26" t="s">
        <v>1960</v>
      </c>
      <c r="Q522" s="38" t="s">
        <v>55</v>
      </c>
      <c r="R522" s="26" t="s">
        <v>1961</v>
      </c>
      <c r="S522" s="27" t="s">
        <v>142</v>
      </c>
      <c r="T522" s="23">
        <v>1</v>
      </c>
      <c r="V522" s="16" t="s">
        <v>1962</v>
      </c>
    </row>
    <row r="523" spans="1:22" ht="127.5">
      <c r="A523" s="25" t="s">
        <v>453</v>
      </c>
      <c r="B523" s="26" t="s">
        <v>1963</v>
      </c>
      <c r="C523" s="37">
        <v>2008</v>
      </c>
      <c r="D523" s="37" t="s">
        <v>54</v>
      </c>
      <c r="E523" s="38" t="s">
        <v>46</v>
      </c>
      <c r="F523" s="37">
        <v>1</v>
      </c>
      <c r="G523" s="38">
        <v>1</v>
      </c>
      <c r="H523" s="38">
        <v>2</v>
      </c>
      <c r="I523" s="38">
        <v>1</v>
      </c>
      <c r="J523" s="38">
        <f t="shared" si="68"/>
        <v>4</v>
      </c>
      <c r="K523" s="38" t="str">
        <f t="shared" si="67"/>
        <v>No</v>
      </c>
      <c r="L523" s="38" t="str">
        <f t="shared" si="69"/>
        <v>No</v>
      </c>
      <c r="M523" s="37" t="s">
        <v>55</v>
      </c>
      <c r="N523" s="28" t="s">
        <v>1964</v>
      </c>
      <c r="O523" s="37" t="s">
        <v>55</v>
      </c>
      <c r="P523" s="26" t="s">
        <v>1965</v>
      </c>
      <c r="Q523" s="37" t="s">
        <v>55</v>
      </c>
      <c r="R523" s="26" t="s">
        <v>1966</v>
      </c>
      <c r="S523" s="27" t="s">
        <v>1967</v>
      </c>
      <c r="T523" s="23"/>
    </row>
    <row r="524" spans="1:22" ht="51">
      <c r="A524" s="41" t="s">
        <v>4610</v>
      </c>
      <c r="B524" s="24" t="s">
        <v>4615</v>
      </c>
      <c r="C524" s="33">
        <v>2022</v>
      </c>
      <c r="D524" s="22" t="s">
        <v>54</v>
      </c>
      <c r="E524" s="33" t="s">
        <v>46</v>
      </c>
      <c r="F524" s="33"/>
      <c r="G524" s="33"/>
      <c r="H524" s="33">
        <v>1</v>
      </c>
      <c r="I524" s="33"/>
      <c r="J524" s="33"/>
      <c r="K524" s="33" t="str">
        <f t="shared" si="67"/>
        <v>No</v>
      </c>
      <c r="L524" s="33" t="str">
        <f>IF(OR(D524="Conference Review", D524="Patent", D524="News Article", D524="Report", D524="Erratum"),"Yes","No")</f>
        <v>No</v>
      </c>
      <c r="M524" s="33" t="s">
        <v>55</v>
      </c>
      <c r="N524" s="24" t="s">
        <v>4384</v>
      </c>
      <c r="O524" s="33" t="s">
        <v>57</v>
      </c>
      <c r="P524" s="24" t="s">
        <v>4661</v>
      </c>
      <c r="Q524" s="33"/>
      <c r="R524" s="41"/>
      <c r="S524" s="33"/>
      <c r="T524" s="23"/>
    </row>
    <row r="525" spans="1:22" ht="63.75">
      <c r="A525" s="20" t="s">
        <v>1968</v>
      </c>
      <c r="B525" s="21" t="s">
        <v>1969</v>
      </c>
      <c r="C525" s="22">
        <v>2013</v>
      </c>
      <c r="D525" s="22" t="s">
        <v>54</v>
      </c>
      <c r="E525" s="33" t="s">
        <v>46</v>
      </c>
      <c r="F525" s="22">
        <v>1</v>
      </c>
      <c r="G525" s="33">
        <v>1</v>
      </c>
      <c r="H525" s="33">
        <v>1</v>
      </c>
      <c r="I525" s="33">
        <v>1</v>
      </c>
      <c r="J525" s="33">
        <f>SUM(F525:I525)-1</f>
        <v>3</v>
      </c>
      <c r="K525" s="33" t="str">
        <f t="shared" si="67"/>
        <v>No</v>
      </c>
      <c r="L525" s="33" t="str">
        <f>IF(OR(D525="Conference Review", D525="Patent", D525="News Article", D525="Report"),"Yes","No")</f>
        <v>No</v>
      </c>
      <c r="M525" s="22" t="s">
        <v>55</v>
      </c>
      <c r="N525" s="21" t="s">
        <v>1970</v>
      </c>
      <c r="O525" s="22" t="s">
        <v>57</v>
      </c>
      <c r="P525" s="21" t="s">
        <v>1971</v>
      </c>
      <c r="Q525" s="22"/>
      <c r="R525" s="21"/>
      <c r="S525" s="22" t="s">
        <v>106</v>
      </c>
      <c r="T525" s="23">
        <v>1</v>
      </c>
    </row>
    <row r="526" spans="1:22" ht="76.5">
      <c r="A526" s="41" t="s">
        <v>4629</v>
      </c>
      <c r="B526" s="24" t="s">
        <v>4646</v>
      </c>
      <c r="C526" s="33">
        <v>2021</v>
      </c>
      <c r="D526" s="22" t="s">
        <v>126</v>
      </c>
      <c r="E526" s="33" t="s">
        <v>46</v>
      </c>
      <c r="F526" s="33"/>
      <c r="G526" s="33"/>
      <c r="H526" s="33"/>
      <c r="I526" s="33">
        <v>1</v>
      </c>
      <c r="J526" s="33"/>
      <c r="K526" s="33" t="str">
        <f t="shared" si="67"/>
        <v>No</v>
      </c>
      <c r="L526" s="33" t="str">
        <f>IF(OR(D526="Conference Review", D526="Patent", D526="News Article", D526="Report", D526="Erratum"),"Yes","No")</f>
        <v>Yes</v>
      </c>
      <c r="M526" s="33" t="s">
        <v>57</v>
      </c>
      <c r="N526" s="24"/>
      <c r="O526" s="33"/>
      <c r="P526" s="24"/>
      <c r="Q526" s="33"/>
      <c r="R526" s="41"/>
      <c r="S526" s="33"/>
      <c r="T526" s="23"/>
    </row>
    <row r="527" spans="1:22" ht="63.75">
      <c r="A527" s="20" t="s">
        <v>1972</v>
      </c>
      <c r="B527" s="21" t="s">
        <v>1973</v>
      </c>
      <c r="C527" s="22">
        <v>2019</v>
      </c>
      <c r="D527" s="22" t="s">
        <v>126</v>
      </c>
      <c r="E527" s="33" t="s">
        <v>46</v>
      </c>
      <c r="F527" s="33"/>
      <c r="G527" s="33"/>
      <c r="H527" s="33"/>
      <c r="I527" s="33">
        <v>1</v>
      </c>
      <c r="J527" s="33">
        <f t="shared" ref="J527:J569" si="70">SUM(F527:I527)-1</f>
        <v>0</v>
      </c>
      <c r="K527" s="33" t="str">
        <f t="shared" si="67"/>
        <v>No</v>
      </c>
      <c r="L527" s="33" t="str">
        <f t="shared" ref="L527:L569" si="71">IF(OR(D527="Conference Review", D527="Patent", D527="News Article", D527="Report"),"Yes","No")</f>
        <v>Yes</v>
      </c>
      <c r="M527" s="33"/>
      <c r="N527" s="21"/>
      <c r="O527" s="33"/>
      <c r="P527" s="21"/>
      <c r="Q527" s="33"/>
      <c r="R527" s="21"/>
      <c r="S527" s="22"/>
      <c r="T527" s="23"/>
    </row>
    <row r="528" spans="1:22" ht="63.75">
      <c r="A528" s="20" t="s">
        <v>1974</v>
      </c>
      <c r="B528" s="21" t="s">
        <v>1975</v>
      </c>
      <c r="C528" s="22">
        <v>2017</v>
      </c>
      <c r="D528" s="22" t="s">
        <v>126</v>
      </c>
      <c r="E528" s="33" t="s">
        <v>46</v>
      </c>
      <c r="F528" s="33"/>
      <c r="G528" s="33"/>
      <c r="H528" s="33"/>
      <c r="I528" s="33">
        <v>1</v>
      </c>
      <c r="J528" s="33">
        <f t="shared" si="70"/>
        <v>0</v>
      </c>
      <c r="K528" s="33" t="str">
        <f t="shared" si="67"/>
        <v>No</v>
      </c>
      <c r="L528" s="33" t="str">
        <f t="shared" si="71"/>
        <v>Yes</v>
      </c>
      <c r="M528" s="33"/>
      <c r="N528" s="21"/>
      <c r="O528" s="33"/>
      <c r="P528" s="21"/>
      <c r="Q528" s="33"/>
      <c r="R528" s="21"/>
      <c r="S528" s="22"/>
      <c r="T528" s="23"/>
    </row>
    <row r="529" spans="1:20" ht="89.25">
      <c r="A529" s="20" t="s">
        <v>1976</v>
      </c>
      <c r="B529" s="21" t="s">
        <v>1977</v>
      </c>
      <c r="C529" s="22">
        <v>2017</v>
      </c>
      <c r="D529" s="22" t="s">
        <v>54</v>
      </c>
      <c r="E529" s="22" t="s">
        <v>46</v>
      </c>
      <c r="F529" s="22"/>
      <c r="G529" s="22"/>
      <c r="H529" s="22"/>
      <c r="I529" s="22">
        <v>1</v>
      </c>
      <c r="J529" s="33">
        <f t="shared" si="70"/>
        <v>0</v>
      </c>
      <c r="K529" s="33" t="str">
        <f t="shared" si="67"/>
        <v>No</v>
      </c>
      <c r="L529" s="33" t="str">
        <f t="shared" si="71"/>
        <v>No</v>
      </c>
      <c r="M529" s="33" t="s">
        <v>55</v>
      </c>
      <c r="N529" s="21" t="s">
        <v>1978</v>
      </c>
      <c r="O529" s="33" t="s">
        <v>57</v>
      </c>
      <c r="P529" s="21" t="s">
        <v>1979</v>
      </c>
      <c r="Q529" s="33"/>
      <c r="R529" s="21"/>
      <c r="S529" s="22" t="s">
        <v>59</v>
      </c>
      <c r="T529" s="23"/>
    </row>
    <row r="530" spans="1:20" ht="102">
      <c r="A530" s="20" t="s">
        <v>1980</v>
      </c>
      <c r="B530" s="21" t="s">
        <v>1981</v>
      </c>
      <c r="C530" s="22">
        <v>2019</v>
      </c>
      <c r="D530" s="22" t="s">
        <v>54</v>
      </c>
      <c r="E530" s="22" t="s">
        <v>46</v>
      </c>
      <c r="F530" s="22"/>
      <c r="G530" s="22"/>
      <c r="H530" s="22"/>
      <c r="I530" s="22">
        <v>1</v>
      </c>
      <c r="J530" s="33">
        <f t="shared" si="70"/>
        <v>0</v>
      </c>
      <c r="K530" s="33" t="str">
        <f t="shared" si="67"/>
        <v>No</v>
      </c>
      <c r="L530" s="33" t="str">
        <f t="shared" si="71"/>
        <v>No</v>
      </c>
      <c r="M530" s="33" t="s">
        <v>55</v>
      </c>
      <c r="N530" s="21" t="s">
        <v>1982</v>
      </c>
      <c r="O530" s="33" t="s">
        <v>55</v>
      </c>
      <c r="P530" s="21" t="s">
        <v>1983</v>
      </c>
      <c r="Q530" s="33" t="s">
        <v>57</v>
      </c>
      <c r="R530" s="21" t="s">
        <v>1984</v>
      </c>
      <c r="S530" s="22" t="s">
        <v>231</v>
      </c>
      <c r="T530" s="23">
        <v>1</v>
      </c>
    </row>
    <row r="531" spans="1:20" ht="38.25">
      <c r="A531" s="20" t="s">
        <v>1985</v>
      </c>
      <c r="B531" s="21" t="s">
        <v>1986</v>
      </c>
      <c r="C531" s="22">
        <v>2012</v>
      </c>
      <c r="D531" s="22" t="s">
        <v>54</v>
      </c>
      <c r="E531" s="33" t="s">
        <v>46</v>
      </c>
      <c r="F531" s="33"/>
      <c r="G531" s="33"/>
      <c r="H531" s="33">
        <v>1</v>
      </c>
      <c r="I531" s="33"/>
      <c r="J531" s="33">
        <f t="shared" si="70"/>
        <v>0</v>
      </c>
      <c r="K531" s="33" t="str">
        <f t="shared" si="67"/>
        <v>No</v>
      </c>
      <c r="L531" s="33" t="str">
        <f t="shared" si="71"/>
        <v>No</v>
      </c>
      <c r="M531" s="33" t="s">
        <v>57</v>
      </c>
      <c r="N531" s="21" t="s">
        <v>1987</v>
      </c>
      <c r="O531" s="33"/>
      <c r="P531" s="21"/>
      <c r="Q531" s="33"/>
      <c r="R531" s="21"/>
      <c r="S531" s="22" t="s">
        <v>204</v>
      </c>
      <c r="T531" s="23"/>
    </row>
    <row r="532" spans="1:20" ht="89.25">
      <c r="A532" s="25" t="s">
        <v>1988</v>
      </c>
      <c r="B532" s="26" t="s">
        <v>1989</v>
      </c>
      <c r="C532" s="27">
        <v>2018</v>
      </c>
      <c r="D532" s="27" t="s">
        <v>54</v>
      </c>
      <c r="E532" s="38" t="s">
        <v>46</v>
      </c>
      <c r="F532" s="27">
        <v>1</v>
      </c>
      <c r="G532" s="38">
        <v>1</v>
      </c>
      <c r="H532" s="38">
        <v>1</v>
      </c>
      <c r="I532" s="38">
        <v>1</v>
      </c>
      <c r="J532" s="38">
        <f t="shared" si="70"/>
        <v>3</v>
      </c>
      <c r="K532" s="38" t="str">
        <f t="shared" si="67"/>
        <v>No</v>
      </c>
      <c r="L532" s="38" t="str">
        <f t="shared" si="71"/>
        <v>No</v>
      </c>
      <c r="M532" s="27" t="s">
        <v>55</v>
      </c>
      <c r="N532" s="26" t="s">
        <v>1990</v>
      </c>
      <c r="O532" s="27" t="s">
        <v>55</v>
      </c>
      <c r="P532" s="26" t="s">
        <v>1991</v>
      </c>
      <c r="Q532" s="27" t="s">
        <v>55</v>
      </c>
      <c r="R532" s="26" t="s">
        <v>1992</v>
      </c>
      <c r="S532" s="27" t="s">
        <v>1993</v>
      </c>
      <c r="T532" s="23">
        <v>1</v>
      </c>
    </row>
    <row r="533" spans="1:20" ht="89.25">
      <c r="A533" s="20" t="s">
        <v>1994</v>
      </c>
      <c r="B533" s="21" t="s">
        <v>1995</v>
      </c>
      <c r="C533" s="22" t="s">
        <v>1147</v>
      </c>
      <c r="D533" s="22" t="s">
        <v>54</v>
      </c>
      <c r="E533" s="22" t="s">
        <v>46</v>
      </c>
      <c r="F533" s="22"/>
      <c r="G533" s="22">
        <v>1</v>
      </c>
      <c r="H533" s="22"/>
      <c r="I533" s="22"/>
      <c r="J533" s="33">
        <f t="shared" si="70"/>
        <v>0</v>
      </c>
      <c r="K533" s="33" t="str">
        <f t="shared" si="67"/>
        <v>No</v>
      </c>
      <c r="L533" s="33" t="str">
        <f t="shared" si="71"/>
        <v>No</v>
      </c>
      <c r="M533" s="33" t="s">
        <v>55</v>
      </c>
      <c r="N533" s="21" t="s">
        <v>1996</v>
      </c>
      <c r="O533" s="33" t="s">
        <v>55</v>
      </c>
      <c r="P533" s="21" t="s">
        <v>1997</v>
      </c>
      <c r="Q533" s="33" t="s">
        <v>57</v>
      </c>
      <c r="R533" s="21" t="s">
        <v>1998</v>
      </c>
      <c r="S533" s="22" t="s">
        <v>231</v>
      </c>
      <c r="T533" s="23">
        <v>1</v>
      </c>
    </row>
    <row r="534" spans="1:20" ht="76.5">
      <c r="A534" s="20" t="s">
        <v>1999</v>
      </c>
      <c r="B534" s="21" t="s">
        <v>2000</v>
      </c>
      <c r="C534" s="22">
        <v>2004</v>
      </c>
      <c r="D534" s="22" t="s">
        <v>54</v>
      </c>
      <c r="E534" s="33" t="s">
        <v>46</v>
      </c>
      <c r="F534" s="33"/>
      <c r="G534" s="33"/>
      <c r="H534" s="33">
        <v>1</v>
      </c>
      <c r="I534" s="33"/>
      <c r="J534" s="33">
        <f t="shared" si="70"/>
        <v>0</v>
      </c>
      <c r="K534" s="33" t="str">
        <f t="shared" si="67"/>
        <v>No</v>
      </c>
      <c r="L534" s="33" t="str">
        <f t="shared" si="71"/>
        <v>No</v>
      </c>
      <c r="M534" s="33" t="s">
        <v>55</v>
      </c>
      <c r="N534" s="21" t="s">
        <v>2001</v>
      </c>
      <c r="O534" s="33" t="s">
        <v>57</v>
      </c>
      <c r="P534" s="21" t="s">
        <v>2002</v>
      </c>
      <c r="Q534" s="33"/>
      <c r="R534" s="21"/>
      <c r="S534" s="22" t="s">
        <v>2003</v>
      </c>
      <c r="T534" s="23"/>
    </row>
    <row r="535" spans="1:20" ht="114.75">
      <c r="A535" s="25" t="s">
        <v>2004</v>
      </c>
      <c r="B535" s="26" t="s">
        <v>2005</v>
      </c>
      <c r="C535" s="27">
        <v>2018</v>
      </c>
      <c r="D535" s="27" t="s">
        <v>54</v>
      </c>
      <c r="E535" s="38" t="s">
        <v>46</v>
      </c>
      <c r="F535" s="27">
        <v>1</v>
      </c>
      <c r="G535" s="38">
        <v>1</v>
      </c>
      <c r="H535" s="38">
        <v>1</v>
      </c>
      <c r="I535" s="38">
        <v>1</v>
      </c>
      <c r="J535" s="38">
        <f t="shared" si="70"/>
        <v>3</v>
      </c>
      <c r="K535" s="38" t="str">
        <f t="shared" si="67"/>
        <v>No</v>
      </c>
      <c r="L535" s="38" t="str">
        <f t="shared" si="71"/>
        <v>No</v>
      </c>
      <c r="M535" s="27" t="s">
        <v>55</v>
      </c>
      <c r="N535" s="26" t="s">
        <v>734</v>
      </c>
      <c r="O535" s="27" t="s">
        <v>55</v>
      </c>
      <c r="P535" s="26" t="s">
        <v>2006</v>
      </c>
      <c r="Q535" s="27" t="s">
        <v>55</v>
      </c>
      <c r="R535" s="26" t="s">
        <v>2007</v>
      </c>
      <c r="S535" s="27" t="s">
        <v>123</v>
      </c>
      <c r="T535" s="23">
        <v>1</v>
      </c>
    </row>
    <row r="536" spans="1:20" ht="127.5">
      <c r="A536" s="25" t="s">
        <v>2008</v>
      </c>
      <c r="B536" s="26" t="s">
        <v>2009</v>
      </c>
      <c r="C536" s="27">
        <v>2005</v>
      </c>
      <c r="D536" s="27" t="s">
        <v>54</v>
      </c>
      <c r="E536" s="38" t="s">
        <v>46</v>
      </c>
      <c r="F536" s="27">
        <v>1</v>
      </c>
      <c r="G536" s="38">
        <v>1</v>
      </c>
      <c r="H536" s="38">
        <v>1</v>
      </c>
      <c r="I536" s="38">
        <v>1</v>
      </c>
      <c r="J536" s="38">
        <f t="shared" si="70"/>
        <v>3</v>
      </c>
      <c r="K536" s="38" t="str">
        <f t="shared" si="67"/>
        <v>No</v>
      </c>
      <c r="L536" s="38" t="str">
        <f t="shared" si="71"/>
        <v>No</v>
      </c>
      <c r="M536" s="27" t="s">
        <v>55</v>
      </c>
      <c r="N536" s="26" t="s">
        <v>751</v>
      </c>
      <c r="O536" s="27" t="s">
        <v>55</v>
      </c>
      <c r="P536" s="26" t="s">
        <v>2010</v>
      </c>
      <c r="Q536" s="27" t="s">
        <v>55</v>
      </c>
      <c r="R536" s="26" t="s">
        <v>2011</v>
      </c>
      <c r="S536" s="27" t="s">
        <v>697</v>
      </c>
      <c r="T536" s="23"/>
    </row>
    <row r="537" spans="1:20" ht="76.5">
      <c r="A537" s="25" t="s">
        <v>2012</v>
      </c>
      <c r="B537" s="26" t="s">
        <v>2013</v>
      </c>
      <c r="C537" s="27">
        <v>2010</v>
      </c>
      <c r="D537" s="27" t="s">
        <v>54</v>
      </c>
      <c r="E537" s="38" t="s">
        <v>46</v>
      </c>
      <c r="F537" s="27">
        <v>1</v>
      </c>
      <c r="G537" s="38">
        <v>1</v>
      </c>
      <c r="H537" s="38"/>
      <c r="I537" s="38">
        <v>1</v>
      </c>
      <c r="J537" s="38">
        <f t="shared" si="70"/>
        <v>2</v>
      </c>
      <c r="K537" s="38" t="str">
        <f t="shared" ref="K537:K552" si="72">IF(E537 = "English", "No", "Yes")</f>
        <v>No</v>
      </c>
      <c r="L537" s="38" t="str">
        <f t="shared" si="71"/>
        <v>No</v>
      </c>
      <c r="M537" s="27" t="s">
        <v>55</v>
      </c>
      <c r="N537" s="26" t="s">
        <v>2014</v>
      </c>
      <c r="O537" s="27" t="s">
        <v>55</v>
      </c>
      <c r="P537" s="26" t="s">
        <v>2015</v>
      </c>
      <c r="Q537" s="27" t="s">
        <v>55</v>
      </c>
      <c r="R537" s="26" t="s">
        <v>2016</v>
      </c>
      <c r="S537" s="27" t="s">
        <v>97</v>
      </c>
      <c r="T537" s="23">
        <v>1</v>
      </c>
    </row>
    <row r="538" spans="1:20" ht="102">
      <c r="A538" s="25" t="s">
        <v>2012</v>
      </c>
      <c r="B538" s="26" t="s">
        <v>2013</v>
      </c>
      <c r="C538" s="27">
        <v>2010</v>
      </c>
      <c r="D538" s="27" t="s">
        <v>113</v>
      </c>
      <c r="E538" s="38" t="s">
        <v>46</v>
      </c>
      <c r="F538" s="27">
        <v>1</v>
      </c>
      <c r="G538" s="38">
        <v>1</v>
      </c>
      <c r="H538" s="38"/>
      <c r="I538" s="38"/>
      <c r="J538" s="38">
        <f t="shared" si="70"/>
        <v>1</v>
      </c>
      <c r="K538" s="38" t="str">
        <f t="shared" si="72"/>
        <v>No</v>
      </c>
      <c r="L538" s="38" t="str">
        <f t="shared" si="71"/>
        <v>No</v>
      </c>
      <c r="M538" s="27" t="s">
        <v>55</v>
      </c>
      <c r="N538" s="28" t="s">
        <v>2017</v>
      </c>
      <c r="O538" s="27" t="s">
        <v>55</v>
      </c>
      <c r="P538" s="26" t="s">
        <v>2018</v>
      </c>
      <c r="Q538" s="27" t="s">
        <v>55</v>
      </c>
      <c r="R538" s="26" t="s">
        <v>2019</v>
      </c>
      <c r="S538" s="27" t="s">
        <v>123</v>
      </c>
      <c r="T538" s="23">
        <v>1</v>
      </c>
    </row>
    <row r="539" spans="1:20" ht="114.75">
      <c r="A539" s="25" t="s">
        <v>2020</v>
      </c>
      <c r="B539" s="26" t="s">
        <v>2021</v>
      </c>
      <c r="C539" s="27">
        <v>2012</v>
      </c>
      <c r="D539" s="27" t="s">
        <v>54</v>
      </c>
      <c r="E539" s="27" t="s">
        <v>46</v>
      </c>
      <c r="F539" s="27"/>
      <c r="G539" s="27"/>
      <c r="H539" s="27"/>
      <c r="I539" s="27">
        <v>1</v>
      </c>
      <c r="J539" s="38">
        <f t="shared" si="70"/>
        <v>0</v>
      </c>
      <c r="K539" s="38" t="str">
        <f t="shared" si="72"/>
        <v>No</v>
      </c>
      <c r="L539" s="38" t="str">
        <f t="shared" si="71"/>
        <v>No</v>
      </c>
      <c r="M539" s="38" t="s">
        <v>55</v>
      </c>
      <c r="N539" s="26" t="s">
        <v>2022</v>
      </c>
      <c r="O539" s="38" t="s">
        <v>55</v>
      </c>
      <c r="P539" s="26" t="s">
        <v>2023</v>
      </c>
      <c r="Q539" s="38" t="s">
        <v>55</v>
      </c>
      <c r="R539" s="26" t="s">
        <v>2024</v>
      </c>
      <c r="S539" s="27" t="s">
        <v>64</v>
      </c>
      <c r="T539" s="23">
        <v>1</v>
      </c>
    </row>
    <row r="540" spans="1:20" ht="89.25">
      <c r="A540" s="25" t="s">
        <v>2025</v>
      </c>
      <c r="B540" s="26" t="s">
        <v>2026</v>
      </c>
      <c r="C540" s="27">
        <v>2011</v>
      </c>
      <c r="D540" s="27" t="s">
        <v>54</v>
      </c>
      <c r="E540" s="38" t="s">
        <v>46</v>
      </c>
      <c r="F540" s="27">
        <v>1</v>
      </c>
      <c r="G540" s="38">
        <v>1</v>
      </c>
      <c r="H540" s="38">
        <v>1</v>
      </c>
      <c r="I540" s="38">
        <v>1</v>
      </c>
      <c r="J540" s="38">
        <f t="shared" si="70"/>
        <v>3</v>
      </c>
      <c r="K540" s="38" t="str">
        <f t="shared" si="72"/>
        <v>No</v>
      </c>
      <c r="L540" s="38" t="str">
        <f t="shared" si="71"/>
        <v>No</v>
      </c>
      <c r="M540" s="27" t="s">
        <v>55</v>
      </c>
      <c r="N540" s="26" t="s">
        <v>2027</v>
      </c>
      <c r="O540" s="27" t="s">
        <v>55</v>
      </c>
      <c r="P540" s="26" t="s">
        <v>2028</v>
      </c>
      <c r="Q540" s="27" t="s">
        <v>55</v>
      </c>
      <c r="R540" s="26" t="s">
        <v>2029</v>
      </c>
      <c r="S540" s="27" t="s">
        <v>64</v>
      </c>
      <c r="T540" s="23">
        <v>1</v>
      </c>
    </row>
    <row r="541" spans="1:20" ht="102">
      <c r="A541" s="25" t="s">
        <v>2030</v>
      </c>
      <c r="B541" s="26" t="s">
        <v>2031</v>
      </c>
      <c r="C541" s="27" t="s">
        <v>493</v>
      </c>
      <c r="D541" s="27" t="s">
        <v>54</v>
      </c>
      <c r="E541" s="27" t="s">
        <v>46</v>
      </c>
      <c r="F541" s="27"/>
      <c r="G541" s="27">
        <v>1</v>
      </c>
      <c r="H541" s="27"/>
      <c r="I541" s="27"/>
      <c r="J541" s="38">
        <f t="shared" si="70"/>
        <v>0</v>
      </c>
      <c r="K541" s="38" t="str">
        <f t="shared" si="72"/>
        <v>No</v>
      </c>
      <c r="L541" s="38" t="str">
        <f t="shared" si="71"/>
        <v>No</v>
      </c>
      <c r="M541" s="38" t="s">
        <v>55</v>
      </c>
      <c r="N541" s="26" t="s">
        <v>2032</v>
      </c>
      <c r="O541" s="38" t="s">
        <v>55</v>
      </c>
      <c r="P541" s="26" t="s">
        <v>2033</v>
      </c>
      <c r="Q541" s="38" t="s">
        <v>55</v>
      </c>
      <c r="R541" s="26" t="s">
        <v>2034</v>
      </c>
      <c r="S541" s="27" t="s">
        <v>123</v>
      </c>
      <c r="T541" s="23">
        <v>1</v>
      </c>
    </row>
    <row r="542" spans="1:20" ht="89.25">
      <c r="A542" s="20" t="s">
        <v>2040</v>
      </c>
      <c r="B542" s="21" t="s">
        <v>2041</v>
      </c>
      <c r="C542" s="22" t="s">
        <v>1238</v>
      </c>
      <c r="D542" s="22" t="s">
        <v>113</v>
      </c>
      <c r="E542" s="22" t="s">
        <v>46</v>
      </c>
      <c r="F542" s="22"/>
      <c r="G542" s="22">
        <v>1</v>
      </c>
      <c r="H542" s="22"/>
      <c r="I542" s="22"/>
      <c r="J542" s="33">
        <f t="shared" si="70"/>
        <v>0</v>
      </c>
      <c r="K542" s="33" t="str">
        <f t="shared" si="72"/>
        <v>No</v>
      </c>
      <c r="L542" s="33" t="str">
        <f t="shared" si="71"/>
        <v>No</v>
      </c>
      <c r="M542" s="33" t="s">
        <v>55</v>
      </c>
      <c r="N542" s="21" t="s">
        <v>1410</v>
      </c>
      <c r="O542" s="33" t="s">
        <v>57</v>
      </c>
      <c r="P542" s="21" t="s">
        <v>2042</v>
      </c>
      <c r="Q542" s="33"/>
      <c r="R542" s="21"/>
      <c r="S542" s="22" t="s">
        <v>320</v>
      </c>
      <c r="T542" s="23"/>
    </row>
    <row r="543" spans="1:20" ht="76.5">
      <c r="A543" s="20" t="s">
        <v>2035</v>
      </c>
      <c r="B543" s="21" t="s">
        <v>2036</v>
      </c>
      <c r="C543" s="22">
        <v>2016</v>
      </c>
      <c r="D543" s="22" t="s">
        <v>54</v>
      </c>
      <c r="E543" s="22" t="s">
        <v>46</v>
      </c>
      <c r="F543" s="22"/>
      <c r="G543" s="22"/>
      <c r="H543" s="22"/>
      <c r="I543" s="22">
        <v>1</v>
      </c>
      <c r="J543" s="33">
        <f t="shared" si="70"/>
        <v>0</v>
      </c>
      <c r="K543" s="33" t="str">
        <f t="shared" si="72"/>
        <v>No</v>
      </c>
      <c r="L543" s="33" t="str">
        <f t="shared" si="71"/>
        <v>No</v>
      </c>
      <c r="M543" s="33" t="s">
        <v>55</v>
      </c>
      <c r="N543" s="21" t="s">
        <v>2037</v>
      </c>
      <c r="O543" s="33" t="s">
        <v>57</v>
      </c>
      <c r="P543" s="21" t="s">
        <v>2038</v>
      </c>
      <c r="Q543" s="33"/>
      <c r="R543" s="21"/>
      <c r="S543" s="22" t="s">
        <v>2039</v>
      </c>
      <c r="T543" s="23"/>
    </row>
    <row r="544" spans="1:20" ht="76.5">
      <c r="A544" s="20" t="s">
        <v>2043</v>
      </c>
      <c r="B544" s="21" t="s">
        <v>2044</v>
      </c>
      <c r="C544" s="22">
        <v>2016</v>
      </c>
      <c r="D544" s="22" t="s">
        <v>54</v>
      </c>
      <c r="E544" s="22" t="s">
        <v>46</v>
      </c>
      <c r="F544" s="22"/>
      <c r="G544" s="22"/>
      <c r="H544" s="22"/>
      <c r="I544" s="22">
        <v>1</v>
      </c>
      <c r="J544" s="33">
        <f t="shared" si="70"/>
        <v>0</v>
      </c>
      <c r="K544" s="33" t="str">
        <f t="shared" si="72"/>
        <v>No</v>
      </c>
      <c r="L544" s="33" t="str">
        <f t="shared" si="71"/>
        <v>No</v>
      </c>
      <c r="M544" s="33" t="s">
        <v>55</v>
      </c>
      <c r="N544" s="21" t="s">
        <v>2045</v>
      </c>
      <c r="O544" s="33" t="s">
        <v>57</v>
      </c>
      <c r="P544" s="21" t="s">
        <v>2046</v>
      </c>
      <c r="Q544" s="33"/>
      <c r="R544" s="21"/>
      <c r="S544" s="22" t="s">
        <v>1103</v>
      </c>
      <c r="T544" s="23"/>
    </row>
    <row r="545" spans="1:20" ht="127.5">
      <c r="A545" s="25" t="s">
        <v>2047</v>
      </c>
      <c r="B545" s="26" t="s">
        <v>2048</v>
      </c>
      <c r="C545" s="27">
        <v>2008</v>
      </c>
      <c r="D545" s="27" t="s">
        <v>54</v>
      </c>
      <c r="E545" s="38" t="s">
        <v>46</v>
      </c>
      <c r="F545" s="27">
        <v>1</v>
      </c>
      <c r="G545" s="38">
        <v>1</v>
      </c>
      <c r="H545" s="38">
        <v>1</v>
      </c>
      <c r="I545" s="38">
        <v>1</v>
      </c>
      <c r="J545" s="38">
        <f t="shared" si="70"/>
        <v>3</v>
      </c>
      <c r="K545" s="38" t="str">
        <f t="shared" si="72"/>
        <v>No</v>
      </c>
      <c r="L545" s="38" t="str">
        <f t="shared" si="71"/>
        <v>No</v>
      </c>
      <c r="M545" s="27" t="s">
        <v>55</v>
      </c>
      <c r="N545" s="28" t="s">
        <v>2049</v>
      </c>
      <c r="O545" s="27" t="s">
        <v>55</v>
      </c>
      <c r="P545" s="26" t="s">
        <v>2050</v>
      </c>
      <c r="Q545" s="27" t="s">
        <v>55</v>
      </c>
      <c r="R545" s="26" t="s">
        <v>2051</v>
      </c>
      <c r="S545" s="27" t="s">
        <v>2052</v>
      </c>
      <c r="T545" s="23">
        <v>1</v>
      </c>
    </row>
    <row r="546" spans="1:20" ht="89.25">
      <c r="A546" s="25" t="s">
        <v>2053</v>
      </c>
      <c r="B546" s="26" t="s">
        <v>2054</v>
      </c>
      <c r="C546" s="37">
        <v>2017</v>
      </c>
      <c r="D546" s="37" t="s">
        <v>54</v>
      </c>
      <c r="E546" s="38" t="s">
        <v>46</v>
      </c>
      <c r="F546" s="37">
        <v>1</v>
      </c>
      <c r="G546" s="38">
        <v>1</v>
      </c>
      <c r="H546" s="38"/>
      <c r="I546" s="38">
        <v>1</v>
      </c>
      <c r="J546" s="38">
        <f t="shared" si="70"/>
        <v>2</v>
      </c>
      <c r="K546" s="38" t="str">
        <f t="shared" si="72"/>
        <v>No</v>
      </c>
      <c r="L546" s="38" t="str">
        <f t="shared" si="71"/>
        <v>No</v>
      </c>
      <c r="M546" s="37" t="s">
        <v>55</v>
      </c>
      <c r="N546" s="26" t="s">
        <v>2055</v>
      </c>
      <c r="O546" s="37" t="s">
        <v>55</v>
      </c>
      <c r="P546" s="26" t="s">
        <v>2056</v>
      </c>
      <c r="Q546" s="37" t="s">
        <v>55</v>
      </c>
      <c r="R546" s="26" t="s">
        <v>2057</v>
      </c>
      <c r="S546" s="27" t="s">
        <v>237</v>
      </c>
      <c r="T546" s="23">
        <v>1</v>
      </c>
    </row>
    <row r="547" spans="1:20" ht="114.75">
      <c r="A547" s="29" t="s">
        <v>2058</v>
      </c>
      <c r="B547" s="30" t="s">
        <v>2059</v>
      </c>
      <c r="C547" s="31">
        <v>2016</v>
      </c>
      <c r="D547" s="31" t="s">
        <v>54</v>
      </c>
      <c r="E547" s="40" t="s">
        <v>46</v>
      </c>
      <c r="F547" s="31">
        <v>1</v>
      </c>
      <c r="G547" s="40"/>
      <c r="H547" s="40"/>
      <c r="I547" s="40">
        <v>1</v>
      </c>
      <c r="J547" s="40">
        <f t="shared" si="70"/>
        <v>1</v>
      </c>
      <c r="K547" s="40" t="str">
        <f t="shared" si="72"/>
        <v>No</v>
      </c>
      <c r="L547" s="40" t="str">
        <f t="shared" si="71"/>
        <v>No</v>
      </c>
      <c r="M547" s="31" t="s">
        <v>55</v>
      </c>
      <c r="N547" s="30" t="s">
        <v>2060</v>
      </c>
      <c r="O547" s="31" t="s">
        <v>55</v>
      </c>
      <c r="P547" s="30" t="s">
        <v>2061</v>
      </c>
      <c r="Q547" s="31" t="s">
        <v>191</v>
      </c>
      <c r="R547" s="30" t="s">
        <v>2062</v>
      </c>
      <c r="S547" s="31" t="s">
        <v>2063</v>
      </c>
      <c r="T547" s="23">
        <v>1</v>
      </c>
    </row>
    <row r="548" spans="1:20" ht="38.25">
      <c r="A548" s="20" t="s">
        <v>2064</v>
      </c>
      <c r="B548" s="21" t="s">
        <v>2065</v>
      </c>
      <c r="C548" s="22">
        <v>2007</v>
      </c>
      <c r="D548" s="22" t="s">
        <v>126</v>
      </c>
      <c r="E548" s="33" t="s">
        <v>46</v>
      </c>
      <c r="F548" s="33"/>
      <c r="G548" s="33"/>
      <c r="H548" s="33"/>
      <c r="I548" s="33">
        <v>1</v>
      </c>
      <c r="J548" s="33">
        <f t="shared" si="70"/>
        <v>0</v>
      </c>
      <c r="K548" s="33" t="str">
        <f t="shared" si="72"/>
        <v>No</v>
      </c>
      <c r="L548" s="33" t="str">
        <f t="shared" si="71"/>
        <v>Yes</v>
      </c>
      <c r="M548" s="33"/>
      <c r="N548" s="21"/>
      <c r="O548" s="33"/>
      <c r="P548" s="21"/>
      <c r="Q548" s="33"/>
      <c r="R548" s="21"/>
      <c r="S548" s="22"/>
      <c r="T548" s="23"/>
    </row>
    <row r="549" spans="1:20" ht="63.75">
      <c r="A549" s="20" t="s">
        <v>2066</v>
      </c>
      <c r="B549" s="21" t="s">
        <v>2067</v>
      </c>
      <c r="C549" s="22">
        <v>2014</v>
      </c>
      <c r="D549" s="22" t="s">
        <v>54</v>
      </c>
      <c r="E549" s="33" t="s">
        <v>46</v>
      </c>
      <c r="F549" s="33"/>
      <c r="G549" s="33"/>
      <c r="H549" s="33">
        <v>1</v>
      </c>
      <c r="I549" s="33"/>
      <c r="J549" s="33">
        <f t="shared" si="70"/>
        <v>0</v>
      </c>
      <c r="K549" s="33" t="str">
        <f t="shared" si="72"/>
        <v>No</v>
      </c>
      <c r="L549" s="33" t="str">
        <f t="shared" si="71"/>
        <v>No</v>
      </c>
      <c r="M549" s="33" t="s">
        <v>55</v>
      </c>
      <c r="N549" s="21" t="s">
        <v>2068</v>
      </c>
      <c r="O549" s="33" t="s">
        <v>57</v>
      </c>
      <c r="P549" s="21" t="s">
        <v>2069</v>
      </c>
      <c r="Q549" s="33"/>
      <c r="R549" s="21"/>
      <c r="S549" s="22" t="s">
        <v>59</v>
      </c>
      <c r="T549" s="23"/>
    </row>
    <row r="550" spans="1:20" ht="165.75">
      <c r="A550" s="25" t="s">
        <v>2070</v>
      </c>
      <c r="B550" s="26" t="s">
        <v>2071</v>
      </c>
      <c r="C550" s="27">
        <v>2003</v>
      </c>
      <c r="D550" s="27" t="s">
        <v>54</v>
      </c>
      <c r="E550" s="38" t="s">
        <v>46</v>
      </c>
      <c r="F550" s="38"/>
      <c r="G550" s="38"/>
      <c r="H550" s="38">
        <v>1</v>
      </c>
      <c r="I550" s="38"/>
      <c r="J550" s="38">
        <f t="shared" si="70"/>
        <v>0</v>
      </c>
      <c r="K550" s="38" t="str">
        <f t="shared" si="72"/>
        <v>No</v>
      </c>
      <c r="L550" s="38" t="str">
        <f t="shared" si="71"/>
        <v>No</v>
      </c>
      <c r="M550" s="38" t="s">
        <v>55</v>
      </c>
      <c r="N550" s="26" t="s">
        <v>1410</v>
      </c>
      <c r="O550" s="38" t="s">
        <v>55</v>
      </c>
      <c r="P550" s="26" t="s">
        <v>2072</v>
      </c>
      <c r="Q550" s="38" t="s">
        <v>55</v>
      </c>
      <c r="R550" s="26" t="s">
        <v>2073</v>
      </c>
      <c r="S550" s="27" t="s">
        <v>1566</v>
      </c>
      <c r="T550" s="23">
        <v>1</v>
      </c>
    </row>
    <row r="551" spans="1:20" ht="127.5">
      <c r="A551" s="20" t="s">
        <v>2074</v>
      </c>
      <c r="B551" s="21" t="s">
        <v>2075</v>
      </c>
      <c r="C551" s="43">
        <v>2011</v>
      </c>
      <c r="D551" s="43" t="s">
        <v>113</v>
      </c>
      <c r="E551" s="43" t="s">
        <v>46</v>
      </c>
      <c r="F551" s="43">
        <v>2</v>
      </c>
      <c r="G551" s="43">
        <v>2</v>
      </c>
      <c r="H551" s="43"/>
      <c r="I551" s="43">
        <v>1</v>
      </c>
      <c r="J551" s="43">
        <f t="shared" si="70"/>
        <v>4</v>
      </c>
      <c r="K551" s="43" t="str">
        <f t="shared" si="72"/>
        <v>No</v>
      </c>
      <c r="L551" s="43" t="str">
        <f t="shared" si="71"/>
        <v>No</v>
      </c>
      <c r="M551" s="43" t="s">
        <v>55</v>
      </c>
      <c r="N551" s="21" t="s">
        <v>2076</v>
      </c>
      <c r="O551" s="43" t="s">
        <v>55</v>
      </c>
      <c r="P551" s="21" t="s">
        <v>2077</v>
      </c>
      <c r="Q551" s="43" t="s">
        <v>57</v>
      </c>
      <c r="R551" s="21" t="s">
        <v>2078</v>
      </c>
      <c r="S551" s="43" t="s">
        <v>231</v>
      </c>
      <c r="T551" s="23">
        <v>2</v>
      </c>
    </row>
    <row r="552" spans="1:20" ht="89.25">
      <c r="A552" s="25" t="s">
        <v>2079</v>
      </c>
      <c r="B552" s="26" t="s">
        <v>2080</v>
      </c>
      <c r="C552" s="27">
        <v>2004</v>
      </c>
      <c r="D552" s="27" t="s">
        <v>54</v>
      </c>
      <c r="E552" s="38" t="s">
        <v>46</v>
      </c>
      <c r="F552" s="38"/>
      <c r="G552" s="38"/>
      <c r="H552" s="38">
        <v>1</v>
      </c>
      <c r="I552" s="38"/>
      <c r="J552" s="38">
        <f t="shared" si="70"/>
        <v>0</v>
      </c>
      <c r="K552" s="38" t="str">
        <f t="shared" si="72"/>
        <v>No</v>
      </c>
      <c r="L552" s="38" t="str">
        <f t="shared" si="71"/>
        <v>No</v>
      </c>
      <c r="M552" s="38" t="s">
        <v>55</v>
      </c>
      <c r="N552" s="26" t="s">
        <v>2081</v>
      </c>
      <c r="O552" s="38" t="s">
        <v>55</v>
      </c>
      <c r="P552" s="26" t="s">
        <v>2082</v>
      </c>
      <c r="Q552" s="38" t="s">
        <v>55</v>
      </c>
      <c r="R552" s="26" t="s">
        <v>2083</v>
      </c>
      <c r="S552" s="27" t="s">
        <v>123</v>
      </c>
      <c r="T552" s="23"/>
    </row>
    <row r="553" spans="1:20" ht="76.5">
      <c r="A553" s="20" t="s">
        <v>2084</v>
      </c>
      <c r="B553" s="21" t="s">
        <v>2085</v>
      </c>
      <c r="C553" s="22">
        <v>2006</v>
      </c>
      <c r="D553" s="22" t="s">
        <v>54</v>
      </c>
      <c r="E553" s="22" t="s">
        <v>46</v>
      </c>
      <c r="F553" s="22"/>
      <c r="G553" s="22">
        <v>1</v>
      </c>
      <c r="H553" s="22"/>
      <c r="I553" s="22">
        <v>1</v>
      </c>
      <c r="J553" s="33">
        <f t="shared" si="70"/>
        <v>1</v>
      </c>
      <c r="K553" s="33" t="s">
        <v>57</v>
      </c>
      <c r="L553" s="33" t="str">
        <f t="shared" si="71"/>
        <v>No</v>
      </c>
      <c r="M553" s="33" t="s">
        <v>55</v>
      </c>
      <c r="N553" s="21" t="s">
        <v>2086</v>
      </c>
      <c r="O553" s="33" t="s">
        <v>57</v>
      </c>
      <c r="P553" s="21" t="s">
        <v>2087</v>
      </c>
      <c r="Q553" s="33"/>
      <c r="R553" s="21"/>
      <c r="S553" s="22" t="s">
        <v>106</v>
      </c>
      <c r="T553" s="23"/>
    </row>
    <row r="554" spans="1:20" ht="76.5">
      <c r="A554" s="20" t="s">
        <v>2088</v>
      </c>
      <c r="B554" s="21" t="s">
        <v>2089</v>
      </c>
      <c r="C554" s="22">
        <v>2005</v>
      </c>
      <c r="D554" s="22" t="s">
        <v>54</v>
      </c>
      <c r="E554" s="33" t="s">
        <v>46</v>
      </c>
      <c r="F554" s="33"/>
      <c r="G554" s="33"/>
      <c r="H554" s="33">
        <v>1</v>
      </c>
      <c r="I554" s="33"/>
      <c r="J554" s="33">
        <f t="shared" si="70"/>
        <v>0</v>
      </c>
      <c r="K554" s="33" t="str">
        <f t="shared" ref="K554:K571" si="73">IF(E554 = "English", "No", "Yes")</f>
        <v>No</v>
      </c>
      <c r="L554" s="33" t="str">
        <f t="shared" si="71"/>
        <v>No</v>
      </c>
      <c r="M554" s="33" t="s">
        <v>55</v>
      </c>
      <c r="N554" s="21" t="s">
        <v>2090</v>
      </c>
      <c r="O554" s="33" t="s">
        <v>57</v>
      </c>
      <c r="P554" s="21" t="s">
        <v>2091</v>
      </c>
      <c r="Q554" s="33"/>
      <c r="R554" s="21"/>
      <c r="S554" s="22" t="s">
        <v>59</v>
      </c>
      <c r="T554" s="23"/>
    </row>
    <row r="555" spans="1:20" ht="51">
      <c r="A555" s="20" t="s">
        <v>2092</v>
      </c>
      <c r="B555" s="21" t="s">
        <v>2093</v>
      </c>
      <c r="C555" s="22">
        <v>2018</v>
      </c>
      <c r="D555" s="22" t="s">
        <v>54</v>
      </c>
      <c r="E555" s="22" t="s">
        <v>46</v>
      </c>
      <c r="F555" s="22"/>
      <c r="G555" s="22"/>
      <c r="H555" s="22"/>
      <c r="I555" s="22">
        <v>1</v>
      </c>
      <c r="J555" s="33">
        <f t="shared" si="70"/>
        <v>0</v>
      </c>
      <c r="K555" s="33" t="str">
        <f t="shared" si="73"/>
        <v>No</v>
      </c>
      <c r="L555" s="33" t="str">
        <f t="shared" si="71"/>
        <v>No</v>
      </c>
      <c r="M555" s="33" t="s">
        <v>57</v>
      </c>
      <c r="N555" s="21" t="s">
        <v>2094</v>
      </c>
      <c r="O555" s="33"/>
      <c r="P555" s="21"/>
      <c r="Q555" s="33"/>
      <c r="R555" s="21"/>
      <c r="S555" s="22" t="s">
        <v>2095</v>
      </c>
      <c r="T555" s="23"/>
    </row>
    <row r="556" spans="1:20" ht="63.75">
      <c r="A556" s="20" t="s">
        <v>2096</v>
      </c>
      <c r="B556" s="21" t="s">
        <v>2097</v>
      </c>
      <c r="C556" s="22">
        <v>2004</v>
      </c>
      <c r="D556" s="22" t="s">
        <v>54</v>
      </c>
      <c r="E556" s="22" t="s">
        <v>46</v>
      </c>
      <c r="F556" s="22"/>
      <c r="G556" s="22"/>
      <c r="H556" s="22"/>
      <c r="I556" s="22">
        <v>1</v>
      </c>
      <c r="J556" s="33">
        <f t="shared" si="70"/>
        <v>0</v>
      </c>
      <c r="K556" s="33" t="str">
        <f t="shared" si="73"/>
        <v>No</v>
      </c>
      <c r="L556" s="33" t="str">
        <f t="shared" si="71"/>
        <v>No</v>
      </c>
      <c r="M556" s="33" t="s">
        <v>57</v>
      </c>
      <c r="N556" s="21" t="s">
        <v>2098</v>
      </c>
      <c r="O556" s="33"/>
      <c r="P556" s="21"/>
      <c r="Q556" s="33"/>
      <c r="R556" s="21"/>
      <c r="S556" s="22" t="s">
        <v>88</v>
      </c>
      <c r="T556" s="23"/>
    </row>
    <row r="557" spans="1:20" ht="114.75">
      <c r="A557" s="25" t="s">
        <v>2099</v>
      </c>
      <c r="B557" s="26" t="s">
        <v>2100</v>
      </c>
      <c r="C557" s="27">
        <v>2016</v>
      </c>
      <c r="D557" s="27" t="s">
        <v>54</v>
      </c>
      <c r="E557" s="38" t="s">
        <v>46</v>
      </c>
      <c r="F557" s="27">
        <v>1</v>
      </c>
      <c r="G557" s="38">
        <v>1</v>
      </c>
      <c r="H557" s="38">
        <v>1</v>
      </c>
      <c r="I557" s="38">
        <v>1</v>
      </c>
      <c r="J557" s="38">
        <f t="shared" si="70"/>
        <v>3</v>
      </c>
      <c r="K557" s="38" t="str">
        <f t="shared" si="73"/>
        <v>No</v>
      </c>
      <c r="L557" s="38" t="str">
        <f t="shared" si="71"/>
        <v>No</v>
      </c>
      <c r="M557" s="27" t="s">
        <v>55</v>
      </c>
      <c r="N557" s="28" t="s">
        <v>1410</v>
      </c>
      <c r="O557" s="27" t="s">
        <v>55</v>
      </c>
      <c r="P557" s="28" t="s">
        <v>2101</v>
      </c>
      <c r="Q557" s="27" t="s">
        <v>55</v>
      </c>
      <c r="R557" s="28" t="s">
        <v>2102</v>
      </c>
      <c r="S557" s="27" t="s">
        <v>289</v>
      </c>
      <c r="T557" s="23">
        <v>1</v>
      </c>
    </row>
    <row r="558" spans="1:20" ht="318.75">
      <c r="A558" s="25" t="s">
        <v>2103</v>
      </c>
      <c r="B558" s="26" t="s">
        <v>2104</v>
      </c>
      <c r="C558" s="27" t="s">
        <v>493</v>
      </c>
      <c r="D558" s="27" t="s">
        <v>269</v>
      </c>
      <c r="E558" s="27" t="s">
        <v>46</v>
      </c>
      <c r="F558" s="27"/>
      <c r="G558" s="27">
        <v>1</v>
      </c>
      <c r="H558" s="27"/>
      <c r="I558" s="27"/>
      <c r="J558" s="38">
        <f t="shared" si="70"/>
        <v>0</v>
      </c>
      <c r="K558" s="38" t="str">
        <f t="shared" si="73"/>
        <v>No</v>
      </c>
      <c r="L558" s="38" t="str">
        <f t="shared" si="71"/>
        <v>No</v>
      </c>
      <c r="M558" s="38" t="s">
        <v>55</v>
      </c>
      <c r="N558" s="26" t="s">
        <v>2105</v>
      </c>
      <c r="O558" s="38" t="s">
        <v>55</v>
      </c>
      <c r="P558" s="26" t="s">
        <v>2106</v>
      </c>
      <c r="Q558" s="38" t="s">
        <v>55</v>
      </c>
      <c r="R558" s="26" t="s">
        <v>2107</v>
      </c>
      <c r="S558" s="27" t="s">
        <v>2108</v>
      </c>
      <c r="T558" s="23"/>
    </row>
    <row r="559" spans="1:20" ht="127.5">
      <c r="A559" s="20" t="s">
        <v>2109</v>
      </c>
      <c r="B559" s="21" t="s">
        <v>2110</v>
      </c>
      <c r="C559" s="22">
        <v>2011</v>
      </c>
      <c r="D559" s="22" t="s">
        <v>54</v>
      </c>
      <c r="E559" s="33" t="s">
        <v>46</v>
      </c>
      <c r="F559" s="22">
        <v>1</v>
      </c>
      <c r="G559" s="33">
        <v>1</v>
      </c>
      <c r="H559" s="33"/>
      <c r="I559" s="33">
        <v>1</v>
      </c>
      <c r="J559" s="33">
        <f t="shared" si="70"/>
        <v>2</v>
      </c>
      <c r="K559" s="33" t="str">
        <f t="shared" si="73"/>
        <v>No</v>
      </c>
      <c r="L559" s="33" t="str">
        <f t="shared" si="71"/>
        <v>No</v>
      </c>
      <c r="M559" s="22" t="s">
        <v>55</v>
      </c>
      <c r="N559" s="21" t="s">
        <v>2111</v>
      </c>
      <c r="O559" s="22" t="s">
        <v>55</v>
      </c>
      <c r="P559" s="21" t="s">
        <v>2112</v>
      </c>
      <c r="Q559" s="22" t="s">
        <v>57</v>
      </c>
      <c r="R559" s="21" t="s">
        <v>2113</v>
      </c>
      <c r="S559" s="22" t="s">
        <v>301</v>
      </c>
      <c r="T559" s="23">
        <v>1</v>
      </c>
    </row>
    <row r="560" spans="1:20" ht="127.5">
      <c r="A560" s="25" t="s">
        <v>2114</v>
      </c>
      <c r="B560" s="26" t="s">
        <v>2115</v>
      </c>
      <c r="C560" s="27">
        <v>2016</v>
      </c>
      <c r="D560" s="27" t="s">
        <v>113</v>
      </c>
      <c r="E560" s="38" t="s">
        <v>46</v>
      </c>
      <c r="F560" s="27">
        <v>1</v>
      </c>
      <c r="G560" s="38">
        <v>1</v>
      </c>
      <c r="H560" s="38"/>
      <c r="I560" s="38"/>
      <c r="J560" s="38">
        <f t="shared" si="70"/>
        <v>1</v>
      </c>
      <c r="K560" s="38" t="str">
        <f t="shared" si="73"/>
        <v>No</v>
      </c>
      <c r="L560" s="38" t="str">
        <f t="shared" si="71"/>
        <v>No</v>
      </c>
      <c r="M560" s="27" t="s">
        <v>55</v>
      </c>
      <c r="N560" s="26" t="s">
        <v>2116</v>
      </c>
      <c r="O560" s="27" t="s">
        <v>55</v>
      </c>
      <c r="P560" s="26" t="s">
        <v>2117</v>
      </c>
      <c r="Q560" s="27" t="s">
        <v>55</v>
      </c>
      <c r="R560" s="26" t="s">
        <v>2118</v>
      </c>
      <c r="S560" s="27" t="s">
        <v>748</v>
      </c>
      <c r="T560" s="23">
        <v>1</v>
      </c>
    </row>
    <row r="561" spans="1:20" ht="140.25">
      <c r="A561" s="25" t="s">
        <v>2119</v>
      </c>
      <c r="B561" s="26" t="s">
        <v>2120</v>
      </c>
      <c r="C561" s="27">
        <v>2010</v>
      </c>
      <c r="D561" s="27" t="s">
        <v>54</v>
      </c>
      <c r="E561" s="38" t="s">
        <v>46</v>
      </c>
      <c r="F561" s="27">
        <v>1</v>
      </c>
      <c r="G561" s="38">
        <v>1</v>
      </c>
      <c r="H561" s="38"/>
      <c r="I561" s="38">
        <v>1</v>
      </c>
      <c r="J561" s="38">
        <f t="shared" si="70"/>
        <v>2</v>
      </c>
      <c r="K561" s="38" t="str">
        <f t="shared" si="73"/>
        <v>No</v>
      </c>
      <c r="L561" s="38" t="str">
        <f t="shared" si="71"/>
        <v>No</v>
      </c>
      <c r="M561" s="27" t="s">
        <v>55</v>
      </c>
      <c r="N561" s="28" t="s">
        <v>2121</v>
      </c>
      <c r="O561" s="27" t="s">
        <v>55</v>
      </c>
      <c r="P561" s="26" t="s">
        <v>2122</v>
      </c>
      <c r="Q561" s="27" t="s">
        <v>55</v>
      </c>
      <c r="R561" s="26" t="s">
        <v>2123</v>
      </c>
      <c r="S561" s="27" t="s">
        <v>64</v>
      </c>
      <c r="T561" s="23">
        <v>1</v>
      </c>
    </row>
    <row r="562" spans="1:20" ht="63.75">
      <c r="A562" s="20" t="s">
        <v>2124</v>
      </c>
      <c r="B562" s="21" t="s">
        <v>2125</v>
      </c>
      <c r="C562" s="22">
        <v>2015</v>
      </c>
      <c r="D562" s="22" t="s">
        <v>113</v>
      </c>
      <c r="E562" s="22" t="s">
        <v>46</v>
      </c>
      <c r="F562" s="22"/>
      <c r="G562" s="22"/>
      <c r="H562" s="22"/>
      <c r="I562" s="22">
        <v>1</v>
      </c>
      <c r="J562" s="33">
        <f t="shared" si="70"/>
        <v>0</v>
      </c>
      <c r="K562" s="33" t="str">
        <f t="shared" si="73"/>
        <v>No</v>
      </c>
      <c r="L562" s="33" t="str">
        <f t="shared" si="71"/>
        <v>No</v>
      </c>
      <c r="M562" s="33" t="s">
        <v>55</v>
      </c>
      <c r="N562" s="21" t="s">
        <v>518</v>
      </c>
      <c r="O562" s="22" t="s">
        <v>57</v>
      </c>
      <c r="P562" s="24" t="s">
        <v>2126</v>
      </c>
      <c r="Q562" s="33"/>
      <c r="R562" s="21"/>
      <c r="S562" s="22" t="s">
        <v>106</v>
      </c>
      <c r="T562" s="23"/>
    </row>
    <row r="563" spans="1:20" ht="51">
      <c r="A563" s="20" t="s">
        <v>2127</v>
      </c>
      <c r="B563" s="21" t="s">
        <v>2128</v>
      </c>
      <c r="C563" s="22">
        <v>2013</v>
      </c>
      <c r="D563" s="22" t="s">
        <v>54</v>
      </c>
      <c r="E563" s="33" t="s">
        <v>46</v>
      </c>
      <c r="F563" s="22">
        <v>1</v>
      </c>
      <c r="G563" s="33">
        <v>1</v>
      </c>
      <c r="H563" s="33"/>
      <c r="I563" s="33">
        <v>1</v>
      </c>
      <c r="J563" s="33">
        <f t="shared" si="70"/>
        <v>2</v>
      </c>
      <c r="K563" s="33" t="str">
        <f t="shared" si="73"/>
        <v>No</v>
      </c>
      <c r="L563" s="33" t="str">
        <f t="shared" si="71"/>
        <v>No</v>
      </c>
      <c r="M563" s="22" t="s">
        <v>55</v>
      </c>
      <c r="N563" s="24" t="s">
        <v>2129</v>
      </c>
      <c r="O563" s="22" t="s">
        <v>57</v>
      </c>
      <c r="P563" s="24" t="s">
        <v>2130</v>
      </c>
      <c r="Q563" s="22"/>
      <c r="R563" s="21"/>
      <c r="S563" s="22" t="s">
        <v>1375</v>
      </c>
      <c r="T563" s="23">
        <v>1</v>
      </c>
    </row>
    <row r="564" spans="1:20" ht="140.25">
      <c r="A564" s="20" t="s">
        <v>2131</v>
      </c>
      <c r="B564" s="21" t="s">
        <v>2132</v>
      </c>
      <c r="C564" s="22" t="s">
        <v>2133</v>
      </c>
      <c r="D564" s="22" t="s">
        <v>269</v>
      </c>
      <c r="E564" s="22" t="s">
        <v>46</v>
      </c>
      <c r="F564" s="22"/>
      <c r="G564" s="22">
        <v>1</v>
      </c>
      <c r="H564" s="22"/>
      <c r="I564" s="22"/>
      <c r="J564" s="33">
        <f t="shared" si="70"/>
        <v>0</v>
      </c>
      <c r="K564" s="33" t="str">
        <f t="shared" si="73"/>
        <v>No</v>
      </c>
      <c r="L564" s="33" t="str">
        <f t="shared" si="71"/>
        <v>No</v>
      </c>
      <c r="M564" s="33" t="s">
        <v>55</v>
      </c>
      <c r="N564" s="21" t="s">
        <v>2134</v>
      </c>
      <c r="O564" s="33" t="s">
        <v>57</v>
      </c>
      <c r="P564" s="21" t="s">
        <v>2135</v>
      </c>
      <c r="Q564" s="33"/>
      <c r="R564" s="21"/>
      <c r="S564" s="22" t="s">
        <v>652</v>
      </c>
      <c r="T564" s="23"/>
    </row>
    <row r="565" spans="1:20" ht="63.75">
      <c r="A565" s="20" t="s">
        <v>2136</v>
      </c>
      <c r="B565" s="21" t="s">
        <v>2137</v>
      </c>
      <c r="C565" s="22">
        <v>2011</v>
      </c>
      <c r="D565" s="22" t="s">
        <v>126</v>
      </c>
      <c r="E565" s="33" t="s">
        <v>46</v>
      </c>
      <c r="F565" s="33"/>
      <c r="G565" s="33"/>
      <c r="H565" s="33"/>
      <c r="I565" s="33">
        <v>1</v>
      </c>
      <c r="J565" s="33">
        <f t="shared" si="70"/>
        <v>0</v>
      </c>
      <c r="K565" s="33" t="str">
        <f t="shared" si="73"/>
        <v>No</v>
      </c>
      <c r="L565" s="33" t="str">
        <f t="shared" si="71"/>
        <v>Yes</v>
      </c>
      <c r="M565" s="33"/>
      <c r="N565" s="21"/>
      <c r="O565" s="33"/>
      <c r="P565" s="21"/>
      <c r="Q565" s="33"/>
      <c r="R565" s="21"/>
      <c r="S565" s="22"/>
      <c r="T565" s="23"/>
    </row>
    <row r="566" spans="1:20" ht="63.75">
      <c r="A566" s="20" t="s">
        <v>2138</v>
      </c>
      <c r="B566" s="21" t="s">
        <v>2139</v>
      </c>
      <c r="C566" s="22">
        <v>2009</v>
      </c>
      <c r="D566" s="22" t="s">
        <v>54</v>
      </c>
      <c r="E566" s="33" t="s">
        <v>46</v>
      </c>
      <c r="F566" s="33"/>
      <c r="G566" s="33"/>
      <c r="H566" s="33">
        <v>1</v>
      </c>
      <c r="I566" s="33"/>
      <c r="J566" s="33">
        <f t="shared" si="70"/>
        <v>0</v>
      </c>
      <c r="K566" s="33" t="str">
        <f t="shared" si="73"/>
        <v>No</v>
      </c>
      <c r="L566" s="33" t="str">
        <f t="shared" si="71"/>
        <v>No</v>
      </c>
      <c r="M566" s="33" t="s">
        <v>55</v>
      </c>
      <c r="N566" s="21" t="s">
        <v>2140</v>
      </c>
      <c r="O566" s="33" t="s">
        <v>57</v>
      </c>
      <c r="P566" s="21" t="s">
        <v>2141</v>
      </c>
      <c r="Q566" s="33"/>
      <c r="R566" s="21"/>
      <c r="S566" s="22" t="s">
        <v>1331</v>
      </c>
      <c r="T566" s="23"/>
    </row>
    <row r="567" spans="1:20" ht="114.75">
      <c r="A567" s="41" t="s">
        <v>2142</v>
      </c>
      <c r="B567" s="21" t="s">
        <v>2143</v>
      </c>
      <c r="C567" s="33">
        <v>2019</v>
      </c>
      <c r="D567" s="22" t="s">
        <v>54</v>
      </c>
      <c r="E567" s="22" t="s">
        <v>46</v>
      </c>
      <c r="F567" s="33"/>
      <c r="G567" s="33"/>
      <c r="H567" s="33">
        <v>1</v>
      </c>
      <c r="I567" s="33"/>
      <c r="J567" s="33">
        <f t="shared" si="70"/>
        <v>0</v>
      </c>
      <c r="K567" s="33" t="str">
        <f t="shared" si="73"/>
        <v>No</v>
      </c>
      <c r="L567" s="33" t="str">
        <f t="shared" si="71"/>
        <v>No</v>
      </c>
      <c r="M567" s="33" t="s">
        <v>55</v>
      </c>
      <c r="N567" s="21" t="s">
        <v>2144</v>
      </c>
      <c r="O567" s="33" t="s">
        <v>55</v>
      </c>
      <c r="P567" s="21" t="s">
        <v>2145</v>
      </c>
      <c r="Q567" s="33" t="s">
        <v>57</v>
      </c>
      <c r="R567" s="21" t="s">
        <v>2146</v>
      </c>
      <c r="S567" s="22" t="s">
        <v>64</v>
      </c>
      <c r="T567" s="23">
        <v>1</v>
      </c>
    </row>
    <row r="568" spans="1:20" ht="38.25">
      <c r="A568" s="20" t="s">
        <v>2147</v>
      </c>
      <c r="B568" s="21" t="s">
        <v>2148</v>
      </c>
      <c r="C568" s="22">
        <v>2014</v>
      </c>
      <c r="D568" s="22" t="s">
        <v>54</v>
      </c>
      <c r="E568" s="33" t="s">
        <v>46</v>
      </c>
      <c r="F568" s="33"/>
      <c r="G568" s="33"/>
      <c r="H568" s="33">
        <v>1</v>
      </c>
      <c r="I568" s="33"/>
      <c r="J568" s="33">
        <f t="shared" si="70"/>
        <v>0</v>
      </c>
      <c r="K568" s="33" t="str">
        <f t="shared" si="73"/>
        <v>No</v>
      </c>
      <c r="L568" s="33" t="str">
        <f t="shared" si="71"/>
        <v>No</v>
      </c>
      <c r="M568" s="33" t="s">
        <v>57</v>
      </c>
      <c r="N568" s="21" t="s">
        <v>2149</v>
      </c>
      <c r="O568" s="33"/>
      <c r="P568" s="21"/>
      <c r="Q568" s="33"/>
      <c r="R568" s="21"/>
      <c r="S568" s="22" t="s">
        <v>2150</v>
      </c>
      <c r="T568" s="23"/>
    </row>
    <row r="569" spans="1:20" ht="38.25">
      <c r="A569" s="20" t="s">
        <v>2151</v>
      </c>
      <c r="B569" s="21" t="s">
        <v>2152</v>
      </c>
      <c r="C569" s="22">
        <v>2019</v>
      </c>
      <c r="D569" s="22" t="s">
        <v>54</v>
      </c>
      <c r="E569" s="22" t="s">
        <v>46</v>
      </c>
      <c r="F569" s="22"/>
      <c r="G569" s="22"/>
      <c r="H569" s="22"/>
      <c r="I569" s="22">
        <v>1</v>
      </c>
      <c r="J569" s="33">
        <f t="shared" si="70"/>
        <v>0</v>
      </c>
      <c r="K569" s="33" t="str">
        <f t="shared" si="73"/>
        <v>No</v>
      </c>
      <c r="L569" s="33" t="str">
        <f t="shared" si="71"/>
        <v>No</v>
      </c>
      <c r="M569" s="33" t="s">
        <v>57</v>
      </c>
      <c r="N569" s="21" t="s">
        <v>2153</v>
      </c>
      <c r="O569" s="33"/>
      <c r="P569" s="21"/>
      <c r="Q569" s="33"/>
      <c r="R569" s="21"/>
      <c r="S569" s="22" t="s">
        <v>204</v>
      </c>
      <c r="T569" s="23">
        <v>1</v>
      </c>
    </row>
    <row r="570" spans="1:20" ht="51">
      <c r="A570" s="41" t="s">
        <v>4622</v>
      </c>
      <c r="B570" s="24" t="s">
        <v>4640</v>
      </c>
      <c r="C570" s="33">
        <v>2022</v>
      </c>
      <c r="D570" s="22" t="s">
        <v>54</v>
      </c>
      <c r="E570" s="33" t="s">
        <v>46</v>
      </c>
      <c r="F570" s="33"/>
      <c r="G570" s="33"/>
      <c r="H570" s="33"/>
      <c r="I570" s="33">
        <v>1</v>
      </c>
      <c r="J570" s="33"/>
      <c r="K570" s="33" t="str">
        <f t="shared" si="73"/>
        <v>No</v>
      </c>
      <c r="L570" s="33" t="str">
        <f>IF(OR(D570="Conference Review", D570="Patent", D570="News Article", D570="Report", D570="Erratum"),"Yes","No")</f>
        <v>No</v>
      </c>
      <c r="M570" s="33" t="s">
        <v>57</v>
      </c>
      <c r="N570" s="24" t="s">
        <v>4671</v>
      </c>
      <c r="O570" s="33"/>
      <c r="P570" s="24"/>
      <c r="Q570" s="33"/>
      <c r="R570" s="41"/>
      <c r="S570" s="33"/>
      <c r="T570" s="23"/>
    </row>
    <row r="571" spans="1:20" ht="63.75">
      <c r="A571" s="20" t="s">
        <v>2154</v>
      </c>
      <c r="B571" s="21" t="s">
        <v>2155</v>
      </c>
      <c r="C571" s="22">
        <v>2005</v>
      </c>
      <c r="D571" s="22" t="s">
        <v>54</v>
      </c>
      <c r="E571" s="22" t="s">
        <v>46</v>
      </c>
      <c r="F571" s="22"/>
      <c r="G571" s="22"/>
      <c r="H571" s="22"/>
      <c r="I571" s="22">
        <v>1</v>
      </c>
      <c r="J571" s="33">
        <f t="shared" ref="J571:J617" si="74">SUM(F571:I571)-1</f>
        <v>0</v>
      </c>
      <c r="K571" s="33" t="str">
        <f t="shared" si="73"/>
        <v>No</v>
      </c>
      <c r="L571" s="33" t="str">
        <f t="shared" ref="L571:L581" si="75">IF(OR(D571="Conference Review", D571="Patent", D571="News Article", D571="Report"),"Yes","No")</f>
        <v>No</v>
      </c>
      <c r="M571" s="33" t="s">
        <v>57</v>
      </c>
      <c r="N571" s="21" t="s">
        <v>2156</v>
      </c>
      <c r="O571" s="33"/>
      <c r="P571" s="21"/>
      <c r="Q571" s="33"/>
      <c r="R571" s="21"/>
      <c r="S571" s="22" t="s">
        <v>1086</v>
      </c>
      <c r="T571" s="23"/>
    </row>
    <row r="572" spans="1:20" ht="63.75">
      <c r="A572" s="25" t="s">
        <v>2157</v>
      </c>
      <c r="B572" s="26" t="s">
        <v>2158</v>
      </c>
      <c r="C572" s="37">
        <v>2009</v>
      </c>
      <c r="D572" s="37" t="s">
        <v>54</v>
      </c>
      <c r="E572" s="37" t="s">
        <v>46</v>
      </c>
      <c r="F572" s="37"/>
      <c r="G572" s="37"/>
      <c r="H572" s="37"/>
      <c r="I572" s="37">
        <v>1</v>
      </c>
      <c r="J572" s="38">
        <f t="shared" si="74"/>
        <v>0</v>
      </c>
      <c r="K572" s="38" t="s">
        <v>57</v>
      </c>
      <c r="L572" s="38" t="str">
        <f t="shared" si="75"/>
        <v>No</v>
      </c>
      <c r="M572" s="38" t="s">
        <v>55</v>
      </c>
      <c r="N572" s="26" t="s">
        <v>1303</v>
      </c>
      <c r="O572" s="37" t="s">
        <v>55</v>
      </c>
      <c r="P572" s="28" t="s">
        <v>2159</v>
      </c>
      <c r="Q572" s="37" t="s">
        <v>55</v>
      </c>
      <c r="R572" s="28" t="s">
        <v>2160</v>
      </c>
      <c r="S572" s="27" t="s">
        <v>237</v>
      </c>
      <c r="T572" s="23"/>
    </row>
    <row r="573" spans="1:20" ht="76.5">
      <c r="A573" s="25" t="s">
        <v>2161</v>
      </c>
      <c r="B573" s="26" t="s">
        <v>2162</v>
      </c>
      <c r="C573" s="27">
        <v>2006</v>
      </c>
      <c r="D573" s="27" t="s">
        <v>54</v>
      </c>
      <c r="E573" s="27" t="s">
        <v>46</v>
      </c>
      <c r="F573" s="27"/>
      <c r="G573" s="27"/>
      <c r="H573" s="27">
        <v>1</v>
      </c>
      <c r="I573" s="27">
        <v>1</v>
      </c>
      <c r="J573" s="38">
        <f t="shared" si="74"/>
        <v>1</v>
      </c>
      <c r="K573" s="38" t="str">
        <f t="shared" ref="K573:K584" si="76">IF(E573 = "English", "No", "Yes")</f>
        <v>No</v>
      </c>
      <c r="L573" s="38" t="str">
        <f t="shared" si="75"/>
        <v>No</v>
      </c>
      <c r="M573" s="38" t="s">
        <v>55</v>
      </c>
      <c r="N573" s="26" t="s">
        <v>2163</v>
      </c>
      <c r="O573" s="38" t="s">
        <v>55</v>
      </c>
      <c r="P573" s="26" t="s">
        <v>2164</v>
      </c>
      <c r="Q573" s="38" t="s">
        <v>55</v>
      </c>
      <c r="R573" s="26" t="s">
        <v>2165</v>
      </c>
      <c r="S573" s="27" t="s">
        <v>123</v>
      </c>
      <c r="T573" s="23">
        <v>1</v>
      </c>
    </row>
    <row r="574" spans="1:20" ht="63.75">
      <c r="A574" s="25" t="s">
        <v>2166</v>
      </c>
      <c r="B574" s="26" t="s">
        <v>2167</v>
      </c>
      <c r="C574" s="27">
        <v>2005</v>
      </c>
      <c r="D574" s="27" t="s">
        <v>54</v>
      </c>
      <c r="E574" s="27" t="s">
        <v>46</v>
      </c>
      <c r="F574" s="27"/>
      <c r="G574" s="27"/>
      <c r="H574" s="27"/>
      <c r="I574" s="27">
        <v>1</v>
      </c>
      <c r="J574" s="38">
        <f t="shared" si="74"/>
        <v>0</v>
      </c>
      <c r="K574" s="38" t="str">
        <f t="shared" si="76"/>
        <v>No</v>
      </c>
      <c r="L574" s="38" t="str">
        <f t="shared" si="75"/>
        <v>No</v>
      </c>
      <c r="M574" s="38" t="s">
        <v>55</v>
      </c>
      <c r="N574" s="26" t="s">
        <v>2168</v>
      </c>
      <c r="O574" s="38" t="s">
        <v>55</v>
      </c>
      <c r="P574" s="26" t="s">
        <v>2169</v>
      </c>
      <c r="Q574" s="38" t="s">
        <v>55</v>
      </c>
      <c r="R574" s="26" t="s">
        <v>2170</v>
      </c>
      <c r="S574" s="27" t="s">
        <v>123</v>
      </c>
      <c r="T574" s="23"/>
    </row>
    <row r="575" spans="1:20" ht="51">
      <c r="A575" s="20" t="s">
        <v>2171</v>
      </c>
      <c r="B575" s="21" t="s">
        <v>2172</v>
      </c>
      <c r="C575" s="22">
        <v>2006</v>
      </c>
      <c r="D575" s="22" t="s">
        <v>54</v>
      </c>
      <c r="E575" s="33" t="s">
        <v>46</v>
      </c>
      <c r="F575" s="22">
        <v>1</v>
      </c>
      <c r="G575" s="33">
        <v>1</v>
      </c>
      <c r="H575" s="33">
        <v>1</v>
      </c>
      <c r="I575" s="33">
        <v>1</v>
      </c>
      <c r="J575" s="33">
        <f t="shared" si="74"/>
        <v>3</v>
      </c>
      <c r="K575" s="33" t="str">
        <f t="shared" si="76"/>
        <v>No</v>
      </c>
      <c r="L575" s="33" t="str">
        <f t="shared" si="75"/>
        <v>No</v>
      </c>
      <c r="M575" s="22" t="s">
        <v>55</v>
      </c>
      <c r="N575" s="21" t="s">
        <v>2173</v>
      </c>
      <c r="O575" s="22" t="s">
        <v>57</v>
      </c>
      <c r="P575" s="21" t="s">
        <v>2174</v>
      </c>
      <c r="Q575" s="22"/>
      <c r="R575" s="21"/>
      <c r="S575" s="22" t="s">
        <v>59</v>
      </c>
      <c r="T575" s="23">
        <v>1</v>
      </c>
    </row>
    <row r="576" spans="1:20" ht="63.75">
      <c r="A576" s="20" t="s">
        <v>2175</v>
      </c>
      <c r="B576" s="21" t="s">
        <v>2176</v>
      </c>
      <c r="C576" s="22">
        <v>2007</v>
      </c>
      <c r="D576" s="22" t="s">
        <v>54</v>
      </c>
      <c r="E576" s="33" t="s">
        <v>46</v>
      </c>
      <c r="F576" s="33"/>
      <c r="G576" s="33"/>
      <c r="H576" s="33">
        <v>1</v>
      </c>
      <c r="I576" s="33"/>
      <c r="J576" s="33">
        <f t="shared" si="74"/>
        <v>0</v>
      </c>
      <c r="K576" s="33" t="str">
        <f t="shared" si="76"/>
        <v>No</v>
      </c>
      <c r="L576" s="33" t="str">
        <f t="shared" si="75"/>
        <v>No</v>
      </c>
      <c r="M576" s="33" t="s">
        <v>55</v>
      </c>
      <c r="N576" s="21" t="s">
        <v>2177</v>
      </c>
      <c r="O576" s="33" t="s">
        <v>57</v>
      </c>
      <c r="P576" s="21" t="s">
        <v>2178</v>
      </c>
      <c r="Q576" s="33"/>
      <c r="R576" s="21"/>
      <c r="S576" s="22" t="s">
        <v>59</v>
      </c>
      <c r="T576" s="23">
        <v>1</v>
      </c>
    </row>
    <row r="577" spans="1:20" ht="51">
      <c r="A577" s="20" t="s">
        <v>2179</v>
      </c>
      <c r="B577" s="21" t="s">
        <v>2180</v>
      </c>
      <c r="C577" s="22">
        <v>2007</v>
      </c>
      <c r="D577" s="22" t="s">
        <v>54</v>
      </c>
      <c r="E577" s="22" t="s">
        <v>46</v>
      </c>
      <c r="F577" s="22"/>
      <c r="G577" s="22"/>
      <c r="H577" s="22"/>
      <c r="I577" s="22">
        <v>1</v>
      </c>
      <c r="J577" s="33">
        <f t="shared" si="74"/>
        <v>0</v>
      </c>
      <c r="K577" s="33" t="str">
        <f t="shared" si="76"/>
        <v>No</v>
      </c>
      <c r="L577" s="33" t="str">
        <f t="shared" si="75"/>
        <v>No</v>
      </c>
      <c r="M577" s="33" t="s">
        <v>57</v>
      </c>
      <c r="N577" s="21" t="s">
        <v>2181</v>
      </c>
      <c r="O577" s="33"/>
      <c r="P577" s="21"/>
      <c r="Q577" s="33"/>
      <c r="R577" s="21"/>
      <c r="S577" s="22" t="s">
        <v>1086</v>
      </c>
      <c r="T577" s="23"/>
    </row>
    <row r="578" spans="1:20" ht="76.5">
      <c r="A578" s="25" t="s">
        <v>2182</v>
      </c>
      <c r="B578" s="26" t="s">
        <v>2183</v>
      </c>
      <c r="C578" s="27">
        <v>2015</v>
      </c>
      <c r="D578" s="27" t="s">
        <v>54</v>
      </c>
      <c r="E578" s="38" t="s">
        <v>46</v>
      </c>
      <c r="F578" s="38"/>
      <c r="G578" s="38"/>
      <c r="H578" s="38">
        <v>1</v>
      </c>
      <c r="I578" s="38"/>
      <c r="J578" s="38">
        <f t="shared" si="74"/>
        <v>0</v>
      </c>
      <c r="K578" s="38" t="str">
        <f t="shared" si="76"/>
        <v>No</v>
      </c>
      <c r="L578" s="38" t="str">
        <f t="shared" si="75"/>
        <v>No</v>
      </c>
      <c r="M578" s="38" t="s">
        <v>55</v>
      </c>
      <c r="N578" s="26" t="s">
        <v>2184</v>
      </c>
      <c r="O578" s="38" t="s">
        <v>55</v>
      </c>
      <c r="P578" s="26" t="s">
        <v>2185</v>
      </c>
      <c r="Q578" s="38" t="s">
        <v>55</v>
      </c>
      <c r="R578" s="26" t="s">
        <v>2186</v>
      </c>
      <c r="S578" s="27" t="s">
        <v>289</v>
      </c>
      <c r="T578" s="23">
        <v>1</v>
      </c>
    </row>
    <row r="579" spans="1:20" ht="140.25">
      <c r="A579" s="20" t="s">
        <v>1689</v>
      </c>
      <c r="B579" s="21" t="s">
        <v>2187</v>
      </c>
      <c r="C579" s="22">
        <v>2015</v>
      </c>
      <c r="D579" s="22" t="s">
        <v>54</v>
      </c>
      <c r="E579" s="33" t="s">
        <v>46</v>
      </c>
      <c r="F579" s="22">
        <v>1</v>
      </c>
      <c r="G579" s="33">
        <v>1</v>
      </c>
      <c r="H579" s="33">
        <v>1</v>
      </c>
      <c r="I579" s="33">
        <v>1</v>
      </c>
      <c r="J579" s="33">
        <f t="shared" si="74"/>
        <v>3</v>
      </c>
      <c r="K579" s="33" t="str">
        <f t="shared" si="76"/>
        <v>No</v>
      </c>
      <c r="L579" s="33" t="str">
        <f t="shared" si="75"/>
        <v>No</v>
      </c>
      <c r="M579" s="22" t="s">
        <v>55</v>
      </c>
      <c r="N579" s="24" t="s">
        <v>1839</v>
      </c>
      <c r="O579" s="22" t="s">
        <v>55</v>
      </c>
      <c r="P579" s="24" t="s">
        <v>2188</v>
      </c>
      <c r="Q579" s="22" t="s">
        <v>57</v>
      </c>
      <c r="R579" s="24" t="s">
        <v>2189</v>
      </c>
      <c r="S579" s="43" t="s">
        <v>59</v>
      </c>
      <c r="T579" s="23">
        <v>1</v>
      </c>
    </row>
    <row r="580" spans="1:20" ht="127.5">
      <c r="A580" s="25" t="s">
        <v>2190</v>
      </c>
      <c r="B580" s="26" t="s">
        <v>2191</v>
      </c>
      <c r="C580" s="37">
        <v>2012</v>
      </c>
      <c r="D580" s="37" t="s">
        <v>54</v>
      </c>
      <c r="E580" s="38" t="s">
        <v>46</v>
      </c>
      <c r="F580" s="37">
        <v>1</v>
      </c>
      <c r="G580" s="38">
        <v>1</v>
      </c>
      <c r="H580" s="38">
        <v>1</v>
      </c>
      <c r="I580" s="38"/>
      <c r="J580" s="38">
        <f t="shared" si="74"/>
        <v>2</v>
      </c>
      <c r="K580" s="38" t="str">
        <f t="shared" si="76"/>
        <v>No</v>
      </c>
      <c r="L580" s="38" t="str">
        <f t="shared" si="75"/>
        <v>No</v>
      </c>
      <c r="M580" s="37" t="s">
        <v>55</v>
      </c>
      <c r="N580" s="28" t="s">
        <v>2192</v>
      </c>
      <c r="O580" s="37" t="s">
        <v>55</v>
      </c>
      <c r="P580" s="28" t="s">
        <v>503</v>
      </c>
      <c r="Q580" s="37" t="s">
        <v>55</v>
      </c>
      <c r="R580" s="28" t="s">
        <v>2193</v>
      </c>
      <c r="S580" s="27" t="s">
        <v>2194</v>
      </c>
      <c r="T580" s="23">
        <v>1</v>
      </c>
    </row>
    <row r="581" spans="1:20" ht="76.5">
      <c r="A581" s="25" t="s">
        <v>2195</v>
      </c>
      <c r="B581" s="26" t="s">
        <v>2196</v>
      </c>
      <c r="C581" s="37">
        <v>2005</v>
      </c>
      <c r="D581" s="37" t="s">
        <v>113</v>
      </c>
      <c r="E581" s="38" t="s">
        <v>46</v>
      </c>
      <c r="F581" s="37">
        <v>1</v>
      </c>
      <c r="G581" s="38">
        <v>1</v>
      </c>
      <c r="H581" s="38"/>
      <c r="I581" s="38"/>
      <c r="J581" s="38">
        <f t="shared" si="74"/>
        <v>1</v>
      </c>
      <c r="K581" s="38" t="str">
        <f t="shared" si="76"/>
        <v>No</v>
      </c>
      <c r="L581" s="38" t="str">
        <f t="shared" si="75"/>
        <v>No</v>
      </c>
      <c r="M581" s="37" t="s">
        <v>55</v>
      </c>
      <c r="N581" s="28" t="s">
        <v>2197</v>
      </c>
      <c r="O581" s="37" t="s">
        <v>55</v>
      </c>
      <c r="P581" s="28" t="s">
        <v>2198</v>
      </c>
      <c r="Q581" s="37" t="s">
        <v>55</v>
      </c>
      <c r="R581" s="28" t="s">
        <v>2199</v>
      </c>
      <c r="S581" s="27" t="s">
        <v>237</v>
      </c>
      <c r="T581" s="23">
        <v>1</v>
      </c>
    </row>
    <row r="582" spans="1:20" ht="38.25">
      <c r="A582" s="41" t="s">
        <v>4365</v>
      </c>
      <c r="B582" s="24" t="s">
        <v>4368</v>
      </c>
      <c r="C582" s="33">
        <v>2020</v>
      </c>
      <c r="D582" s="22" t="s">
        <v>54</v>
      </c>
      <c r="E582" s="33" t="s">
        <v>845</v>
      </c>
      <c r="F582" s="33">
        <v>1</v>
      </c>
      <c r="G582" s="33"/>
      <c r="H582" s="33"/>
      <c r="I582" s="33"/>
      <c r="J582" s="33">
        <f t="shared" si="74"/>
        <v>0</v>
      </c>
      <c r="K582" s="33" t="str">
        <f t="shared" si="76"/>
        <v>Yes</v>
      </c>
      <c r="L582" s="33" t="str">
        <f>IF(OR(D582="Conference Review", D582="Patent", D582="News Article", D582="Report", D582="Erratum"),"Yes","No")</f>
        <v>No</v>
      </c>
      <c r="M582" s="33"/>
      <c r="N582" s="24"/>
      <c r="O582" s="33"/>
      <c r="P582" s="24"/>
      <c r="Q582" s="33"/>
      <c r="R582" s="41"/>
      <c r="S582" s="33"/>
      <c r="T582" s="23">
        <v>1</v>
      </c>
    </row>
    <row r="583" spans="1:20" ht="63.75">
      <c r="A583" s="20" t="s">
        <v>2200</v>
      </c>
      <c r="B583" s="21" t="s">
        <v>2201</v>
      </c>
      <c r="C583" s="22">
        <v>2017</v>
      </c>
      <c r="D583" s="22" t="s">
        <v>126</v>
      </c>
      <c r="E583" s="33" t="s">
        <v>46</v>
      </c>
      <c r="F583" s="33"/>
      <c r="G583" s="33"/>
      <c r="H583" s="33"/>
      <c r="I583" s="33">
        <v>1</v>
      </c>
      <c r="J583" s="33">
        <f t="shared" si="74"/>
        <v>0</v>
      </c>
      <c r="K583" s="33" t="str">
        <f t="shared" si="76"/>
        <v>No</v>
      </c>
      <c r="L583" s="33" t="str">
        <f>IF(OR(D583="Conference Review", D583="Patent", D583="News Article", D583="Report"),"Yes","No")</f>
        <v>Yes</v>
      </c>
      <c r="M583" s="33"/>
      <c r="N583" s="21"/>
      <c r="O583" s="33"/>
      <c r="P583" s="21"/>
      <c r="Q583" s="33"/>
      <c r="R583" s="21"/>
      <c r="S583" s="22"/>
      <c r="T583" s="23"/>
    </row>
    <row r="584" spans="1:20" ht="140.25">
      <c r="A584" s="25" t="s">
        <v>2202</v>
      </c>
      <c r="B584" s="26" t="s">
        <v>2203</v>
      </c>
      <c r="C584" s="27">
        <v>2013</v>
      </c>
      <c r="D584" s="27" t="s">
        <v>54</v>
      </c>
      <c r="E584" s="38" t="s">
        <v>46</v>
      </c>
      <c r="F584" s="27">
        <v>1</v>
      </c>
      <c r="G584" s="38">
        <v>1</v>
      </c>
      <c r="H584" s="38">
        <v>1</v>
      </c>
      <c r="I584" s="38">
        <v>1</v>
      </c>
      <c r="J584" s="38">
        <f t="shared" si="74"/>
        <v>3</v>
      </c>
      <c r="K584" s="38" t="str">
        <f t="shared" si="76"/>
        <v>No</v>
      </c>
      <c r="L584" s="38" t="str">
        <f>IF(OR(D584="Conference Review", D584="Patent", D584="News Article", D584="Report"),"Yes","No")</f>
        <v>No</v>
      </c>
      <c r="M584" s="27" t="s">
        <v>55</v>
      </c>
      <c r="N584" s="28" t="s">
        <v>455</v>
      </c>
      <c r="O584" s="27" t="s">
        <v>55</v>
      </c>
      <c r="P584" s="28" t="s">
        <v>2204</v>
      </c>
      <c r="Q584" s="27" t="s">
        <v>55</v>
      </c>
      <c r="R584" s="28" t="s">
        <v>2205</v>
      </c>
      <c r="S584" s="27" t="s">
        <v>1566</v>
      </c>
      <c r="T584" s="23"/>
    </row>
    <row r="585" spans="1:20" ht="102">
      <c r="A585" s="20" t="s">
        <v>2206</v>
      </c>
      <c r="B585" s="21" t="s">
        <v>2207</v>
      </c>
      <c r="C585" s="22">
        <v>2006</v>
      </c>
      <c r="D585" s="22" t="s">
        <v>54</v>
      </c>
      <c r="E585" s="22" t="s">
        <v>46</v>
      </c>
      <c r="F585" s="22"/>
      <c r="G585" s="22"/>
      <c r="H585" s="22"/>
      <c r="I585" s="22">
        <v>1</v>
      </c>
      <c r="J585" s="33">
        <f t="shared" si="74"/>
        <v>0</v>
      </c>
      <c r="K585" s="33" t="s">
        <v>57</v>
      </c>
      <c r="L585" s="33" t="str">
        <f>IF(OR(D585="Conference Review", D585="Patent", D585="News Article", D585="Report"),"Yes","No")</f>
        <v>No</v>
      </c>
      <c r="M585" s="33" t="s">
        <v>55</v>
      </c>
      <c r="N585" s="21" t="s">
        <v>1410</v>
      </c>
      <c r="O585" s="33" t="s">
        <v>57</v>
      </c>
      <c r="P585" s="21" t="s">
        <v>2208</v>
      </c>
      <c r="Q585" s="33"/>
      <c r="R585" s="21"/>
      <c r="S585" s="22" t="s">
        <v>59</v>
      </c>
      <c r="T585" s="23"/>
    </row>
    <row r="586" spans="1:20" ht="38.25">
      <c r="A586" s="41" t="s">
        <v>4274</v>
      </c>
      <c r="B586" s="24" t="s">
        <v>4325</v>
      </c>
      <c r="C586" s="33">
        <v>2021</v>
      </c>
      <c r="D586" s="22" t="s">
        <v>54</v>
      </c>
      <c r="E586" s="33" t="s">
        <v>46</v>
      </c>
      <c r="F586" s="33"/>
      <c r="G586" s="33"/>
      <c r="H586" s="33"/>
      <c r="I586" s="33">
        <v>1</v>
      </c>
      <c r="J586" s="33">
        <f t="shared" si="74"/>
        <v>0</v>
      </c>
      <c r="K586" s="33" t="str">
        <f t="shared" ref="K586:K619" si="77">IF(E586 = "English", "No", "Yes")</f>
        <v>No</v>
      </c>
      <c r="L586" s="33" t="str">
        <f>IF(OR(D586="Conference Review", D586="Patent", D586="News Article", D586="Report", D586="Erratum"),"Yes","No")</f>
        <v>No</v>
      </c>
      <c r="M586" s="33" t="s">
        <v>55</v>
      </c>
      <c r="N586" s="24" t="s">
        <v>4403</v>
      </c>
      <c r="O586" s="33" t="s">
        <v>57</v>
      </c>
      <c r="P586" s="24" t="s">
        <v>4404</v>
      </c>
      <c r="Q586" s="33"/>
      <c r="R586" s="41"/>
      <c r="S586" s="33"/>
      <c r="T586" s="23">
        <v>1</v>
      </c>
    </row>
    <row r="587" spans="1:20" ht="89.25">
      <c r="A587" s="20" t="s">
        <v>2209</v>
      </c>
      <c r="B587" s="21" t="s">
        <v>2210</v>
      </c>
      <c r="C587" s="22">
        <v>2016</v>
      </c>
      <c r="D587" s="22" t="s">
        <v>54</v>
      </c>
      <c r="E587" s="33" t="s">
        <v>46</v>
      </c>
      <c r="F587" s="33"/>
      <c r="G587" s="33"/>
      <c r="H587" s="33">
        <v>1</v>
      </c>
      <c r="I587" s="33"/>
      <c r="J587" s="33">
        <f t="shared" si="74"/>
        <v>0</v>
      </c>
      <c r="K587" s="33" t="str">
        <f t="shared" si="77"/>
        <v>No</v>
      </c>
      <c r="L587" s="33" t="str">
        <f t="shared" ref="L587:L592" si="78">IF(OR(D587="Conference Review", D587="Patent", D587="News Article", D587="Report"),"Yes","No")</f>
        <v>No</v>
      </c>
      <c r="M587" s="33" t="s">
        <v>55</v>
      </c>
      <c r="N587" s="21" t="s">
        <v>2211</v>
      </c>
      <c r="O587" s="33" t="s">
        <v>55</v>
      </c>
      <c r="P587" s="21" t="s">
        <v>2212</v>
      </c>
      <c r="Q587" s="33" t="s">
        <v>57</v>
      </c>
      <c r="R587" s="21" t="s">
        <v>2213</v>
      </c>
      <c r="S587" s="22" t="s">
        <v>320</v>
      </c>
      <c r="T587" s="23">
        <v>1</v>
      </c>
    </row>
    <row r="588" spans="1:20" ht="216.75">
      <c r="A588" s="29" t="s">
        <v>2214</v>
      </c>
      <c r="B588" s="30" t="s">
        <v>2215</v>
      </c>
      <c r="C588" s="31">
        <v>2016</v>
      </c>
      <c r="D588" s="31" t="s">
        <v>930</v>
      </c>
      <c r="E588" s="31" t="s">
        <v>46</v>
      </c>
      <c r="F588" s="31"/>
      <c r="G588" s="31"/>
      <c r="H588" s="31"/>
      <c r="I588" s="31">
        <v>1</v>
      </c>
      <c r="J588" s="40">
        <f t="shared" si="74"/>
        <v>0</v>
      </c>
      <c r="K588" s="40" t="str">
        <f t="shared" si="77"/>
        <v>No</v>
      </c>
      <c r="L588" s="40" t="str">
        <f t="shared" si="78"/>
        <v>No</v>
      </c>
      <c r="M588" s="40" t="s">
        <v>55</v>
      </c>
      <c r="N588" s="30" t="s">
        <v>2216</v>
      </c>
      <c r="O588" s="40" t="s">
        <v>55</v>
      </c>
      <c r="P588" s="30" t="s">
        <v>2217</v>
      </c>
      <c r="Q588" s="40" t="s">
        <v>191</v>
      </c>
      <c r="R588" s="30" t="s">
        <v>2218</v>
      </c>
      <c r="S588" s="31" t="s">
        <v>2219</v>
      </c>
      <c r="T588" s="23"/>
    </row>
    <row r="589" spans="1:20" ht="127.5">
      <c r="A589" s="30" t="s">
        <v>2220</v>
      </c>
      <c r="B589" s="30" t="s">
        <v>2221</v>
      </c>
      <c r="C589" s="34">
        <v>2013</v>
      </c>
      <c r="D589" s="30" t="s">
        <v>54</v>
      </c>
      <c r="E589" s="30" t="s">
        <v>46</v>
      </c>
      <c r="F589" s="30">
        <v>1</v>
      </c>
      <c r="G589" s="30">
        <v>1</v>
      </c>
      <c r="H589" s="30">
        <v>1</v>
      </c>
      <c r="I589" s="30">
        <v>1</v>
      </c>
      <c r="J589" s="30">
        <f t="shared" si="74"/>
        <v>3</v>
      </c>
      <c r="K589" s="30" t="str">
        <f t="shared" si="77"/>
        <v>No</v>
      </c>
      <c r="L589" s="30" t="str">
        <f t="shared" si="78"/>
        <v>No</v>
      </c>
      <c r="M589" s="30" t="s">
        <v>55</v>
      </c>
      <c r="N589" s="30" t="s">
        <v>2216</v>
      </c>
      <c r="O589" s="34" t="s">
        <v>55</v>
      </c>
      <c r="P589" s="30" t="s">
        <v>2222</v>
      </c>
      <c r="Q589" s="34" t="s">
        <v>191</v>
      </c>
      <c r="R589" s="30" t="s">
        <v>2223</v>
      </c>
      <c r="S589" s="34" t="s">
        <v>326</v>
      </c>
      <c r="T589" s="23">
        <v>1</v>
      </c>
    </row>
    <row r="590" spans="1:20" ht="63.75">
      <c r="A590" s="20" t="s">
        <v>2224</v>
      </c>
      <c r="B590" s="21" t="s">
        <v>2225</v>
      </c>
      <c r="C590" s="22">
        <v>2009</v>
      </c>
      <c r="D590" s="22" t="s">
        <v>126</v>
      </c>
      <c r="E590" s="33" t="s">
        <v>46</v>
      </c>
      <c r="F590" s="33"/>
      <c r="G590" s="33"/>
      <c r="H590" s="33"/>
      <c r="I590" s="33">
        <v>1</v>
      </c>
      <c r="J590" s="33">
        <f t="shared" si="74"/>
        <v>0</v>
      </c>
      <c r="K590" s="33" t="str">
        <f t="shared" si="77"/>
        <v>No</v>
      </c>
      <c r="L590" s="33" t="str">
        <f t="shared" si="78"/>
        <v>Yes</v>
      </c>
      <c r="M590" s="33"/>
      <c r="N590" s="21"/>
      <c r="O590" s="33"/>
      <c r="P590" s="21"/>
      <c r="Q590" s="33"/>
      <c r="R590" s="21"/>
      <c r="S590" s="22"/>
      <c r="T590" s="23"/>
    </row>
    <row r="591" spans="1:20" ht="63.75">
      <c r="A591" s="20" t="s">
        <v>2226</v>
      </c>
      <c r="B591" s="21" t="s">
        <v>2227</v>
      </c>
      <c r="C591" s="22">
        <v>2011</v>
      </c>
      <c r="D591" s="22" t="s">
        <v>126</v>
      </c>
      <c r="E591" s="33" t="s">
        <v>46</v>
      </c>
      <c r="F591" s="33"/>
      <c r="G591" s="33"/>
      <c r="H591" s="33"/>
      <c r="I591" s="33">
        <v>1</v>
      </c>
      <c r="J591" s="33">
        <f t="shared" si="74"/>
        <v>0</v>
      </c>
      <c r="K591" s="33" t="str">
        <f t="shared" si="77"/>
        <v>No</v>
      </c>
      <c r="L591" s="33" t="str">
        <f t="shared" si="78"/>
        <v>Yes</v>
      </c>
      <c r="M591" s="33"/>
      <c r="N591" s="21"/>
      <c r="O591" s="33"/>
      <c r="P591" s="21"/>
      <c r="Q591" s="33"/>
      <c r="R591" s="21"/>
      <c r="S591" s="22"/>
      <c r="T591" s="23"/>
    </row>
    <row r="592" spans="1:20" ht="102">
      <c r="A592" s="20" t="s">
        <v>2228</v>
      </c>
      <c r="B592" s="21" t="s">
        <v>2229</v>
      </c>
      <c r="C592" s="22">
        <v>2010</v>
      </c>
      <c r="D592" s="22" t="s">
        <v>54</v>
      </c>
      <c r="E592" s="33" t="s">
        <v>1378</v>
      </c>
      <c r="F592" s="22">
        <v>1</v>
      </c>
      <c r="G592" s="33">
        <v>1</v>
      </c>
      <c r="H592" s="33"/>
      <c r="I592" s="33">
        <v>1</v>
      </c>
      <c r="J592" s="33">
        <f t="shared" si="74"/>
        <v>2</v>
      </c>
      <c r="K592" s="33" t="str">
        <f t="shared" si="77"/>
        <v>Yes</v>
      </c>
      <c r="L592" s="33" t="str">
        <f t="shared" si="78"/>
        <v>No</v>
      </c>
      <c r="M592" s="22"/>
      <c r="N592" s="21"/>
      <c r="O592" s="22"/>
      <c r="P592" s="21"/>
      <c r="Q592" s="22"/>
      <c r="R592" s="21"/>
      <c r="S592" s="22"/>
      <c r="T592" s="23"/>
    </row>
    <row r="593" spans="1:20" ht="63.75">
      <c r="A593" s="41" t="s">
        <v>4282</v>
      </c>
      <c r="B593" s="24" t="s">
        <v>4333</v>
      </c>
      <c r="C593" s="33">
        <v>2020</v>
      </c>
      <c r="D593" s="22" t="s">
        <v>126</v>
      </c>
      <c r="E593" s="33" t="s">
        <v>46</v>
      </c>
      <c r="F593" s="33"/>
      <c r="G593" s="33"/>
      <c r="H593" s="33"/>
      <c r="I593" s="33">
        <v>1</v>
      </c>
      <c r="J593" s="33">
        <f t="shared" si="74"/>
        <v>0</v>
      </c>
      <c r="K593" s="33" t="str">
        <f t="shared" si="77"/>
        <v>No</v>
      </c>
      <c r="L593" s="33" t="str">
        <f>IF(OR(D593="Conference Review", D593="Patent", D593="News Article", D593="Report", D593="Erratum"),"Yes","No")</f>
        <v>Yes</v>
      </c>
      <c r="M593" s="33"/>
      <c r="N593" s="24"/>
      <c r="O593" s="33"/>
      <c r="P593" s="24"/>
      <c r="Q593" s="33"/>
      <c r="R593" s="41"/>
      <c r="S593" s="33"/>
      <c r="T593" s="23"/>
    </row>
    <row r="594" spans="1:20" ht="38.25">
      <c r="A594" s="20" t="s">
        <v>2230</v>
      </c>
      <c r="B594" s="21" t="s">
        <v>2231</v>
      </c>
      <c r="C594" s="22">
        <v>2016</v>
      </c>
      <c r="D594" s="22" t="s">
        <v>54</v>
      </c>
      <c r="E594" s="22" t="s">
        <v>46</v>
      </c>
      <c r="F594" s="22"/>
      <c r="G594" s="22"/>
      <c r="H594" s="22"/>
      <c r="I594" s="22">
        <v>1</v>
      </c>
      <c r="J594" s="33">
        <f t="shared" si="74"/>
        <v>0</v>
      </c>
      <c r="K594" s="33" t="str">
        <f t="shared" si="77"/>
        <v>No</v>
      </c>
      <c r="L594" s="33" t="str">
        <f>IF(OR(D594="Conference Review", D594="Patent", D594="News Article", D594="Report"),"Yes","No")</f>
        <v>No</v>
      </c>
      <c r="M594" s="33" t="s">
        <v>57</v>
      </c>
      <c r="N594" s="21" t="s">
        <v>2232</v>
      </c>
      <c r="O594" s="33"/>
      <c r="P594" s="21"/>
      <c r="Q594" s="33"/>
      <c r="R594" s="21"/>
      <c r="S594" s="22" t="s">
        <v>2233</v>
      </c>
      <c r="T594" s="23"/>
    </row>
    <row r="595" spans="1:20" ht="38.25">
      <c r="A595" s="41" t="s">
        <v>4293</v>
      </c>
      <c r="B595" s="24" t="s">
        <v>4344</v>
      </c>
      <c r="C595" s="33">
        <v>2021</v>
      </c>
      <c r="D595" s="22" t="s">
        <v>54</v>
      </c>
      <c r="E595" s="33" t="s">
        <v>46</v>
      </c>
      <c r="F595" s="33"/>
      <c r="G595" s="33"/>
      <c r="H595" s="33"/>
      <c r="I595" s="33">
        <v>1</v>
      </c>
      <c r="J595" s="33">
        <f t="shared" si="74"/>
        <v>0</v>
      </c>
      <c r="K595" s="33" t="str">
        <f t="shared" si="77"/>
        <v>No</v>
      </c>
      <c r="L595" s="33" t="str">
        <f>IF(OR(D595="Conference Review", D595="Patent", D595="News Article", D595="Report", D595="Erratum"),"Yes","No")</f>
        <v>No</v>
      </c>
      <c r="M595" s="33" t="s">
        <v>55</v>
      </c>
      <c r="N595" s="24" t="s">
        <v>4405</v>
      </c>
      <c r="O595" s="33"/>
      <c r="P595" s="24"/>
      <c r="Q595" s="33"/>
      <c r="R595" s="41"/>
      <c r="S595" s="33"/>
      <c r="T595" s="23">
        <v>1</v>
      </c>
    </row>
    <row r="596" spans="1:20" ht="38.25">
      <c r="A596" s="20" t="s">
        <v>2234</v>
      </c>
      <c r="B596" s="21" t="s">
        <v>2235</v>
      </c>
      <c r="C596" s="22">
        <v>2014</v>
      </c>
      <c r="D596" s="22" t="s">
        <v>54</v>
      </c>
      <c r="E596" s="33" t="s">
        <v>46</v>
      </c>
      <c r="F596" s="33"/>
      <c r="G596" s="33"/>
      <c r="H596" s="33">
        <v>1</v>
      </c>
      <c r="I596" s="33"/>
      <c r="J596" s="33">
        <f t="shared" si="74"/>
        <v>0</v>
      </c>
      <c r="K596" s="33" t="str">
        <f t="shared" si="77"/>
        <v>No</v>
      </c>
      <c r="L596" s="33" t="str">
        <f t="shared" ref="L596:L608" si="79">IF(OR(D596="Conference Review", D596="Patent", D596="News Article", D596="Report"),"Yes","No")</f>
        <v>No</v>
      </c>
      <c r="M596" s="33" t="s">
        <v>57</v>
      </c>
      <c r="N596" s="21" t="s">
        <v>2236</v>
      </c>
      <c r="O596" s="33"/>
      <c r="P596" s="21"/>
      <c r="Q596" s="33"/>
      <c r="R596" s="21"/>
      <c r="S596" s="22" t="s">
        <v>877</v>
      </c>
      <c r="T596" s="23"/>
    </row>
    <row r="597" spans="1:20" ht="140.25">
      <c r="A597" s="25" t="s">
        <v>2237</v>
      </c>
      <c r="B597" s="26" t="s">
        <v>2238</v>
      </c>
      <c r="C597" s="27">
        <v>2010</v>
      </c>
      <c r="D597" s="27" t="s">
        <v>54</v>
      </c>
      <c r="E597" s="38" t="s">
        <v>46</v>
      </c>
      <c r="F597" s="27">
        <v>1</v>
      </c>
      <c r="G597" s="38">
        <v>1</v>
      </c>
      <c r="H597" s="38">
        <v>1</v>
      </c>
      <c r="I597" s="38">
        <v>1</v>
      </c>
      <c r="J597" s="38">
        <f t="shared" si="74"/>
        <v>3</v>
      </c>
      <c r="K597" s="38" t="str">
        <f t="shared" si="77"/>
        <v>No</v>
      </c>
      <c r="L597" s="38" t="str">
        <f t="shared" si="79"/>
        <v>No</v>
      </c>
      <c r="M597" s="27" t="s">
        <v>55</v>
      </c>
      <c r="N597" s="26" t="s">
        <v>2239</v>
      </c>
      <c r="O597" s="27" t="s">
        <v>55</v>
      </c>
      <c r="P597" s="26" t="s">
        <v>2240</v>
      </c>
      <c r="Q597" s="27" t="s">
        <v>55</v>
      </c>
      <c r="R597" s="26" t="s">
        <v>2241</v>
      </c>
      <c r="S597" s="27" t="s">
        <v>64</v>
      </c>
      <c r="T597" s="23">
        <v>1</v>
      </c>
    </row>
    <row r="598" spans="1:20" ht="102">
      <c r="A598" s="20" t="s">
        <v>2242</v>
      </c>
      <c r="B598" s="21" t="s">
        <v>2243</v>
      </c>
      <c r="C598" s="22">
        <v>2010</v>
      </c>
      <c r="D598" s="22" t="s">
        <v>54</v>
      </c>
      <c r="E598" s="33" t="s">
        <v>46</v>
      </c>
      <c r="F598" s="22">
        <v>1</v>
      </c>
      <c r="G598" s="33">
        <v>1</v>
      </c>
      <c r="H598" s="33">
        <v>1</v>
      </c>
      <c r="I598" s="33">
        <v>1</v>
      </c>
      <c r="J598" s="33">
        <f t="shared" si="74"/>
        <v>3</v>
      </c>
      <c r="K598" s="33" t="str">
        <f t="shared" si="77"/>
        <v>No</v>
      </c>
      <c r="L598" s="33" t="str">
        <f t="shared" si="79"/>
        <v>No</v>
      </c>
      <c r="M598" s="22" t="s">
        <v>55</v>
      </c>
      <c r="N598" s="21" t="s">
        <v>2244</v>
      </c>
      <c r="O598" s="22" t="s">
        <v>55</v>
      </c>
      <c r="P598" s="21" t="s">
        <v>2245</v>
      </c>
      <c r="Q598" s="22" t="s">
        <v>57</v>
      </c>
      <c r="R598" s="21" t="s">
        <v>2246</v>
      </c>
      <c r="S598" s="22" t="s">
        <v>289</v>
      </c>
      <c r="T598" s="23">
        <v>1</v>
      </c>
    </row>
    <row r="599" spans="1:20" ht="127.5">
      <c r="A599" s="29" t="s">
        <v>2247</v>
      </c>
      <c r="B599" s="30" t="s">
        <v>2248</v>
      </c>
      <c r="C599" s="31">
        <v>2014</v>
      </c>
      <c r="D599" s="31" t="s">
        <v>54</v>
      </c>
      <c r="E599" s="40" t="s">
        <v>46</v>
      </c>
      <c r="F599" s="31">
        <v>1</v>
      </c>
      <c r="G599" s="40">
        <v>1</v>
      </c>
      <c r="H599" s="40">
        <v>1</v>
      </c>
      <c r="I599" s="40">
        <v>1</v>
      </c>
      <c r="J599" s="40">
        <f t="shared" si="74"/>
        <v>3</v>
      </c>
      <c r="K599" s="40" t="str">
        <f t="shared" si="77"/>
        <v>No</v>
      </c>
      <c r="L599" s="40" t="str">
        <f t="shared" si="79"/>
        <v>No</v>
      </c>
      <c r="M599" s="31" t="s">
        <v>55</v>
      </c>
      <c r="N599" s="35" t="s">
        <v>2249</v>
      </c>
      <c r="O599" s="31" t="s">
        <v>55</v>
      </c>
      <c r="P599" s="30" t="s">
        <v>2250</v>
      </c>
      <c r="Q599" s="31" t="s">
        <v>191</v>
      </c>
      <c r="R599" s="30" t="s">
        <v>2251</v>
      </c>
      <c r="S599" s="31" t="s">
        <v>2252</v>
      </c>
      <c r="T599" s="23"/>
    </row>
    <row r="600" spans="1:20" ht="89.25">
      <c r="A600" s="25" t="s">
        <v>2253</v>
      </c>
      <c r="B600" s="26" t="s">
        <v>2254</v>
      </c>
      <c r="C600" s="27">
        <v>2016</v>
      </c>
      <c r="D600" s="27" t="s">
        <v>54</v>
      </c>
      <c r="E600" s="38" t="s">
        <v>46</v>
      </c>
      <c r="F600" s="38"/>
      <c r="G600" s="38"/>
      <c r="H600" s="38">
        <v>1</v>
      </c>
      <c r="I600" s="38"/>
      <c r="J600" s="38">
        <f t="shared" si="74"/>
        <v>0</v>
      </c>
      <c r="K600" s="38" t="str">
        <f t="shared" si="77"/>
        <v>No</v>
      </c>
      <c r="L600" s="38" t="str">
        <f t="shared" si="79"/>
        <v>No</v>
      </c>
      <c r="M600" s="38" t="s">
        <v>55</v>
      </c>
      <c r="N600" s="26" t="s">
        <v>2255</v>
      </c>
      <c r="O600" s="38" t="s">
        <v>55</v>
      </c>
      <c r="P600" s="26" t="s">
        <v>2256</v>
      </c>
      <c r="Q600" s="38" t="s">
        <v>55</v>
      </c>
      <c r="R600" s="26" t="s">
        <v>2257</v>
      </c>
      <c r="S600" s="27" t="s">
        <v>2258</v>
      </c>
      <c r="T600" s="23"/>
    </row>
    <row r="601" spans="1:20" ht="38.25">
      <c r="A601" s="20" t="s">
        <v>2259</v>
      </c>
      <c r="B601" s="21" t="s">
        <v>2260</v>
      </c>
      <c r="C601" s="22">
        <v>2012</v>
      </c>
      <c r="D601" s="22" t="s">
        <v>54</v>
      </c>
      <c r="E601" s="33" t="s">
        <v>46</v>
      </c>
      <c r="F601" s="33"/>
      <c r="G601" s="33"/>
      <c r="H601" s="33">
        <v>1</v>
      </c>
      <c r="I601" s="33"/>
      <c r="J601" s="33">
        <f t="shared" si="74"/>
        <v>0</v>
      </c>
      <c r="K601" s="33" t="str">
        <f t="shared" si="77"/>
        <v>No</v>
      </c>
      <c r="L601" s="33" t="str">
        <f t="shared" si="79"/>
        <v>No</v>
      </c>
      <c r="M601" s="33" t="s">
        <v>57</v>
      </c>
      <c r="N601" s="21" t="s">
        <v>2261</v>
      </c>
      <c r="O601" s="33"/>
      <c r="P601" s="21"/>
      <c r="Q601" s="33"/>
      <c r="R601" s="21"/>
      <c r="S601" s="22" t="s">
        <v>2262</v>
      </c>
      <c r="T601" s="23"/>
    </row>
    <row r="602" spans="1:20" ht="127.5">
      <c r="A602" s="20" t="s">
        <v>2263</v>
      </c>
      <c r="B602" s="21" t="s">
        <v>2264</v>
      </c>
      <c r="C602" s="22">
        <v>2016</v>
      </c>
      <c r="D602" s="22" t="s">
        <v>54</v>
      </c>
      <c r="E602" s="22" t="s">
        <v>46</v>
      </c>
      <c r="F602" s="33"/>
      <c r="G602" s="33"/>
      <c r="H602" s="33">
        <v>1</v>
      </c>
      <c r="I602" s="33"/>
      <c r="J602" s="33">
        <f t="shared" si="74"/>
        <v>0</v>
      </c>
      <c r="K602" s="33" t="str">
        <f t="shared" si="77"/>
        <v>No</v>
      </c>
      <c r="L602" s="33" t="str">
        <f t="shared" si="79"/>
        <v>No</v>
      </c>
      <c r="M602" s="33" t="s">
        <v>55</v>
      </c>
      <c r="N602" s="21" t="s">
        <v>2265</v>
      </c>
      <c r="O602" s="33" t="s">
        <v>55</v>
      </c>
      <c r="P602" s="21" t="s">
        <v>2266</v>
      </c>
      <c r="Q602" s="33" t="s">
        <v>57</v>
      </c>
      <c r="R602" s="21" t="s">
        <v>2267</v>
      </c>
      <c r="S602" s="22" t="s">
        <v>2268</v>
      </c>
      <c r="T602" s="23"/>
    </row>
    <row r="603" spans="1:20" ht="25.5">
      <c r="A603" s="41" t="s">
        <v>2269</v>
      </c>
      <c r="B603" s="21" t="s">
        <v>2270</v>
      </c>
      <c r="C603" s="22">
        <v>2011</v>
      </c>
      <c r="D603" s="22" t="s">
        <v>54</v>
      </c>
      <c r="E603" s="33" t="s">
        <v>1718</v>
      </c>
      <c r="F603" s="33"/>
      <c r="G603" s="33"/>
      <c r="H603" s="33">
        <v>1</v>
      </c>
      <c r="I603" s="33"/>
      <c r="J603" s="33">
        <f t="shared" si="74"/>
        <v>0</v>
      </c>
      <c r="K603" s="33" t="str">
        <f t="shared" si="77"/>
        <v>Yes</v>
      </c>
      <c r="L603" s="33" t="str">
        <f t="shared" si="79"/>
        <v>No</v>
      </c>
      <c r="M603" s="36"/>
      <c r="N603" s="21"/>
      <c r="O603" s="33"/>
      <c r="P603" s="21"/>
      <c r="Q603" s="33"/>
      <c r="R603" s="21"/>
      <c r="S603" s="22"/>
      <c r="T603" s="23"/>
    </row>
    <row r="604" spans="1:20" ht="153">
      <c r="A604" s="20" t="s">
        <v>2271</v>
      </c>
      <c r="B604" s="21" t="s">
        <v>2272</v>
      </c>
      <c r="C604" s="22">
        <v>2012</v>
      </c>
      <c r="D604" s="22" t="s">
        <v>54</v>
      </c>
      <c r="E604" s="22" t="s">
        <v>46</v>
      </c>
      <c r="F604" s="22"/>
      <c r="G604" s="22"/>
      <c r="H604" s="22"/>
      <c r="I604" s="22">
        <v>1</v>
      </c>
      <c r="J604" s="33">
        <f t="shared" si="74"/>
        <v>0</v>
      </c>
      <c r="K604" s="33" t="str">
        <f t="shared" si="77"/>
        <v>No</v>
      </c>
      <c r="L604" s="33" t="str">
        <f t="shared" si="79"/>
        <v>No</v>
      </c>
      <c r="M604" s="33" t="s">
        <v>55</v>
      </c>
      <c r="N604" s="21" t="s">
        <v>1410</v>
      </c>
      <c r="O604" s="33" t="s">
        <v>55</v>
      </c>
      <c r="P604" s="21" t="s">
        <v>2273</v>
      </c>
      <c r="Q604" s="33" t="s">
        <v>57</v>
      </c>
      <c r="R604" s="21" t="s">
        <v>2274</v>
      </c>
      <c r="S604" s="22" t="s">
        <v>641</v>
      </c>
      <c r="T604" s="23"/>
    </row>
    <row r="605" spans="1:20" ht="63.75">
      <c r="A605" s="20" t="s">
        <v>2275</v>
      </c>
      <c r="B605" s="21" t="s">
        <v>2276</v>
      </c>
      <c r="C605" s="22">
        <v>2002</v>
      </c>
      <c r="D605" s="22" t="s">
        <v>126</v>
      </c>
      <c r="E605" s="33" t="s">
        <v>46</v>
      </c>
      <c r="F605" s="33"/>
      <c r="G605" s="33"/>
      <c r="H605" s="33"/>
      <c r="I605" s="33">
        <v>1</v>
      </c>
      <c r="J605" s="33">
        <f t="shared" si="74"/>
        <v>0</v>
      </c>
      <c r="K605" s="33" t="str">
        <f t="shared" si="77"/>
        <v>No</v>
      </c>
      <c r="L605" s="33" t="str">
        <f t="shared" si="79"/>
        <v>Yes</v>
      </c>
      <c r="M605" s="33"/>
      <c r="N605" s="21"/>
      <c r="O605" s="33"/>
      <c r="P605" s="21"/>
      <c r="Q605" s="33"/>
      <c r="R605" s="21"/>
      <c r="S605" s="22"/>
      <c r="T605" s="23"/>
    </row>
    <row r="606" spans="1:20" ht="51">
      <c r="A606" s="20" t="s">
        <v>2277</v>
      </c>
      <c r="B606" s="21" t="s">
        <v>2278</v>
      </c>
      <c r="C606" s="22">
        <v>2018</v>
      </c>
      <c r="D606" s="22" t="s">
        <v>126</v>
      </c>
      <c r="E606" s="33" t="s">
        <v>46</v>
      </c>
      <c r="F606" s="33"/>
      <c r="G606" s="33"/>
      <c r="H606" s="33"/>
      <c r="I606" s="33">
        <v>1</v>
      </c>
      <c r="J606" s="33">
        <f t="shared" si="74"/>
        <v>0</v>
      </c>
      <c r="K606" s="33" t="str">
        <f t="shared" si="77"/>
        <v>No</v>
      </c>
      <c r="L606" s="33" t="str">
        <f t="shared" si="79"/>
        <v>Yes</v>
      </c>
      <c r="M606" s="33"/>
      <c r="N606" s="21"/>
      <c r="O606" s="33"/>
      <c r="P606" s="21"/>
      <c r="Q606" s="33"/>
      <c r="R606" s="21"/>
      <c r="S606" s="22"/>
      <c r="T606" s="23"/>
    </row>
    <row r="607" spans="1:20" ht="63.75">
      <c r="A607" s="20" t="s">
        <v>2279</v>
      </c>
      <c r="B607" s="21" t="s">
        <v>2280</v>
      </c>
      <c r="C607" s="22">
        <v>2016</v>
      </c>
      <c r="D607" s="22" t="s">
        <v>126</v>
      </c>
      <c r="E607" s="33" t="s">
        <v>46</v>
      </c>
      <c r="F607" s="33"/>
      <c r="G607" s="33"/>
      <c r="H607" s="33"/>
      <c r="I607" s="33">
        <v>1</v>
      </c>
      <c r="J607" s="33">
        <f t="shared" si="74"/>
        <v>0</v>
      </c>
      <c r="K607" s="33" t="str">
        <f t="shared" si="77"/>
        <v>No</v>
      </c>
      <c r="L607" s="33" t="str">
        <f t="shared" si="79"/>
        <v>Yes</v>
      </c>
      <c r="M607" s="33"/>
      <c r="N607" s="21"/>
      <c r="O607" s="33"/>
      <c r="P607" s="21"/>
      <c r="Q607" s="33"/>
      <c r="R607" s="21"/>
      <c r="S607" s="22"/>
      <c r="T607" s="23"/>
    </row>
    <row r="608" spans="1:20" ht="51">
      <c r="A608" s="20" t="s">
        <v>2281</v>
      </c>
      <c r="B608" s="21" t="s">
        <v>2282</v>
      </c>
      <c r="C608" s="22">
        <v>2012</v>
      </c>
      <c r="D608" s="22" t="s">
        <v>126</v>
      </c>
      <c r="E608" s="33" t="s">
        <v>46</v>
      </c>
      <c r="F608" s="33"/>
      <c r="G608" s="33"/>
      <c r="H608" s="33"/>
      <c r="I608" s="33">
        <v>1</v>
      </c>
      <c r="J608" s="33">
        <f t="shared" si="74"/>
        <v>0</v>
      </c>
      <c r="K608" s="33" t="str">
        <f t="shared" si="77"/>
        <v>No</v>
      </c>
      <c r="L608" s="33" t="str">
        <f t="shared" si="79"/>
        <v>Yes</v>
      </c>
      <c r="M608" s="33"/>
      <c r="N608" s="21"/>
      <c r="O608" s="33"/>
      <c r="P608" s="21"/>
      <c r="Q608" s="33"/>
      <c r="R608" s="21"/>
      <c r="S608" s="22"/>
      <c r="T608" s="23"/>
    </row>
    <row r="609" spans="1:20" ht="63.75">
      <c r="A609" s="41" t="s">
        <v>4287</v>
      </c>
      <c r="B609" s="24" t="s">
        <v>4338</v>
      </c>
      <c r="C609" s="33">
        <v>2020</v>
      </c>
      <c r="D609" s="22" t="s">
        <v>126</v>
      </c>
      <c r="E609" s="33" t="s">
        <v>46</v>
      </c>
      <c r="F609" s="33"/>
      <c r="G609" s="33"/>
      <c r="H609" s="33"/>
      <c r="I609" s="33">
        <v>1</v>
      </c>
      <c r="J609" s="33">
        <f t="shared" si="74"/>
        <v>0</v>
      </c>
      <c r="K609" s="33" t="str">
        <f t="shared" si="77"/>
        <v>No</v>
      </c>
      <c r="L609" s="33" t="str">
        <f>IF(OR(D609="Conference Review", D609="Patent", D609="News Article", D609="Report", D609="Erratum"),"Yes","No")</f>
        <v>Yes</v>
      </c>
      <c r="M609" s="33"/>
      <c r="N609" s="24"/>
      <c r="O609" s="33"/>
      <c r="P609" s="24"/>
      <c r="Q609" s="33"/>
      <c r="R609" s="41"/>
      <c r="S609" s="33"/>
      <c r="T609" s="23"/>
    </row>
    <row r="610" spans="1:20" ht="114.75">
      <c r="A610" s="20" t="s">
        <v>2283</v>
      </c>
      <c r="B610" s="21" t="s">
        <v>2284</v>
      </c>
      <c r="C610" s="22">
        <v>2015</v>
      </c>
      <c r="D610" s="22" t="s">
        <v>113</v>
      </c>
      <c r="E610" s="33" t="s">
        <v>46</v>
      </c>
      <c r="F610" s="22">
        <v>1</v>
      </c>
      <c r="G610" s="33">
        <v>1</v>
      </c>
      <c r="H610" s="33"/>
      <c r="I610" s="33">
        <v>1</v>
      </c>
      <c r="J610" s="33">
        <f t="shared" si="74"/>
        <v>2</v>
      </c>
      <c r="K610" s="33" t="str">
        <f t="shared" si="77"/>
        <v>No</v>
      </c>
      <c r="L610" s="33" t="str">
        <f t="shared" ref="L610:L617" si="80">IF(OR(D610="Conference Review", D610="Patent", D610="News Article", D610="Report"),"Yes","No")</f>
        <v>No</v>
      </c>
      <c r="M610" s="22" t="s">
        <v>55</v>
      </c>
      <c r="N610" s="21" t="s">
        <v>2285</v>
      </c>
      <c r="O610" s="22" t="s">
        <v>55</v>
      </c>
      <c r="P610" s="21" t="s">
        <v>2286</v>
      </c>
      <c r="Q610" s="22" t="s">
        <v>57</v>
      </c>
      <c r="R610" s="21" t="s">
        <v>2287</v>
      </c>
      <c r="S610" s="22" t="s">
        <v>320</v>
      </c>
      <c r="T610" s="23">
        <v>1</v>
      </c>
    </row>
    <row r="611" spans="1:20" ht="63.75">
      <c r="A611" s="20" t="s">
        <v>2288</v>
      </c>
      <c r="B611" s="21" t="s">
        <v>2289</v>
      </c>
      <c r="C611" s="22"/>
      <c r="D611" s="22" t="s">
        <v>54</v>
      </c>
      <c r="E611" s="33" t="s">
        <v>46</v>
      </c>
      <c r="F611" s="33"/>
      <c r="G611" s="33"/>
      <c r="H611" s="33">
        <v>1</v>
      </c>
      <c r="I611" s="33"/>
      <c r="J611" s="33">
        <f t="shared" si="74"/>
        <v>0</v>
      </c>
      <c r="K611" s="33" t="str">
        <f t="shared" si="77"/>
        <v>No</v>
      </c>
      <c r="L611" s="33" t="str">
        <f t="shared" si="80"/>
        <v>No</v>
      </c>
      <c r="M611" s="33" t="s">
        <v>55</v>
      </c>
      <c r="N611" s="21" t="s">
        <v>1303</v>
      </c>
      <c r="O611" s="33" t="s">
        <v>57</v>
      </c>
      <c r="P611" s="21" t="s">
        <v>2290</v>
      </c>
      <c r="Q611" s="33"/>
      <c r="R611" s="21"/>
      <c r="S611" s="22" t="s">
        <v>320</v>
      </c>
      <c r="T611" s="23"/>
    </row>
    <row r="612" spans="1:20" ht="76.5">
      <c r="A612" s="20" t="s">
        <v>2291</v>
      </c>
      <c r="B612" s="21" t="s">
        <v>2292</v>
      </c>
      <c r="C612" s="22">
        <v>2004</v>
      </c>
      <c r="D612" s="22" t="s">
        <v>54</v>
      </c>
      <c r="E612" s="33" t="s">
        <v>46</v>
      </c>
      <c r="F612" s="33"/>
      <c r="G612" s="33"/>
      <c r="H612" s="33">
        <v>1</v>
      </c>
      <c r="I612" s="33"/>
      <c r="J612" s="33">
        <f t="shared" si="74"/>
        <v>0</v>
      </c>
      <c r="K612" s="33" t="str">
        <f t="shared" si="77"/>
        <v>No</v>
      </c>
      <c r="L612" s="33" t="str">
        <f t="shared" si="80"/>
        <v>No</v>
      </c>
      <c r="M612" s="33" t="s">
        <v>55</v>
      </c>
      <c r="N612" s="21" t="s">
        <v>2293</v>
      </c>
      <c r="O612" s="33" t="s">
        <v>57</v>
      </c>
      <c r="P612" s="21" t="s">
        <v>2294</v>
      </c>
      <c r="Q612" s="33"/>
      <c r="R612" s="21"/>
      <c r="S612" s="22" t="s">
        <v>59</v>
      </c>
      <c r="T612" s="23">
        <v>1</v>
      </c>
    </row>
    <row r="613" spans="1:20" ht="102">
      <c r="A613" s="20" t="s">
        <v>2295</v>
      </c>
      <c r="B613" s="21" t="s">
        <v>2296</v>
      </c>
      <c r="C613" s="22">
        <v>2009</v>
      </c>
      <c r="D613" s="22" t="s">
        <v>54</v>
      </c>
      <c r="E613" s="33" t="s">
        <v>46</v>
      </c>
      <c r="F613" s="33"/>
      <c r="G613" s="33"/>
      <c r="H613" s="33">
        <v>1</v>
      </c>
      <c r="I613" s="33"/>
      <c r="J613" s="33">
        <f t="shared" si="74"/>
        <v>0</v>
      </c>
      <c r="K613" s="33" t="str">
        <f t="shared" si="77"/>
        <v>No</v>
      </c>
      <c r="L613" s="33" t="str">
        <f t="shared" si="80"/>
        <v>No</v>
      </c>
      <c r="M613" s="33" t="s">
        <v>55</v>
      </c>
      <c r="N613" s="21" t="s">
        <v>2297</v>
      </c>
      <c r="O613" s="33" t="s">
        <v>57</v>
      </c>
      <c r="P613" s="21" t="s">
        <v>2298</v>
      </c>
      <c r="Q613" s="33"/>
      <c r="R613" s="21"/>
      <c r="S613" s="22" t="s">
        <v>957</v>
      </c>
      <c r="T613" s="23"/>
    </row>
    <row r="614" spans="1:20" ht="76.5">
      <c r="A614" s="20" t="s">
        <v>2299</v>
      </c>
      <c r="B614" s="21" t="s">
        <v>2300</v>
      </c>
      <c r="C614" s="22">
        <v>2006</v>
      </c>
      <c r="D614" s="22" t="s">
        <v>54</v>
      </c>
      <c r="E614" s="33" t="s">
        <v>46</v>
      </c>
      <c r="F614" s="33"/>
      <c r="G614" s="33"/>
      <c r="H614" s="33">
        <v>1</v>
      </c>
      <c r="I614" s="33"/>
      <c r="J614" s="33">
        <f t="shared" si="74"/>
        <v>0</v>
      </c>
      <c r="K614" s="33" t="str">
        <f t="shared" si="77"/>
        <v>No</v>
      </c>
      <c r="L614" s="33" t="str">
        <f t="shared" si="80"/>
        <v>No</v>
      </c>
      <c r="M614" s="33" t="s">
        <v>55</v>
      </c>
      <c r="N614" s="21" t="s">
        <v>2301</v>
      </c>
      <c r="O614" s="33" t="s">
        <v>57</v>
      </c>
      <c r="P614" s="21" t="s">
        <v>2302</v>
      </c>
      <c r="Q614" s="33"/>
      <c r="R614" s="21"/>
      <c r="S614" s="22" t="s">
        <v>59</v>
      </c>
      <c r="T614" s="23">
        <v>1</v>
      </c>
    </row>
    <row r="615" spans="1:20" ht="63.75">
      <c r="A615" s="20" t="s">
        <v>2303</v>
      </c>
      <c r="B615" s="21" t="s">
        <v>2304</v>
      </c>
      <c r="C615" s="22">
        <v>2006</v>
      </c>
      <c r="D615" s="22" t="s">
        <v>54</v>
      </c>
      <c r="E615" s="33" t="s">
        <v>46</v>
      </c>
      <c r="F615" s="33"/>
      <c r="G615" s="33"/>
      <c r="H615" s="33">
        <v>1</v>
      </c>
      <c r="I615" s="33"/>
      <c r="J615" s="33">
        <f t="shared" si="74"/>
        <v>0</v>
      </c>
      <c r="K615" s="33" t="str">
        <f t="shared" si="77"/>
        <v>No</v>
      </c>
      <c r="L615" s="33" t="str">
        <f t="shared" si="80"/>
        <v>No</v>
      </c>
      <c r="M615" s="33" t="s">
        <v>55</v>
      </c>
      <c r="N615" s="21" t="s">
        <v>1410</v>
      </c>
      <c r="O615" s="33" t="s">
        <v>57</v>
      </c>
      <c r="P615" s="21" t="s">
        <v>2305</v>
      </c>
      <c r="Q615" s="33"/>
      <c r="R615" s="21"/>
      <c r="S615" s="22" t="s">
        <v>106</v>
      </c>
      <c r="T615" s="23">
        <v>1</v>
      </c>
    </row>
    <row r="616" spans="1:20" ht="76.5">
      <c r="A616" s="20" t="s">
        <v>1666</v>
      </c>
      <c r="B616" s="21" t="s">
        <v>2306</v>
      </c>
      <c r="C616" s="22">
        <v>2018</v>
      </c>
      <c r="D616" s="22" t="s">
        <v>126</v>
      </c>
      <c r="E616" s="33" t="s">
        <v>46</v>
      </c>
      <c r="F616" s="33"/>
      <c r="G616" s="33"/>
      <c r="H616" s="33"/>
      <c r="I616" s="33">
        <v>1</v>
      </c>
      <c r="J616" s="33">
        <f t="shared" si="74"/>
        <v>0</v>
      </c>
      <c r="K616" s="33" t="str">
        <f t="shared" si="77"/>
        <v>No</v>
      </c>
      <c r="L616" s="33" t="str">
        <f t="shared" si="80"/>
        <v>Yes</v>
      </c>
      <c r="M616" s="33"/>
      <c r="N616" s="21"/>
      <c r="O616" s="33"/>
      <c r="P616" s="21"/>
      <c r="Q616" s="33"/>
      <c r="R616" s="21"/>
      <c r="S616" s="22"/>
      <c r="T616" s="23"/>
    </row>
    <row r="617" spans="1:20" ht="76.5">
      <c r="A617" s="20" t="s">
        <v>2307</v>
      </c>
      <c r="B617" s="21" t="s">
        <v>2308</v>
      </c>
      <c r="C617" s="22">
        <v>2012</v>
      </c>
      <c r="D617" s="22" t="s">
        <v>54</v>
      </c>
      <c r="E617" s="33" t="s">
        <v>46</v>
      </c>
      <c r="F617" s="22">
        <v>1</v>
      </c>
      <c r="G617" s="33">
        <v>1</v>
      </c>
      <c r="H617" s="33">
        <v>1</v>
      </c>
      <c r="I617" s="33">
        <v>1</v>
      </c>
      <c r="J617" s="33">
        <f t="shared" si="74"/>
        <v>3</v>
      </c>
      <c r="K617" s="33" t="str">
        <f t="shared" si="77"/>
        <v>No</v>
      </c>
      <c r="L617" s="33" t="str">
        <f t="shared" si="80"/>
        <v>No</v>
      </c>
      <c r="M617" s="22" t="s">
        <v>55</v>
      </c>
      <c r="N617" s="24" t="s">
        <v>2309</v>
      </c>
      <c r="O617" s="22" t="s">
        <v>57</v>
      </c>
      <c r="P617" s="21" t="s">
        <v>2310</v>
      </c>
      <c r="Q617" s="22"/>
      <c r="R617" s="21"/>
      <c r="S617" s="22" t="s">
        <v>2311</v>
      </c>
      <c r="T617" s="23"/>
    </row>
    <row r="618" spans="1:20" ht="76.5">
      <c r="A618" s="41" t="s">
        <v>4630</v>
      </c>
      <c r="B618" s="24" t="s">
        <v>4647</v>
      </c>
      <c r="C618" s="33">
        <v>2021</v>
      </c>
      <c r="D618" s="22" t="s">
        <v>126</v>
      </c>
      <c r="E618" s="33" t="s">
        <v>46</v>
      </c>
      <c r="F618" s="33"/>
      <c r="G618" s="33"/>
      <c r="H618" s="33"/>
      <c r="I618" s="33">
        <v>1</v>
      </c>
      <c r="J618" s="33"/>
      <c r="K618" s="33" t="str">
        <f t="shared" si="77"/>
        <v>No</v>
      </c>
      <c r="L618" s="33" t="str">
        <f>IF(OR(D618="Conference Review", D618="Patent", D618="News Article", D618="Report", D618="Erratum"),"Yes","No")</f>
        <v>Yes</v>
      </c>
      <c r="M618" s="33" t="s">
        <v>57</v>
      </c>
      <c r="N618" s="24"/>
      <c r="O618" s="33"/>
      <c r="P618" s="24"/>
      <c r="Q618" s="33"/>
      <c r="R618" s="41"/>
      <c r="S618" s="33"/>
      <c r="T618" s="23"/>
    </row>
    <row r="619" spans="1:20" ht="63.75">
      <c r="A619" s="41" t="s">
        <v>4271</v>
      </c>
      <c r="B619" s="24" t="s">
        <v>4322</v>
      </c>
      <c r="C619" s="33">
        <v>2021</v>
      </c>
      <c r="D619" s="22" t="s">
        <v>126</v>
      </c>
      <c r="E619" s="33" t="s">
        <v>46</v>
      </c>
      <c r="F619" s="33"/>
      <c r="G619" s="33"/>
      <c r="H619" s="33"/>
      <c r="I619" s="33">
        <v>1</v>
      </c>
      <c r="J619" s="33">
        <f t="shared" ref="J619:J650" si="81">SUM(F619:I619)-1</f>
        <v>0</v>
      </c>
      <c r="K619" s="33" t="str">
        <f t="shared" si="77"/>
        <v>No</v>
      </c>
      <c r="L619" s="33" t="str">
        <f>IF(OR(D619="Conference Review", D619="Patent", D619="News Article", D619="Report", D619="Erratum"),"Yes","No")</f>
        <v>Yes</v>
      </c>
      <c r="M619" s="33" t="s">
        <v>57</v>
      </c>
      <c r="N619" s="24"/>
      <c r="O619" s="33"/>
      <c r="P619" s="24"/>
      <c r="Q619" s="33"/>
      <c r="R619" s="41"/>
      <c r="S619" s="33"/>
      <c r="T619" s="23"/>
    </row>
    <row r="620" spans="1:20" ht="153">
      <c r="A620" s="25" t="s">
        <v>2312</v>
      </c>
      <c r="B620" s="26" t="s">
        <v>2313</v>
      </c>
      <c r="C620" s="27">
        <v>2004</v>
      </c>
      <c r="D620" s="27" t="s">
        <v>54</v>
      </c>
      <c r="E620" s="27" t="s">
        <v>46</v>
      </c>
      <c r="F620" s="27">
        <v>1</v>
      </c>
      <c r="G620" s="27">
        <v>1</v>
      </c>
      <c r="H620" s="27">
        <v>1</v>
      </c>
      <c r="I620" s="27">
        <v>1</v>
      </c>
      <c r="J620" s="38">
        <f t="shared" si="81"/>
        <v>3</v>
      </c>
      <c r="K620" s="38" t="s">
        <v>57</v>
      </c>
      <c r="L620" s="38" t="str">
        <f t="shared" ref="L620:L651" si="82">IF(OR(D620="Conference Review", D620="Patent", D620="News Article", D620="Report"),"Yes","No")</f>
        <v>No</v>
      </c>
      <c r="M620" s="38" t="s">
        <v>55</v>
      </c>
      <c r="N620" s="26" t="s">
        <v>1970</v>
      </c>
      <c r="O620" s="38" t="s">
        <v>55</v>
      </c>
      <c r="P620" s="26" t="s">
        <v>2314</v>
      </c>
      <c r="Q620" s="27" t="s">
        <v>55</v>
      </c>
      <c r="R620" s="28" t="s">
        <v>2315</v>
      </c>
      <c r="S620" s="27" t="s">
        <v>1566</v>
      </c>
      <c r="T620" s="23">
        <v>1</v>
      </c>
    </row>
    <row r="621" spans="1:20" ht="140.25">
      <c r="A621" s="20" t="s">
        <v>2316</v>
      </c>
      <c r="B621" s="21" t="s">
        <v>2317</v>
      </c>
      <c r="C621" s="22">
        <v>2011</v>
      </c>
      <c r="D621" s="22" t="s">
        <v>54</v>
      </c>
      <c r="E621" s="33" t="s">
        <v>46</v>
      </c>
      <c r="F621" s="33"/>
      <c r="G621" s="33"/>
      <c r="H621" s="33">
        <v>1</v>
      </c>
      <c r="I621" s="33"/>
      <c r="J621" s="33">
        <f t="shared" si="81"/>
        <v>0</v>
      </c>
      <c r="K621" s="33" t="str">
        <f t="shared" ref="K621:K629" si="83">IF(E621 = "English", "No", "Yes")</f>
        <v>No</v>
      </c>
      <c r="L621" s="33" t="str">
        <f t="shared" si="82"/>
        <v>No</v>
      </c>
      <c r="M621" s="33" t="s">
        <v>55</v>
      </c>
      <c r="N621" s="21" t="s">
        <v>2318</v>
      </c>
      <c r="O621" s="33" t="s">
        <v>55</v>
      </c>
      <c r="P621" s="21" t="s">
        <v>2319</v>
      </c>
      <c r="Q621" s="33" t="s">
        <v>57</v>
      </c>
      <c r="R621" s="21" t="s">
        <v>2320</v>
      </c>
      <c r="S621" s="22" t="s">
        <v>1036</v>
      </c>
      <c r="T621" s="23"/>
    </row>
    <row r="622" spans="1:20" ht="127.5">
      <c r="A622" s="25" t="s">
        <v>2321</v>
      </c>
      <c r="B622" s="26" t="s">
        <v>2322</v>
      </c>
      <c r="C622" s="27">
        <v>2006</v>
      </c>
      <c r="D622" s="27" t="s">
        <v>54</v>
      </c>
      <c r="E622" s="38" t="s">
        <v>46</v>
      </c>
      <c r="F622" s="27">
        <v>1</v>
      </c>
      <c r="G622" s="38">
        <v>1</v>
      </c>
      <c r="H622" s="38">
        <v>1</v>
      </c>
      <c r="I622" s="38">
        <v>1</v>
      </c>
      <c r="J622" s="38">
        <f t="shared" si="81"/>
        <v>3</v>
      </c>
      <c r="K622" s="38" t="str">
        <f t="shared" si="83"/>
        <v>No</v>
      </c>
      <c r="L622" s="38" t="str">
        <f t="shared" si="82"/>
        <v>No</v>
      </c>
      <c r="M622" s="27" t="s">
        <v>55</v>
      </c>
      <c r="N622" s="28" t="s">
        <v>2323</v>
      </c>
      <c r="O622" s="27" t="s">
        <v>55</v>
      </c>
      <c r="P622" s="26" t="s">
        <v>2324</v>
      </c>
      <c r="Q622" s="27" t="s">
        <v>55</v>
      </c>
      <c r="R622" s="26" t="s">
        <v>2325</v>
      </c>
      <c r="S622" s="27" t="s">
        <v>1566</v>
      </c>
      <c r="T622" s="23">
        <v>1</v>
      </c>
    </row>
    <row r="623" spans="1:20" ht="76.5">
      <c r="A623" s="20" t="s">
        <v>2326</v>
      </c>
      <c r="B623" s="21" t="s">
        <v>2327</v>
      </c>
      <c r="C623" s="22">
        <v>2005</v>
      </c>
      <c r="D623" s="22" t="s">
        <v>126</v>
      </c>
      <c r="E623" s="33" t="s">
        <v>46</v>
      </c>
      <c r="F623" s="33"/>
      <c r="G623" s="33"/>
      <c r="H623" s="33"/>
      <c r="I623" s="33">
        <v>1</v>
      </c>
      <c r="J623" s="33">
        <f t="shared" si="81"/>
        <v>0</v>
      </c>
      <c r="K623" s="33" t="str">
        <f t="shared" si="83"/>
        <v>No</v>
      </c>
      <c r="L623" s="33" t="str">
        <f t="shared" si="82"/>
        <v>Yes</v>
      </c>
      <c r="M623" s="33"/>
      <c r="N623" s="21"/>
      <c r="O623" s="33"/>
      <c r="P623" s="21"/>
      <c r="Q623" s="33"/>
      <c r="R623" s="21"/>
      <c r="S623" s="22"/>
      <c r="T623" s="23"/>
    </row>
    <row r="624" spans="1:20" ht="38.25">
      <c r="A624" s="20" t="s">
        <v>2328</v>
      </c>
      <c r="B624" s="21" t="s">
        <v>2329</v>
      </c>
      <c r="C624" s="22">
        <v>2003</v>
      </c>
      <c r="D624" s="22" t="s">
        <v>126</v>
      </c>
      <c r="E624" s="33" t="s">
        <v>46</v>
      </c>
      <c r="F624" s="33"/>
      <c r="G624" s="33"/>
      <c r="H624" s="33"/>
      <c r="I624" s="33">
        <v>1</v>
      </c>
      <c r="J624" s="33">
        <f t="shared" si="81"/>
        <v>0</v>
      </c>
      <c r="K624" s="33" t="str">
        <f t="shared" si="83"/>
        <v>No</v>
      </c>
      <c r="L624" s="33" t="str">
        <f t="shared" si="82"/>
        <v>Yes</v>
      </c>
      <c r="M624" s="33"/>
      <c r="N624" s="21"/>
      <c r="O624" s="33"/>
      <c r="P624" s="21"/>
      <c r="Q624" s="33"/>
      <c r="R624" s="21"/>
      <c r="S624" s="22"/>
      <c r="T624" s="23"/>
    </row>
    <row r="625" spans="1:22" ht="89.25">
      <c r="A625" s="25" t="s">
        <v>2337</v>
      </c>
      <c r="B625" s="26" t="s">
        <v>2338</v>
      </c>
      <c r="C625" s="27">
        <v>2008</v>
      </c>
      <c r="D625" s="27" t="s">
        <v>54</v>
      </c>
      <c r="E625" s="38" t="s">
        <v>46</v>
      </c>
      <c r="F625" s="27">
        <v>1</v>
      </c>
      <c r="G625" s="38">
        <v>1</v>
      </c>
      <c r="H625" s="38">
        <v>1</v>
      </c>
      <c r="I625" s="38">
        <v>1</v>
      </c>
      <c r="J625" s="38">
        <f t="shared" si="81"/>
        <v>3</v>
      </c>
      <c r="K625" s="38" t="str">
        <f t="shared" si="83"/>
        <v>No</v>
      </c>
      <c r="L625" s="38" t="str">
        <f t="shared" si="82"/>
        <v>No</v>
      </c>
      <c r="M625" s="27" t="s">
        <v>55</v>
      </c>
      <c r="N625" s="26" t="s">
        <v>2339</v>
      </c>
      <c r="O625" s="27" t="s">
        <v>55</v>
      </c>
      <c r="P625" s="26" t="s">
        <v>2340</v>
      </c>
      <c r="Q625" s="27" t="s">
        <v>55</v>
      </c>
      <c r="R625" s="26" t="s">
        <v>2341</v>
      </c>
      <c r="S625" s="27" t="s">
        <v>123</v>
      </c>
      <c r="T625" s="23">
        <v>1</v>
      </c>
    </row>
    <row r="626" spans="1:22" ht="51">
      <c r="A626" s="20" t="s">
        <v>2342</v>
      </c>
      <c r="B626" s="21" t="s">
        <v>2343</v>
      </c>
      <c r="C626" s="22">
        <v>2006</v>
      </c>
      <c r="D626" s="22" t="s">
        <v>54</v>
      </c>
      <c r="E626" s="33" t="s">
        <v>46</v>
      </c>
      <c r="F626" s="22">
        <v>1</v>
      </c>
      <c r="G626" s="33">
        <v>1</v>
      </c>
      <c r="H626" s="33">
        <v>1</v>
      </c>
      <c r="I626" s="33">
        <v>1</v>
      </c>
      <c r="J626" s="33">
        <f t="shared" si="81"/>
        <v>3</v>
      </c>
      <c r="K626" s="33" t="str">
        <f t="shared" si="83"/>
        <v>No</v>
      </c>
      <c r="L626" s="33" t="str">
        <f t="shared" si="82"/>
        <v>No</v>
      </c>
      <c r="M626" s="22" t="s">
        <v>55</v>
      </c>
      <c r="N626" s="21" t="s">
        <v>2344</v>
      </c>
      <c r="O626" s="22" t="s">
        <v>57</v>
      </c>
      <c r="P626" s="21" t="s">
        <v>2345</v>
      </c>
      <c r="Q626" s="22"/>
      <c r="R626" s="21"/>
      <c r="S626" s="22" t="s">
        <v>106</v>
      </c>
      <c r="T626" s="23">
        <v>1</v>
      </c>
    </row>
    <row r="627" spans="1:22" ht="76.5">
      <c r="A627" s="25" t="s">
        <v>2346</v>
      </c>
      <c r="B627" s="26" t="s">
        <v>2347</v>
      </c>
      <c r="C627" s="37">
        <v>2012</v>
      </c>
      <c r="D627" s="37" t="s">
        <v>54</v>
      </c>
      <c r="E627" s="38" t="s">
        <v>46</v>
      </c>
      <c r="F627" s="38"/>
      <c r="G627" s="38"/>
      <c r="H627" s="38">
        <v>1</v>
      </c>
      <c r="I627" s="38"/>
      <c r="J627" s="38">
        <f t="shared" si="81"/>
        <v>0</v>
      </c>
      <c r="K627" s="38" t="str">
        <f t="shared" si="83"/>
        <v>No</v>
      </c>
      <c r="L627" s="38" t="str">
        <f t="shared" si="82"/>
        <v>No</v>
      </c>
      <c r="M627" s="38" t="s">
        <v>55</v>
      </c>
      <c r="N627" s="26" t="s">
        <v>2348</v>
      </c>
      <c r="O627" s="38" t="s">
        <v>55</v>
      </c>
      <c r="P627" s="26" t="s">
        <v>2349</v>
      </c>
      <c r="Q627" s="38" t="s">
        <v>55</v>
      </c>
      <c r="R627" s="26" t="s">
        <v>2350</v>
      </c>
      <c r="S627" s="27" t="s">
        <v>927</v>
      </c>
      <c r="T627" s="23">
        <v>1</v>
      </c>
    </row>
    <row r="628" spans="1:22" ht="89.25">
      <c r="A628" s="20" t="s">
        <v>2351</v>
      </c>
      <c r="B628" s="21" t="s">
        <v>2352</v>
      </c>
      <c r="C628" s="22">
        <v>2008</v>
      </c>
      <c r="D628" s="22" t="s">
        <v>54</v>
      </c>
      <c r="E628" s="33" t="s">
        <v>1378</v>
      </c>
      <c r="F628" s="22">
        <v>1</v>
      </c>
      <c r="G628" s="33">
        <v>1</v>
      </c>
      <c r="H628" s="33"/>
      <c r="I628" s="33"/>
      <c r="J628" s="33">
        <f t="shared" si="81"/>
        <v>1</v>
      </c>
      <c r="K628" s="33" t="str">
        <f t="shared" si="83"/>
        <v>Yes</v>
      </c>
      <c r="L628" s="33" t="str">
        <f t="shared" si="82"/>
        <v>No</v>
      </c>
      <c r="M628" s="22"/>
      <c r="N628" s="21"/>
      <c r="O628" s="22"/>
      <c r="P628" s="21"/>
      <c r="Q628" s="22"/>
      <c r="R628" s="21"/>
      <c r="S628" s="22"/>
      <c r="T628" s="23"/>
    </row>
    <row r="629" spans="1:22" ht="76.5">
      <c r="A629" s="25" t="s">
        <v>2353</v>
      </c>
      <c r="B629" s="26" t="s">
        <v>2354</v>
      </c>
      <c r="C629" s="27">
        <v>2017</v>
      </c>
      <c r="D629" s="27" t="s">
        <v>54</v>
      </c>
      <c r="E629" s="38" t="s">
        <v>46</v>
      </c>
      <c r="F629" s="27">
        <v>1</v>
      </c>
      <c r="G629" s="38">
        <v>1</v>
      </c>
      <c r="H629" s="38">
        <v>1</v>
      </c>
      <c r="I629" s="38">
        <v>1</v>
      </c>
      <c r="J629" s="38">
        <f t="shared" si="81"/>
        <v>3</v>
      </c>
      <c r="K629" s="38" t="str">
        <f t="shared" si="83"/>
        <v>No</v>
      </c>
      <c r="L629" s="38" t="str">
        <f t="shared" si="82"/>
        <v>No</v>
      </c>
      <c r="M629" s="27" t="s">
        <v>55</v>
      </c>
      <c r="N629" s="26" t="s">
        <v>2355</v>
      </c>
      <c r="O629" s="27" t="s">
        <v>55</v>
      </c>
      <c r="P629" s="26" t="s">
        <v>2356</v>
      </c>
      <c r="Q629" s="27" t="s">
        <v>55</v>
      </c>
      <c r="R629" s="26" t="s">
        <v>2357</v>
      </c>
      <c r="S629" s="27" t="s">
        <v>123</v>
      </c>
      <c r="T629" s="23">
        <v>1</v>
      </c>
    </row>
    <row r="630" spans="1:22" ht="76.5">
      <c r="A630" s="20" t="s">
        <v>2330</v>
      </c>
      <c r="B630" s="21" t="s">
        <v>2331</v>
      </c>
      <c r="C630" s="22">
        <v>2007</v>
      </c>
      <c r="D630" s="22" t="s">
        <v>113</v>
      </c>
      <c r="E630" s="22" t="s">
        <v>46</v>
      </c>
      <c r="F630" s="22"/>
      <c r="G630" s="22"/>
      <c r="H630" s="22"/>
      <c r="I630" s="22">
        <v>1</v>
      </c>
      <c r="J630" s="33">
        <f t="shared" si="81"/>
        <v>0</v>
      </c>
      <c r="K630" s="33" t="s">
        <v>57</v>
      </c>
      <c r="L630" s="33" t="str">
        <f t="shared" si="82"/>
        <v>No</v>
      </c>
      <c r="M630" s="33" t="s">
        <v>55</v>
      </c>
      <c r="N630" s="21" t="s">
        <v>1970</v>
      </c>
      <c r="O630" s="33" t="s">
        <v>57</v>
      </c>
      <c r="P630" s="21" t="s">
        <v>2332</v>
      </c>
      <c r="Q630" s="33"/>
      <c r="R630" s="21"/>
      <c r="S630" s="22" t="s">
        <v>59</v>
      </c>
      <c r="T630" s="23">
        <v>1</v>
      </c>
    </row>
    <row r="631" spans="1:22" ht="51">
      <c r="A631" s="25" t="s">
        <v>592</v>
      </c>
      <c r="B631" s="26" t="s">
        <v>2333</v>
      </c>
      <c r="C631" s="37">
        <v>2016</v>
      </c>
      <c r="D631" s="37" t="s">
        <v>54</v>
      </c>
      <c r="E631" s="37" t="s">
        <v>46</v>
      </c>
      <c r="F631" s="37"/>
      <c r="G631" s="37"/>
      <c r="H631" s="37"/>
      <c r="I631" s="37">
        <v>1</v>
      </c>
      <c r="J631" s="38">
        <f t="shared" si="81"/>
        <v>0</v>
      </c>
      <c r="K631" s="38" t="str">
        <f>IF(E631 = "English", "No", "Yes")</f>
        <v>No</v>
      </c>
      <c r="L631" s="38" t="str">
        <f t="shared" si="82"/>
        <v>No</v>
      </c>
      <c r="M631" s="38" t="s">
        <v>55</v>
      </c>
      <c r="N631" s="26" t="s">
        <v>2334</v>
      </c>
      <c r="O631" s="38" t="s">
        <v>55</v>
      </c>
      <c r="P631" s="26" t="s">
        <v>2335</v>
      </c>
      <c r="Q631" s="38" t="s">
        <v>55</v>
      </c>
      <c r="R631" s="26" t="s">
        <v>2336</v>
      </c>
      <c r="S631" s="27" t="s">
        <v>237</v>
      </c>
      <c r="T631" s="23"/>
    </row>
    <row r="632" spans="1:22" ht="114.75">
      <c r="A632" s="25" t="s">
        <v>2358</v>
      </c>
      <c r="B632" s="26" t="s">
        <v>2359</v>
      </c>
      <c r="C632" s="27">
        <v>2003</v>
      </c>
      <c r="D632" s="27" t="s">
        <v>113</v>
      </c>
      <c r="E632" s="38" t="s">
        <v>46</v>
      </c>
      <c r="F632" s="27">
        <v>1</v>
      </c>
      <c r="G632" s="38">
        <v>1</v>
      </c>
      <c r="H632" s="38"/>
      <c r="I632" s="38"/>
      <c r="J632" s="38">
        <f t="shared" si="81"/>
        <v>1</v>
      </c>
      <c r="K632" s="38" t="str">
        <f>IF(E632 = "English", "No", "Yes")</f>
        <v>No</v>
      </c>
      <c r="L632" s="38" t="str">
        <f t="shared" si="82"/>
        <v>No</v>
      </c>
      <c r="M632" s="27" t="s">
        <v>55</v>
      </c>
      <c r="N632" s="26" t="s">
        <v>2360</v>
      </c>
      <c r="O632" s="27" t="s">
        <v>55</v>
      </c>
      <c r="P632" s="26" t="s">
        <v>2361</v>
      </c>
      <c r="Q632" s="27" t="s">
        <v>55</v>
      </c>
      <c r="R632" s="26" t="s">
        <v>2362</v>
      </c>
      <c r="S632" s="27" t="s">
        <v>2363</v>
      </c>
      <c r="T632" s="23"/>
    </row>
    <row r="633" spans="1:22" ht="191.25">
      <c r="A633" s="20" t="s">
        <v>2364</v>
      </c>
      <c r="B633" s="21" t="s">
        <v>2365</v>
      </c>
      <c r="C633" s="22" t="s">
        <v>385</v>
      </c>
      <c r="D633" s="22" t="s">
        <v>930</v>
      </c>
      <c r="E633" s="22" t="s">
        <v>46</v>
      </c>
      <c r="F633" s="22"/>
      <c r="G633" s="22">
        <v>1</v>
      </c>
      <c r="H633" s="22"/>
      <c r="I633" s="22"/>
      <c r="J633" s="33">
        <f t="shared" si="81"/>
        <v>0</v>
      </c>
      <c r="K633" s="33" t="str">
        <f>IF(E633 = "English", "No", "Yes")</f>
        <v>No</v>
      </c>
      <c r="L633" s="33" t="str">
        <f t="shared" si="82"/>
        <v>No</v>
      </c>
      <c r="M633" s="33" t="s">
        <v>55</v>
      </c>
      <c r="N633" s="21" t="s">
        <v>1410</v>
      </c>
      <c r="O633" s="33" t="s">
        <v>57</v>
      </c>
      <c r="P633" s="21" t="s">
        <v>2366</v>
      </c>
      <c r="Q633" s="33"/>
      <c r="R633" s="21"/>
      <c r="S633" s="22" t="s">
        <v>2367</v>
      </c>
      <c r="T633" s="23"/>
    </row>
    <row r="634" spans="1:22" ht="76.5">
      <c r="A634" s="20" t="s">
        <v>2373</v>
      </c>
      <c r="B634" s="21" t="s">
        <v>2374</v>
      </c>
      <c r="C634" s="22">
        <v>2006</v>
      </c>
      <c r="D634" s="22" t="s">
        <v>54</v>
      </c>
      <c r="E634" s="22" t="s">
        <v>46</v>
      </c>
      <c r="F634" s="22"/>
      <c r="G634" s="22"/>
      <c r="H634" s="22"/>
      <c r="I634" s="22">
        <v>1</v>
      </c>
      <c r="J634" s="33">
        <f t="shared" si="81"/>
        <v>0</v>
      </c>
      <c r="K634" s="33" t="s">
        <v>57</v>
      </c>
      <c r="L634" s="33" t="str">
        <f t="shared" si="82"/>
        <v>No</v>
      </c>
      <c r="M634" s="33" t="s">
        <v>55</v>
      </c>
      <c r="N634" s="21" t="s">
        <v>1410</v>
      </c>
      <c r="O634" s="33" t="s">
        <v>57</v>
      </c>
      <c r="P634" s="21" t="s">
        <v>2375</v>
      </c>
      <c r="Q634" s="33"/>
      <c r="R634" s="21"/>
      <c r="S634" s="22" t="s">
        <v>2372</v>
      </c>
      <c r="T634" s="23"/>
      <c r="V634" s="16" t="s">
        <v>2376</v>
      </c>
    </row>
    <row r="635" spans="1:22" ht="89.25">
      <c r="A635" s="20" t="s">
        <v>2368</v>
      </c>
      <c r="B635" s="21" t="s">
        <v>2369</v>
      </c>
      <c r="C635" s="22">
        <v>2016</v>
      </c>
      <c r="D635" s="22" t="s">
        <v>54</v>
      </c>
      <c r="E635" s="22" t="s">
        <v>46</v>
      </c>
      <c r="F635" s="22"/>
      <c r="G635" s="22"/>
      <c r="H635" s="22"/>
      <c r="I635" s="22">
        <v>1</v>
      </c>
      <c r="J635" s="33">
        <f t="shared" si="81"/>
        <v>0</v>
      </c>
      <c r="K635" s="33" t="str">
        <f t="shared" ref="K635:K643" si="84">IF(E635 = "English", "No", "Yes")</f>
        <v>No</v>
      </c>
      <c r="L635" s="33" t="str">
        <f t="shared" si="82"/>
        <v>No</v>
      </c>
      <c r="M635" s="33" t="s">
        <v>55</v>
      </c>
      <c r="N635" s="21" t="s">
        <v>2370</v>
      </c>
      <c r="O635" s="33" t="s">
        <v>57</v>
      </c>
      <c r="P635" s="21" t="s">
        <v>2371</v>
      </c>
      <c r="Q635" s="33"/>
      <c r="R635" s="21"/>
      <c r="S635" s="22" t="s">
        <v>2372</v>
      </c>
      <c r="T635" s="23"/>
    </row>
    <row r="636" spans="1:22" ht="229.5">
      <c r="A636" s="20" t="s">
        <v>2392</v>
      </c>
      <c r="B636" s="21" t="s">
        <v>2393</v>
      </c>
      <c r="C636" s="22">
        <v>2003</v>
      </c>
      <c r="D636" s="22" t="s">
        <v>54</v>
      </c>
      <c r="E636" s="33" t="s">
        <v>46</v>
      </c>
      <c r="F636" s="33"/>
      <c r="G636" s="33"/>
      <c r="H636" s="33">
        <v>1</v>
      </c>
      <c r="I636" s="33"/>
      <c r="J636" s="33">
        <f t="shared" si="81"/>
        <v>0</v>
      </c>
      <c r="K636" s="33" t="str">
        <f t="shared" si="84"/>
        <v>No</v>
      </c>
      <c r="L636" s="33" t="str">
        <f t="shared" si="82"/>
        <v>No</v>
      </c>
      <c r="M636" s="33" t="s">
        <v>55</v>
      </c>
      <c r="N636" s="21" t="s">
        <v>2394</v>
      </c>
      <c r="O636" s="33" t="s">
        <v>55</v>
      </c>
      <c r="P636" s="21" t="s">
        <v>2395</v>
      </c>
      <c r="Q636" s="33" t="s">
        <v>57</v>
      </c>
      <c r="R636" s="21" t="s">
        <v>2396</v>
      </c>
      <c r="S636" s="22" t="s">
        <v>1331</v>
      </c>
      <c r="T636" s="23">
        <v>1</v>
      </c>
    </row>
    <row r="637" spans="1:22" ht="102">
      <c r="A637" s="25" t="s">
        <v>2377</v>
      </c>
      <c r="B637" s="26" t="s">
        <v>2378</v>
      </c>
      <c r="C637" s="27">
        <v>2002</v>
      </c>
      <c r="D637" s="27" t="s">
        <v>54</v>
      </c>
      <c r="E637" s="27" t="s">
        <v>46</v>
      </c>
      <c r="F637" s="27"/>
      <c r="G637" s="27"/>
      <c r="H637" s="27"/>
      <c r="I637" s="27">
        <v>1</v>
      </c>
      <c r="J637" s="38">
        <f t="shared" si="81"/>
        <v>0</v>
      </c>
      <c r="K637" s="38" t="str">
        <f t="shared" si="84"/>
        <v>No</v>
      </c>
      <c r="L637" s="38" t="str">
        <f t="shared" si="82"/>
        <v>No</v>
      </c>
      <c r="M637" s="38" t="s">
        <v>55</v>
      </c>
      <c r="N637" s="26" t="s">
        <v>2379</v>
      </c>
      <c r="O637" s="38" t="s">
        <v>55</v>
      </c>
      <c r="P637" s="26" t="s">
        <v>2380</v>
      </c>
      <c r="Q637" s="38" t="s">
        <v>55</v>
      </c>
      <c r="R637" s="26" t="s">
        <v>2381</v>
      </c>
      <c r="S637" s="27" t="s">
        <v>64</v>
      </c>
      <c r="T637" s="23">
        <v>1</v>
      </c>
    </row>
    <row r="638" spans="1:22" ht="76.5">
      <c r="A638" s="25" t="s">
        <v>2382</v>
      </c>
      <c r="B638" s="26" t="s">
        <v>2383</v>
      </c>
      <c r="C638" s="27">
        <v>1980</v>
      </c>
      <c r="D638" s="27" t="s">
        <v>113</v>
      </c>
      <c r="E638" s="38" t="s">
        <v>46</v>
      </c>
      <c r="F638" s="27">
        <v>1</v>
      </c>
      <c r="G638" s="38"/>
      <c r="H638" s="38"/>
      <c r="I638" s="38"/>
      <c r="J638" s="38">
        <f t="shared" si="81"/>
        <v>0</v>
      </c>
      <c r="K638" s="38" t="str">
        <f t="shared" si="84"/>
        <v>No</v>
      </c>
      <c r="L638" s="38" t="str">
        <f t="shared" si="82"/>
        <v>No</v>
      </c>
      <c r="M638" s="27" t="s">
        <v>55</v>
      </c>
      <c r="N638" s="26" t="s">
        <v>1410</v>
      </c>
      <c r="O638" s="27" t="s">
        <v>55</v>
      </c>
      <c r="P638" s="26" t="s">
        <v>2384</v>
      </c>
      <c r="Q638" s="27" t="s">
        <v>55</v>
      </c>
      <c r="R638" s="26" t="s">
        <v>2385</v>
      </c>
      <c r="S638" s="27" t="s">
        <v>697</v>
      </c>
      <c r="T638" s="23"/>
    </row>
    <row r="639" spans="1:22" ht="38.25">
      <c r="A639" s="20" t="s">
        <v>2397</v>
      </c>
      <c r="B639" s="21" t="s">
        <v>2398</v>
      </c>
      <c r="C639" s="22">
        <v>2017</v>
      </c>
      <c r="D639" s="22" t="s">
        <v>113</v>
      </c>
      <c r="E639" s="33" t="s">
        <v>46</v>
      </c>
      <c r="F639" s="22">
        <v>1</v>
      </c>
      <c r="G639" s="33">
        <v>1</v>
      </c>
      <c r="H639" s="33"/>
      <c r="I639" s="33">
        <v>1</v>
      </c>
      <c r="J639" s="33">
        <f t="shared" si="81"/>
        <v>2</v>
      </c>
      <c r="K639" s="33" t="str">
        <f t="shared" si="84"/>
        <v>No</v>
      </c>
      <c r="L639" s="33" t="str">
        <f t="shared" si="82"/>
        <v>No</v>
      </c>
      <c r="M639" s="22" t="s">
        <v>57</v>
      </c>
      <c r="N639" s="21" t="s">
        <v>2399</v>
      </c>
      <c r="O639" s="22"/>
      <c r="P639" s="21"/>
      <c r="Q639" s="22"/>
      <c r="R639" s="21"/>
      <c r="S639" s="22" t="s">
        <v>1462</v>
      </c>
      <c r="T639" s="23"/>
    </row>
    <row r="640" spans="1:22" ht="191.25">
      <c r="A640" s="20" t="s">
        <v>2386</v>
      </c>
      <c r="B640" s="21" t="s">
        <v>2387</v>
      </c>
      <c r="C640" s="22">
        <v>2018</v>
      </c>
      <c r="D640" s="22" t="s">
        <v>2388</v>
      </c>
      <c r="E640" s="33" t="s">
        <v>46</v>
      </c>
      <c r="F640" s="22">
        <v>1</v>
      </c>
      <c r="G640" s="33"/>
      <c r="H640" s="33"/>
      <c r="I640" s="33"/>
      <c r="J640" s="33">
        <f t="shared" si="81"/>
        <v>0</v>
      </c>
      <c r="K640" s="33" t="str">
        <f t="shared" si="84"/>
        <v>No</v>
      </c>
      <c r="L640" s="33" t="str">
        <f t="shared" si="82"/>
        <v>No</v>
      </c>
      <c r="M640" s="22" t="s">
        <v>55</v>
      </c>
      <c r="N640" s="21" t="s">
        <v>2389</v>
      </c>
      <c r="O640" s="22" t="s">
        <v>57</v>
      </c>
      <c r="P640" s="21" t="s">
        <v>2390</v>
      </c>
      <c r="Q640" s="22"/>
      <c r="R640" s="21"/>
      <c r="S640" s="22" t="s">
        <v>2391</v>
      </c>
      <c r="T640" s="23"/>
    </row>
    <row r="641" spans="1:20" ht="63.75">
      <c r="A641" s="20" t="s">
        <v>2400</v>
      </c>
      <c r="B641" s="21" t="s">
        <v>2401</v>
      </c>
      <c r="C641" s="22">
        <v>2014</v>
      </c>
      <c r="D641" s="22" t="s">
        <v>126</v>
      </c>
      <c r="E641" s="33" t="s">
        <v>46</v>
      </c>
      <c r="F641" s="33"/>
      <c r="G641" s="33"/>
      <c r="H641" s="33"/>
      <c r="I641" s="33">
        <v>1</v>
      </c>
      <c r="J641" s="33">
        <f t="shared" si="81"/>
        <v>0</v>
      </c>
      <c r="K641" s="33" t="str">
        <f t="shared" si="84"/>
        <v>No</v>
      </c>
      <c r="L641" s="33" t="str">
        <f t="shared" si="82"/>
        <v>Yes</v>
      </c>
      <c r="M641" s="33"/>
      <c r="N641" s="21"/>
      <c r="O641" s="33"/>
      <c r="P641" s="21"/>
      <c r="Q641" s="33"/>
      <c r="R641" s="21"/>
      <c r="S641" s="22"/>
      <c r="T641" s="23"/>
    </row>
    <row r="642" spans="1:20" ht="63.75">
      <c r="A642" s="20" t="s">
        <v>2402</v>
      </c>
      <c r="B642" s="21" t="s">
        <v>2403</v>
      </c>
      <c r="C642" s="22">
        <v>2015</v>
      </c>
      <c r="D642" s="22" t="s">
        <v>126</v>
      </c>
      <c r="E642" s="33" t="s">
        <v>46</v>
      </c>
      <c r="F642" s="33"/>
      <c r="G642" s="33"/>
      <c r="H642" s="33"/>
      <c r="I642" s="33">
        <v>1</v>
      </c>
      <c r="J642" s="33">
        <f t="shared" si="81"/>
        <v>0</v>
      </c>
      <c r="K642" s="33" t="str">
        <f t="shared" si="84"/>
        <v>No</v>
      </c>
      <c r="L642" s="33" t="str">
        <f t="shared" si="82"/>
        <v>Yes</v>
      </c>
      <c r="M642" s="33"/>
      <c r="N642" s="21"/>
      <c r="O642" s="33"/>
      <c r="P642" s="21"/>
      <c r="Q642" s="33"/>
      <c r="R642" s="21"/>
      <c r="S642" s="22"/>
      <c r="T642" s="23"/>
    </row>
    <row r="643" spans="1:20" ht="127.5">
      <c r="A643" s="20" t="s">
        <v>2404</v>
      </c>
      <c r="B643" s="21" t="s">
        <v>2405</v>
      </c>
      <c r="C643" s="22">
        <v>2013</v>
      </c>
      <c r="D643" s="22" t="s">
        <v>930</v>
      </c>
      <c r="E643" s="22" t="s">
        <v>46</v>
      </c>
      <c r="F643" s="22"/>
      <c r="G643" s="22"/>
      <c r="H643" s="22"/>
      <c r="I643" s="22">
        <v>1</v>
      </c>
      <c r="J643" s="33">
        <f t="shared" si="81"/>
        <v>0</v>
      </c>
      <c r="K643" s="33" t="str">
        <f t="shared" si="84"/>
        <v>No</v>
      </c>
      <c r="L643" s="33" t="str">
        <f t="shared" si="82"/>
        <v>No</v>
      </c>
      <c r="M643" s="33" t="s">
        <v>55</v>
      </c>
      <c r="N643" s="21" t="s">
        <v>1410</v>
      </c>
      <c r="O643" s="33" t="s">
        <v>57</v>
      </c>
      <c r="P643" s="21" t="s">
        <v>2406</v>
      </c>
      <c r="Q643" s="33"/>
      <c r="R643" s="21"/>
      <c r="S643" s="22" t="s">
        <v>1215</v>
      </c>
      <c r="T643" s="23"/>
    </row>
    <row r="644" spans="1:20" ht="76.5">
      <c r="A644" s="25" t="s">
        <v>2407</v>
      </c>
      <c r="B644" s="26" t="s">
        <v>2408</v>
      </c>
      <c r="C644" s="37">
        <v>1999</v>
      </c>
      <c r="D644" s="37" t="s">
        <v>54</v>
      </c>
      <c r="E644" s="37" t="s">
        <v>46</v>
      </c>
      <c r="F644" s="37"/>
      <c r="G644" s="37"/>
      <c r="H644" s="37"/>
      <c r="I644" s="37">
        <v>1</v>
      </c>
      <c r="J644" s="38">
        <f t="shared" si="81"/>
        <v>0</v>
      </c>
      <c r="K644" s="38" t="s">
        <v>57</v>
      </c>
      <c r="L644" s="38" t="str">
        <f t="shared" si="82"/>
        <v>No</v>
      </c>
      <c r="M644" s="38" t="s">
        <v>55</v>
      </c>
      <c r="N644" s="26" t="s">
        <v>518</v>
      </c>
      <c r="O644" s="38" t="s">
        <v>55</v>
      </c>
      <c r="P644" s="26" t="s">
        <v>2409</v>
      </c>
      <c r="Q644" s="38" t="s">
        <v>55</v>
      </c>
      <c r="R644" s="26" t="s">
        <v>2410</v>
      </c>
      <c r="S644" s="27" t="s">
        <v>237</v>
      </c>
      <c r="T644" s="23">
        <v>1</v>
      </c>
    </row>
    <row r="645" spans="1:20" ht="25.5">
      <c r="A645" s="20" t="s">
        <v>2411</v>
      </c>
      <c r="B645" s="21" t="s">
        <v>2412</v>
      </c>
      <c r="C645" s="22">
        <v>1984</v>
      </c>
      <c r="D645" s="22" t="s">
        <v>126</v>
      </c>
      <c r="E645" s="33" t="s">
        <v>46</v>
      </c>
      <c r="F645" s="33"/>
      <c r="G645" s="33"/>
      <c r="H645" s="33"/>
      <c r="I645" s="33">
        <v>1</v>
      </c>
      <c r="J645" s="33">
        <f t="shared" si="81"/>
        <v>0</v>
      </c>
      <c r="K645" s="33" t="str">
        <f t="shared" ref="K645:K667" si="85">IF(E645 = "English", "No", "Yes")</f>
        <v>No</v>
      </c>
      <c r="L645" s="33" t="str">
        <f t="shared" si="82"/>
        <v>Yes</v>
      </c>
      <c r="M645" s="33"/>
      <c r="N645" s="21"/>
      <c r="O645" s="33"/>
      <c r="P645" s="21"/>
      <c r="Q645" s="33"/>
      <c r="R645" s="21"/>
      <c r="S645" s="22"/>
      <c r="T645" s="23"/>
    </row>
    <row r="646" spans="1:20" ht="38.25">
      <c r="A646" s="20" t="s">
        <v>1657</v>
      </c>
      <c r="B646" s="21" t="s">
        <v>2413</v>
      </c>
      <c r="C646" s="22">
        <v>1980</v>
      </c>
      <c r="D646" s="22" t="s">
        <v>126</v>
      </c>
      <c r="E646" s="33" t="s">
        <v>46</v>
      </c>
      <c r="F646" s="33"/>
      <c r="G646" s="33"/>
      <c r="H646" s="33"/>
      <c r="I646" s="33">
        <v>1</v>
      </c>
      <c r="J646" s="33">
        <f t="shared" si="81"/>
        <v>0</v>
      </c>
      <c r="K646" s="33" t="str">
        <f t="shared" si="85"/>
        <v>No</v>
      </c>
      <c r="L646" s="33" t="str">
        <f t="shared" si="82"/>
        <v>Yes</v>
      </c>
      <c r="M646" s="33"/>
      <c r="N646" s="21"/>
      <c r="O646" s="33"/>
      <c r="P646" s="21"/>
      <c r="Q646" s="33"/>
      <c r="R646" s="21"/>
      <c r="S646" s="22"/>
      <c r="T646" s="23"/>
    </row>
    <row r="647" spans="1:20" ht="63.75">
      <c r="A647" s="20" t="s">
        <v>2414</v>
      </c>
      <c r="B647" s="21" t="s">
        <v>2415</v>
      </c>
      <c r="C647" s="22">
        <v>2008</v>
      </c>
      <c r="D647" s="22" t="s">
        <v>113</v>
      </c>
      <c r="E647" s="33" t="s">
        <v>46</v>
      </c>
      <c r="F647" s="33"/>
      <c r="G647" s="33"/>
      <c r="H647" s="33">
        <v>1</v>
      </c>
      <c r="I647" s="33"/>
      <c r="J647" s="33">
        <f t="shared" si="81"/>
        <v>0</v>
      </c>
      <c r="K647" s="33" t="str">
        <f t="shared" si="85"/>
        <v>No</v>
      </c>
      <c r="L647" s="33" t="str">
        <f t="shared" si="82"/>
        <v>No</v>
      </c>
      <c r="M647" s="33" t="s">
        <v>55</v>
      </c>
      <c r="N647" s="21" t="s">
        <v>2416</v>
      </c>
      <c r="O647" s="33" t="s">
        <v>57</v>
      </c>
      <c r="P647" s="21" t="s">
        <v>2417</v>
      </c>
      <c r="Q647" s="33"/>
      <c r="R647" s="21"/>
      <c r="S647" s="22" t="s">
        <v>59</v>
      </c>
      <c r="T647" s="23">
        <v>1</v>
      </c>
    </row>
    <row r="648" spans="1:20" ht="51">
      <c r="A648" s="20" t="s">
        <v>2418</v>
      </c>
      <c r="B648" s="21" t="s">
        <v>2419</v>
      </c>
      <c r="C648" s="22">
        <v>1991</v>
      </c>
      <c r="D648" s="22" t="s">
        <v>126</v>
      </c>
      <c r="E648" s="33" t="s">
        <v>46</v>
      </c>
      <c r="F648" s="33"/>
      <c r="G648" s="33"/>
      <c r="H648" s="33"/>
      <c r="I648" s="33">
        <v>1</v>
      </c>
      <c r="J648" s="33">
        <f t="shared" si="81"/>
        <v>0</v>
      </c>
      <c r="K648" s="33" t="str">
        <f t="shared" si="85"/>
        <v>No</v>
      </c>
      <c r="L648" s="33" t="str">
        <f t="shared" si="82"/>
        <v>Yes</v>
      </c>
      <c r="M648" s="33"/>
      <c r="N648" s="21"/>
      <c r="O648" s="33"/>
      <c r="P648" s="21"/>
      <c r="Q648" s="33"/>
      <c r="R648" s="21"/>
      <c r="S648" s="22"/>
      <c r="T648" s="23"/>
    </row>
    <row r="649" spans="1:20" ht="114.75">
      <c r="A649" s="20" t="s">
        <v>2420</v>
      </c>
      <c r="B649" s="21" t="s">
        <v>2421</v>
      </c>
      <c r="C649" s="22">
        <v>2013</v>
      </c>
      <c r="D649" s="22" t="s">
        <v>113</v>
      </c>
      <c r="E649" s="33" t="s">
        <v>46</v>
      </c>
      <c r="F649" s="22">
        <v>1</v>
      </c>
      <c r="G649" s="33">
        <v>1</v>
      </c>
      <c r="H649" s="33">
        <v>1</v>
      </c>
      <c r="I649" s="33"/>
      <c r="J649" s="33">
        <f t="shared" si="81"/>
        <v>2</v>
      </c>
      <c r="K649" s="33" t="str">
        <f t="shared" si="85"/>
        <v>No</v>
      </c>
      <c r="L649" s="33" t="str">
        <f t="shared" si="82"/>
        <v>No</v>
      </c>
      <c r="M649" s="22" t="s">
        <v>55</v>
      </c>
      <c r="N649" s="24" t="s">
        <v>2422</v>
      </c>
      <c r="O649" s="22" t="s">
        <v>55</v>
      </c>
      <c r="P649" s="24" t="s">
        <v>2423</v>
      </c>
      <c r="Q649" s="22" t="s">
        <v>57</v>
      </c>
      <c r="R649" s="21" t="s">
        <v>2424</v>
      </c>
      <c r="S649" s="22" t="s">
        <v>1092</v>
      </c>
      <c r="T649" s="23">
        <v>1</v>
      </c>
    </row>
    <row r="650" spans="1:20" ht="63.75">
      <c r="A650" s="20" t="s">
        <v>2425</v>
      </c>
      <c r="B650" s="21" t="s">
        <v>2426</v>
      </c>
      <c r="C650" s="22">
        <v>2013</v>
      </c>
      <c r="D650" s="22" t="s">
        <v>126</v>
      </c>
      <c r="E650" s="33" t="s">
        <v>46</v>
      </c>
      <c r="F650" s="33"/>
      <c r="G650" s="33"/>
      <c r="H650" s="33"/>
      <c r="I650" s="33">
        <v>1</v>
      </c>
      <c r="J650" s="33">
        <f t="shared" si="81"/>
        <v>0</v>
      </c>
      <c r="K650" s="33" t="str">
        <f t="shared" si="85"/>
        <v>No</v>
      </c>
      <c r="L650" s="33" t="str">
        <f t="shared" si="82"/>
        <v>Yes</v>
      </c>
      <c r="M650" s="33"/>
      <c r="N650" s="21"/>
      <c r="O650" s="33"/>
      <c r="P650" s="21"/>
      <c r="Q650" s="33"/>
      <c r="R650" s="21"/>
      <c r="S650" s="22"/>
      <c r="T650" s="23"/>
    </row>
    <row r="651" spans="1:20" ht="38.25">
      <c r="A651" s="20" t="s">
        <v>2427</v>
      </c>
      <c r="B651" s="21" t="s">
        <v>2428</v>
      </c>
      <c r="C651" s="22">
        <v>1982</v>
      </c>
      <c r="D651" s="22" t="s">
        <v>126</v>
      </c>
      <c r="E651" s="33" t="s">
        <v>46</v>
      </c>
      <c r="F651" s="33"/>
      <c r="G651" s="33"/>
      <c r="H651" s="33"/>
      <c r="I651" s="33">
        <v>1</v>
      </c>
      <c r="J651" s="33">
        <f t="shared" ref="J651:J682" si="86">SUM(F651:I651)-1</f>
        <v>0</v>
      </c>
      <c r="K651" s="33" t="str">
        <f t="shared" si="85"/>
        <v>No</v>
      </c>
      <c r="L651" s="33" t="str">
        <f t="shared" si="82"/>
        <v>Yes</v>
      </c>
      <c r="M651" s="33"/>
      <c r="N651" s="21"/>
      <c r="O651" s="33"/>
      <c r="P651" s="21"/>
      <c r="Q651" s="33"/>
      <c r="R651" s="21"/>
      <c r="S651" s="22"/>
      <c r="T651" s="23"/>
    </row>
    <row r="652" spans="1:20" ht="51">
      <c r="A652" s="20" t="s">
        <v>2429</v>
      </c>
      <c r="B652" s="21" t="s">
        <v>2430</v>
      </c>
      <c r="C652" s="22">
        <v>1987</v>
      </c>
      <c r="D652" s="22" t="s">
        <v>126</v>
      </c>
      <c r="E652" s="33" t="s">
        <v>46</v>
      </c>
      <c r="F652" s="33"/>
      <c r="G652" s="33"/>
      <c r="H652" s="33"/>
      <c r="I652" s="33">
        <v>1</v>
      </c>
      <c r="J652" s="33">
        <f t="shared" si="86"/>
        <v>0</v>
      </c>
      <c r="K652" s="33" t="str">
        <f t="shared" si="85"/>
        <v>No</v>
      </c>
      <c r="L652" s="33" t="str">
        <f t="shared" ref="L652:L687" si="87">IF(OR(D652="Conference Review", D652="Patent", D652="News Article", D652="Report"),"Yes","No")</f>
        <v>Yes</v>
      </c>
      <c r="M652" s="33"/>
      <c r="N652" s="21"/>
      <c r="O652" s="33"/>
      <c r="P652" s="21"/>
      <c r="Q652" s="33"/>
      <c r="R652" s="21"/>
      <c r="S652" s="22"/>
      <c r="T652" s="23"/>
    </row>
    <row r="653" spans="1:20" ht="76.5">
      <c r="A653" s="20" t="s">
        <v>2431</v>
      </c>
      <c r="B653" s="21" t="s">
        <v>2432</v>
      </c>
      <c r="C653" s="22">
        <v>2013</v>
      </c>
      <c r="D653" s="22" t="s">
        <v>54</v>
      </c>
      <c r="E653" s="22" t="s">
        <v>46</v>
      </c>
      <c r="F653" s="22"/>
      <c r="G653" s="22"/>
      <c r="H653" s="22"/>
      <c r="I653" s="22">
        <v>1</v>
      </c>
      <c r="J653" s="33">
        <f t="shared" si="86"/>
        <v>0</v>
      </c>
      <c r="K653" s="33" t="str">
        <f t="shared" si="85"/>
        <v>No</v>
      </c>
      <c r="L653" s="33" t="str">
        <f t="shared" si="87"/>
        <v>No</v>
      </c>
      <c r="M653" s="33" t="s">
        <v>55</v>
      </c>
      <c r="N653" s="21" t="s">
        <v>2433</v>
      </c>
      <c r="O653" s="33" t="s">
        <v>57</v>
      </c>
      <c r="P653" s="21" t="s">
        <v>2434</v>
      </c>
      <c r="Q653" s="33"/>
      <c r="R653" s="21"/>
      <c r="S653" s="22" t="s">
        <v>123</v>
      </c>
      <c r="T653" s="23"/>
    </row>
    <row r="654" spans="1:20" ht="76.5">
      <c r="A654" s="20" t="s">
        <v>2435</v>
      </c>
      <c r="B654" s="21" t="s">
        <v>2436</v>
      </c>
      <c r="C654" s="22">
        <v>2016</v>
      </c>
      <c r="D654" s="22" t="s">
        <v>54</v>
      </c>
      <c r="E654" s="22" t="s">
        <v>46</v>
      </c>
      <c r="F654" s="22"/>
      <c r="G654" s="22"/>
      <c r="H654" s="22">
        <v>1</v>
      </c>
      <c r="I654" s="22">
        <v>1</v>
      </c>
      <c r="J654" s="33">
        <f t="shared" si="86"/>
        <v>1</v>
      </c>
      <c r="K654" s="33" t="str">
        <f t="shared" si="85"/>
        <v>No</v>
      </c>
      <c r="L654" s="33" t="str">
        <f t="shared" si="87"/>
        <v>No</v>
      </c>
      <c r="M654" s="33" t="s">
        <v>55</v>
      </c>
      <c r="N654" s="21" t="s">
        <v>2437</v>
      </c>
      <c r="O654" s="33" t="s">
        <v>55</v>
      </c>
      <c r="P654" s="21" t="s">
        <v>2438</v>
      </c>
      <c r="Q654" s="33" t="s">
        <v>57</v>
      </c>
      <c r="R654" s="21" t="s">
        <v>2439</v>
      </c>
      <c r="S654" s="22" t="s">
        <v>2440</v>
      </c>
      <c r="T654" s="23"/>
    </row>
    <row r="655" spans="1:20" ht="76.5">
      <c r="A655" s="20" t="s">
        <v>2441</v>
      </c>
      <c r="B655" s="21" t="s">
        <v>2442</v>
      </c>
      <c r="C655" s="22">
        <v>2014</v>
      </c>
      <c r="D655" s="22" t="s">
        <v>126</v>
      </c>
      <c r="E655" s="33" t="s">
        <v>46</v>
      </c>
      <c r="F655" s="33"/>
      <c r="G655" s="33"/>
      <c r="H655" s="33"/>
      <c r="I655" s="33">
        <v>1</v>
      </c>
      <c r="J655" s="33">
        <f t="shared" si="86"/>
        <v>0</v>
      </c>
      <c r="K655" s="33" t="str">
        <f t="shared" si="85"/>
        <v>No</v>
      </c>
      <c r="L655" s="33" t="str">
        <f t="shared" si="87"/>
        <v>Yes</v>
      </c>
      <c r="M655" s="33"/>
      <c r="N655" s="21"/>
      <c r="O655" s="33"/>
      <c r="P655" s="21"/>
      <c r="Q655" s="33"/>
      <c r="R655" s="21"/>
      <c r="S655" s="22"/>
      <c r="T655" s="23"/>
    </row>
    <row r="656" spans="1:20" ht="63.75">
      <c r="A656" s="20" t="s">
        <v>2443</v>
      </c>
      <c r="B656" s="21" t="s">
        <v>2444</v>
      </c>
      <c r="C656" s="22">
        <v>2019</v>
      </c>
      <c r="D656" s="22" t="s">
        <v>126</v>
      </c>
      <c r="E656" s="33" t="s">
        <v>46</v>
      </c>
      <c r="F656" s="33"/>
      <c r="G656" s="33"/>
      <c r="H656" s="33"/>
      <c r="I656" s="33">
        <v>1</v>
      </c>
      <c r="J656" s="33">
        <f t="shared" si="86"/>
        <v>0</v>
      </c>
      <c r="K656" s="33" t="str">
        <f t="shared" si="85"/>
        <v>No</v>
      </c>
      <c r="L656" s="33" t="str">
        <f t="shared" si="87"/>
        <v>Yes</v>
      </c>
      <c r="M656" s="33"/>
      <c r="N656" s="21"/>
      <c r="O656" s="33"/>
      <c r="P656" s="21"/>
      <c r="Q656" s="33"/>
      <c r="R656" s="21"/>
      <c r="S656" s="22"/>
      <c r="T656" s="23"/>
    </row>
    <row r="657" spans="1:20" ht="140.25">
      <c r="A657" s="20" t="s">
        <v>2449</v>
      </c>
      <c r="B657" s="21" t="s">
        <v>2450</v>
      </c>
      <c r="C657" s="22">
        <v>2018</v>
      </c>
      <c r="D657" s="22" t="s">
        <v>54</v>
      </c>
      <c r="E657" s="22" t="s">
        <v>46</v>
      </c>
      <c r="F657" s="22"/>
      <c r="G657" s="22"/>
      <c r="H657" s="22"/>
      <c r="I657" s="22">
        <v>1</v>
      </c>
      <c r="J657" s="33">
        <f t="shared" si="86"/>
        <v>0</v>
      </c>
      <c r="K657" s="33" t="str">
        <f t="shared" si="85"/>
        <v>No</v>
      </c>
      <c r="L657" s="33" t="str">
        <f t="shared" si="87"/>
        <v>No</v>
      </c>
      <c r="M657" s="33" t="s">
        <v>55</v>
      </c>
      <c r="N657" s="21" t="s">
        <v>2451</v>
      </c>
      <c r="O657" s="33" t="s">
        <v>55</v>
      </c>
      <c r="P657" s="21" t="s">
        <v>2452</v>
      </c>
      <c r="Q657" s="33" t="s">
        <v>57</v>
      </c>
      <c r="R657" s="21" t="s">
        <v>2453</v>
      </c>
      <c r="S657" s="22" t="s">
        <v>2454</v>
      </c>
      <c r="T657" s="23"/>
    </row>
    <row r="658" spans="1:20" ht="76.5">
      <c r="A658" s="20" t="s">
        <v>2445</v>
      </c>
      <c r="B658" s="21" t="s">
        <v>2446</v>
      </c>
      <c r="C658" s="22">
        <v>2018</v>
      </c>
      <c r="D658" s="22" t="s">
        <v>54</v>
      </c>
      <c r="E658" s="22" t="s">
        <v>46</v>
      </c>
      <c r="F658" s="22"/>
      <c r="G658" s="22"/>
      <c r="H658" s="22"/>
      <c r="I658" s="22">
        <v>1</v>
      </c>
      <c r="J658" s="33">
        <f t="shared" si="86"/>
        <v>0</v>
      </c>
      <c r="K658" s="33" t="str">
        <f t="shared" si="85"/>
        <v>No</v>
      </c>
      <c r="L658" s="33" t="str">
        <f t="shared" si="87"/>
        <v>No</v>
      </c>
      <c r="M658" s="33" t="s">
        <v>55</v>
      </c>
      <c r="N658" s="21" t="s">
        <v>2447</v>
      </c>
      <c r="O658" s="33" t="s">
        <v>57</v>
      </c>
      <c r="P658" s="21" t="s">
        <v>2448</v>
      </c>
      <c r="Q658" s="33"/>
      <c r="R658" s="21"/>
      <c r="S658" s="22" t="s">
        <v>59</v>
      </c>
      <c r="T658" s="23"/>
    </row>
    <row r="659" spans="1:20" ht="89.25">
      <c r="A659" s="25" t="s">
        <v>2455</v>
      </c>
      <c r="B659" s="26" t="s">
        <v>2456</v>
      </c>
      <c r="C659" s="27">
        <v>2014</v>
      </c>
      <c r="D659" s="27" t="s">
        <v>113</v>
      </c>
      <c r="E659" s="38" t="s">
        <v>46</v>
      </c>
      <c r="F659" s="27">
        <v>1</v>
      </c>
      <c r="G659" s="38">
        <v>1</v>
      </c>
      <c r="H659" s="38"/>
      <c r="I659" s="38">
        <v>1</v>
      </c>
      <c r="J659" s="38">
        <f t="shared" si="86"/>
        <v>2</v>
      </c>
      <c r="K659" s="38" t="str">
        <f t="shared" si="85"/>
        <v>No</v>
      </c>
      <c r="L659" s="38" t="str">
        <f t="shared" si="87"/>
        <v>No</v>
      </c>
      <c r="M659" s="27" t="s">
        <v>55</v>
      </c>
      <c r="N659" s="26" t="s">
        <v>2457</v>
      </c>
      <c r="O659" s="27" t="s">
        <v>55</v>
      </c>
      <c r="P659" s="26" t="s">
        <v>2458</v>
      </c>
      <c r="Q659" s="27" t="s">
        <v>55</v>
      </c>
      <c r="R659" s="26" t="s">
        <v>2459</v>
      </c>
      <c r="S659" s="27" t="s">
        <v>64</v>
      </c>
      <c r="T659" s="23">
        <v>1</v>
      </c>
    </row>
    <row r="660" spans="1:20" ht="102">
      <c r="A660" s="20" t="s">
        <v>2460</v>
      </c>
      <c r="B660" s="21" t="s">
        <v>2461</v>
      </c>
      <c r="C660" s="22">
        <v>2007</v>
      </c>
      <c r="D660" s="22" t="s">
        <v>54</v>
      </c>
      <c r="E660" s="33" t="s">
        <v>46</v>
      </c>
      <c r="F660" s="33"/>
      <c r="G660" s="33"/>
      <c r="H660" s="33">
        <v>1</v>
      </c>
      <c r="I660" s="33"/>
      <c r="J660" s="33">
        <f t="shared" si="86"/>
        <v>0</v>
      </c>
      <c r="K660" s="33" t="str">
        <f t="shared" si="85"/>
        <v>No</v>
      </c>
      <c r="L660" s="33" t="str">
        <f t="shared" si="87"/>
        <v>No</v>
      </c>
      <c r="M660" s="33" t="s">
        <v>55</v>
      </c>
      <c r="N660" s="21" t="s">
        <v>1970</v>
      </c>
      <c r="O660" s="33" t="s">
        <v>57</v>
      </c>
      <c r="P660" s="21" t="s">
        <v>2462</v>
      </c>
      <c r="Q660" s="33"/>
      <c r="R660" s="21"/>
      <c r="S660" s="22" t="s">
        <v>123</v>
      </c>
      <c r="T660" s="23"/>
    </row>
    <row r="661" spans="1:20" ht="63.75">
      <c r="A661" s="20" t="s">
        <v>2463</v>
      </c>
      <c r="B661" s="21" t="s">
        <v>2464</v>
      </c>
      <c r="C661" s="22">
        <v>2013</v>
      </c>
      <c r="D661" s="22" t="s">
        <v>54</v>
      </c>
      <c r="E661" s="33" t="s">
        <v>46</v>
      </c>
      <c r="F661" s="33"/>
      <c r="G661" s="33"/>
      <c r="H661" s="33">
        <v>1</v>
      </c>
      <c r="I661" s="33"/>
      <c r="J661" s="33">
        <f t="shared" si="86"/>
        <v>0</v>
      </c>
      <c r="K661" s="33" t="str">
        <f t="shared" si="85"/>
        <v>No</v>
      </c>
      <c r="L661" s="33" t="str">
        <f t="shared" si="87"/>
        <v>No</v>
      </c>
      <c r="M661" s="33" t="s">
        <v>55</v>
      </c>
      <c r="N661" s="21" t="s">
        <v>1970</v>
      </c>
      <c r="O661" s="33" t="s">
        <v>57</v>
      </c>
      <c r="P661" s="21" t="s">
        <v>2465</v>
      </c>
      <c r="Q661" s="33"/>
      <c r="R661" s="21"/>
      <c r="S661" s="22" t="s">
        <v>2466</v>
      </c>
      <c r="T661" s="23"/>
    </row>
    <row r="662" spans="1:20" ht="127.5">
      <c r="A662" s="20" t="s">
        <v>2467</v>
      </c>
      <c r="B662" s="21" t="s">
        <v>2468</v>
      </c>
      <c r="C662" s="22">
        <v>2014</v>
      </c>
      <c r="D662" s="22" t="s">
        <v>54</v>
      </c>
      <c r="E662" s="33" t="s">
        <v>46</v>
      </c>
      <c r="F662" s="22">
        <v>1</v>
      </c>
      <c r="G662" s="33">
        <v>1</v>
      </c>
      <c r="H662" s="33"/>
      <c r="I662" s="33">
        <v>1</v>
      </c>
      <c r="J662" s="33">
        <f t="shared" si="86"/>
        <v>2</v>
      </c>
      <c r="K662" s="33" t="str">
        <f t="shared" si="85"/>
        <v>No</v>
      </c>
      <c r="L662" s="33" t="str">
        <f t="shared" si="87"/>
        <v>No</v>
      </c>
      <c r="M662" s="22" t="s">
        <v>55</v>
      </c>
      <c r="N662" s="24" t="s">
        <v>2469</v>
      </c>
      <c r="O662" s="22" t="s">
        <v>55</v>
      </c>
      <c r="P662" s="24" t="s">
        <v>2470</v>
      </c>
      <c r="Q662" s="22" t="s">
        <v>57</v>
      </c>
      <c r="R662" s="24" t="s">
        <v>2471</v>
      </c>
      <c r="S662" s="22" t="s">
        <v>2472</v>
      </c>
      <c r="T662" s="23">
        <v>1</v>
      </c>
    </row>
    <row r="663" spans="1:20" ht="76.5">
      <c r="A663" s="20" t="s">
        <v>2473</v>
      </c>
      <c r="B663" s="21" t="s">
        <v>2474</v>
      </c>
      <c r="C663" s="22">
        <v>2003</v>
      </c>
      <c r="D663" s="22" t="s">
        <v>54</v>
      </c>
      <c r="E663" s="33" t="s">
        <v>46</v>
      </c>
      <c r="F663" s="22">
        <v>1</v>
      </c>
      <c r="G663" s="33">
        <v>1</v>
      </c>
      <c r="H663" s="33"/>
      <c r="I663" s="33">
        <v>1</v>
      </c>
      <c r="J663" s="33">
        <f t="shared" si="86"/>
        <v>2</v>
      </c>
      <c r="K663" s="33" t="str">
        <f t="shared" si="85"/>
        <v>No</v>
      </c>
      <c r="L663" s="33" t="str">
        <f t="shared" si="87"/>
        <v>No</v>
      </c>
      <c r="M663" s="22" t="s">
        <v>55</v>
      </c>
      <c r="N663" s="21" t="s">
        <v>1970</v>
      </c>
      <c r="O663" s="22" t="s">
        <v>57</v>
      </c>
      <c r="P663" s="21" t="s">
        <v>2475</v>
      </c>
      <c r="Q663" s="22"/>
      <c r="R663" s="21"/>
      <c r="S663" s="22" t="s">
        <v>123</v>
      </c>
      <c r="T663" s="23"/>
    </row>
    <row r="664" spans="1:20" ht="63.75">
      <c r="A664" s="20" t="s">
        <v>2476</v>
      </c>
      <c r="B664" s="21" t="s">
        <v>2477</v>
      </c>
      <c r="C664" s="22">
        <v>2014</v>
      </c>
      <c r="D664" s="22" t="s">
        <v>54</v>
      </c>
      <c r="E664" s="33" t="s">
        <v>46</v>
      </c>
      <c r="F664" s="22">
        <v>1</v>
      </c>
      <c r="G664" s="33">
        <v>1</v>
      </c>
      <c r="H664" s="33"/>
      <c r="I664" s="33"/>
      <c r="J664" s="33">
        <f t="shared" si="86"/>
        <v>1</v>
      </c>
      <c r="K664" s="33" t="str">
        <f t="shared" si="85"/>
        <v>No</v>
      </c>
      <c r="L664" s="33" t="str">
        <f t="shared" si="87"/>
        <v>No</v>
      </c>
      <c r="M664" s="22" t="s">
        <v>55</v>
      </c>
      <c r="N664" s="21" t="s">
        <v>2478</v>
      </c>
      <c r="O664" s="22" t="s">
        <v>57</v>
      </c>
      <c r="P664" s="21" t="s">
        <v>2479</v>
      </c>
      <c r="Q664" s="22"/>
      <c r="R664" s="21"/>
      <c r="S664" s="22" t="s">
        <v>59</v>
      </c>
      <c r="T664" s="23">
        <v>1</v>
      </c>
    </row>
    <row r="665" spans="1:20" ht="165.75">
      <c r="A665" s="20" t="s">
        <v>2480</v>
      </c>
      <c r="B665" s="21" t="s">
        <v>2481</v>
      </c>
      <c r="C665" s="22">
        <v>2014</v>
      </c>
      <c r="D665" s="22" t="s">
        <v>54</v>
      </c>
      <c r="E665" s="22" t="s">
        <v>46</v>
      </c>
      <c r="F665" s="22"/>
      <c r="G665" s="22"/>
      <c r="H665" s="22"/>
      <c r="I665" s="22">
        <v>1</v>
      </c>
      <c r="J665" s="33">
        <f t="shared" si="86"/>
        <v>0</v>
      </c>
      <c r="K665" s="33" t="str">
        <f t="shared" si="85"/>
        <v>No</v>
      </c>
      <c r="L665" s="33" t="str">
        <f t="shared" si="87"/>
        <v>No</v>
      </c>
      <c r="M665" s="33" t="s">
        <v>55</v>
      </c>
      <c r="N665" s="21" t="s">
        <v>1970</v>
      </c>
      <c r="O665" s="33" t="s">
        <v>55</v>
      </c>
      <c r="P665" s="21" t="s">
        <v>2482</v>
      </c>
      <c r="Q665" s="33" t="s">
        <v>57</v>
      </c>
      <c r="R665" s="21" t="s">
        <v>2483</v>
      </c>
      <c r="S665" s="22" t="s">
        <v>301</v>
      </c>
      <c r="T665" s="23">
        <v>1</v>
      </c>
    </row>
    <row r="666" spans="1:20" ht="76.5">
      <c r="A666" s="20" t="s">
        <v>2484</v>
      </c>
      <c r="B666" s="21" t="s">
        <v>2485</v>
      </c>
      <c r="C666" s="22">
        <v>2011</v>
      </c>
      <c r="D666" s="22" t="s">
        <v>113</v>
      </c>
      <c r="E666" s="33" t="s">
        <v>46</v>
      </c>
      <c r="F666" s="22">
        <v>1</v>
      </c>
      <c r="G666" s="33"/>
      <c r="H666" s="33"/>
      <c r="I666" s="33"/>
      <c r="J666" s="33">
        <f t="shared" si="86"/>
        <v>0</v>
      </c>
      <c r="K666" s="33" t="str">
        <f t="shared" si="85"/>
        <v>No</v>
      </c>
      <c r="L666" s="33" t="str">
        <f t="shared" si="87"/>
        <v>No</v>
      </c>
      <c r="M666" s="22" t="s">
        <v>55</v>
      </c>
      <c r="N666" s="21" t="s">
        <v>2486</v>
      </c>
      <c r="O666" s="22" t="s">
        <v>57</v>
      </c>
      <c r="P666" s="21" t="s">
        <v>2487</v>
      </c>
      <c r="Q666" s="22"/>
      <c r="R666" s="21"/>
      <c r="S666" s="22" t="s">
        <v>59</v>
      </c>
      <c r="T666" s="23"/>
    </row>
    <row r="667" spans="1:20" ht="89.25">
      <c r="A667" s="25" t="s">
        <v>2488</v>
      </c>
      <c r="B667" s="26" t="s">
        <v>2489</v>
      </c>
      <c r="C667" s="27">
        <v>2010</v>
      </c>
      <c r="D667" s="27" t="s">
        <v>54</v>
      </c>
      <c r="E667" s="38" t="s">
        <v>46</v>
      </c>
      <c r="F667" s="27">
        <v>1</v>
      </c>
      <c r="G667" s="38">
        <v>1</v>
      </c>
      <c r="H667" s="38">
        <v>1</v>
      </c>
      <c r="I667" s="38">
        <v>1</v>
      </c>
      <c r="J667" s="38">
        <f t="shared" si="86"/>
        <v>3</v>
      </c>
      <c r="K667" s="38" t="str">
        <f t="shared" si="85"/>
        <v>No</v>
      </c>
      <c r="L667" s="38" t="str">
        <f t="shared" si="87"/>
        <v>No</v>
      </c>
      <c r="M667" s="27" t="s">
        <v>55</v>
      </c>
      <c r="N667" s="26" t="s">
        <v>1970</v>
      </c>
      <c r="O667" s="27" t="s">
        <v>55</v>
      </c>
      <c r="P667" s="26" t="s">
        <v>2490</v>
      </c>
      <c r="Q667" s="27" t="s">
        <v>55</v>
      </c>
      <c r="R667" s="26" t="s">
        <v>2491</v>
      </c>
      <c r="S667" s="27" t="s">
        <v>64</v>
      </c>
      <c r="T667" s="23">
        <v>1</v>
      </c>
    </row>
    <row r="668" spans="1:20" ht="51">
      <c r="A668" s="20" t="s">
        <v>2492</v>
      </c>
      <c r="B668" s="21" t="s">
        <v>2493</v>
      </c>
      <c r="C668" s="22">
        <v>2005</v>
      </c>
      <c r="D668" s="22" t="s">
        <v>54</v>
      </c>
      <c r="E668" s="22" t="s">
        <v>46</v>
      </c>
      <c r="F668" s="22"/>
      <c r="G668" s="22"/>
      <c r="H668" s="22"/>
      <c r="I668" s="22">
        <v>1</v>
      </c>
      <c r="J668" s="33">
        <f t="shared" si="86"/>
        <v>0</v>
      </c>
      <c r="K668" s="33" t="s">
        <v>57</v>
      </c>
      <c r="L668" s="33" t="str">
        <f t="shared" si="87"/>
        <v>No</v>
      </c>
      <c r="M668" s="33" t="s">
        <v>57</v>
      </c>
      <c r="N668" s="21" t="s">
        <v>2494</v>
      </c>
      <c r="O668" s="33"/>
      <c r="P668" s="21"/>
      <c r="Q668" s="33"/>
      <c r="R668" s="21"/>
      <c r="S668" s="22" t="s">
        <v>1086</v>
      </c>
      <c r="T668" s="23"/>
    </row>
    <row r="669" spans="1:20" ht="89.25">
      <c r="A669" s="20" t="s">
        <v>2495</v>
      </c>
      <c r="B669" s="21" t="s">
        <v>2496</v>
      </c>
      <c r="C669" s="22">
        <v>2008</v>
      </c>
      <c r="D669" s="22" t="s">
        <v>54</v>
      </c>
      <c r="E669" s="22" t="s">
        <v>46</v>
      </c>
      <c r="F669" s="33"/>
      <c r="G669" s="33"/>
      <c r="H669" s="33">
        <v>1</v>
      </c>
      <c r="I669" s="33"/>
      <c r="J669" s="33">
        <f t="shared" si="86"/>
        <v>0</v>
      </c>
      <c r="K669" s="33" t="str">
        <f t="shared" ref="K669:K692" si="88">IF(E669 = "English", "No", "Yes")</f>
        <v>No</v>
      </c>
      <c r="L669" s="33" t="str">
        <f t="shared" si="87"/>
        <v>No</v>
      </c>
      <c r="M669" s="33" t="s">
        <v>55</v>
      </c>
      <c r="N669" s="21" t="s">
        <v>2497</v>
      </c>
      <c r="O669" s="33" t="s">
        <v>57</v>
      </c>
      <c r="P669" s="21" t="s">
        <v>2498</v>
      </c>
      <c r="Q669" s="33"/>
      <c r="R669" s="21"/>
      <c r="S669" s="22" t="s">
        <v>59</v>
      </c>
      <c r="T669" s="23">
        <v>1</v>
      </c>
    </row>
    <row r="670" spans="1:20" ht="76.5">
      <c r="A670" s="25" t="s">
        <v>2499</v>
      </c>
      <c r="B670" s="26" t="s">
        <v>2500</v>
      </c>
      <c r="C670" s="27">
        <v>2013</v>
      </c>
      <c r="D670" s="27" t="s">
        <v>54</v>
      </c>
      <c r="E670" s="27" t="s">
        <v>46</v>
      </c>
      <c r="F670" s="27"/>
      <c r="G670" s="27">
        <v>1</v>
      </c>
      <c r="H670" s="27"/>
      <c r="I670" s="27">
        <v>1</v>
      </c>
      <c r="J670" s="38">
        <f t="shared" si="86"/>
        <v>1</v>
      </c>
      <c r="K670" s="38" t="str">
        <f t="shared" si="88"/>
        <v>No</v>
      </c>
      <c r="L670" s="38" t="str">
        <f t="shared" si="87"/>
        <v>No</v>
      </c>
      <c r="M670" s="38" t="s">
        <v>55</v>
      </c>
      <c r="N670" s="26" t="s">
        <v>1970</v>
      </c>
      <c r="O670" s="38" t="s">
        <v>55</v>
      </c>
      <c r="P670" s="26" t="s">
        <v>2501</v>
      </c>
      <c r="Q670" s="38" t="s">
        <v>55</v>
      </c>
      <c r="R670" s="26" t="s">
        <v>2502</v>
      </c>
      <c r="S670" s="27" t="s">
        <v>123</v>
      </c>
      <c r="T670" s="23">
        <v>1</v>
      </c>
    </row>
    <row r="671" spans="1:20" ht="76.5">
      <c r="A671" s="20" t="s">
        <v>2503</v>
      </c>
      <c r="B671" s="21" t="s">
        <v>2504</v>
      </c>
      <c r="C671" s="22">
        <v>2006</v>
      </c>
      <c r="D671" s="22" t="s">
        <v>54</v>
      </c>
      <c r="E671" s="33" t="s">
        <v>46</v>
      </c>
      <c r="F671" s="22">
        <v>1</v>
      </c>
      <c r="G671" s="33">
        <v>1</v>
      </c>
      <c r="H671" s="33">
        <v>1</v>
      </c>
      <c r="I671" s="33">
        <v>1</v>
      </c>
      <c r="J671" s="33">
        <f t="shared" si="86"/>
        <v>3</v>
      </c>
      <c r="K671" s="33" t="str">
        <f t="shared" si="88"/>
        <v>No</v>
      </c>
      <c r="L671" s="33" t="str">
        <f t="shared" si="87"/>
        <v>No</v>
      </c>
      <c r="M671" s="22" t="s">
        <v>55</v>
      </c>
      <c r="N671" s="21" t="s">
        <v>1970</v>
      </c>
      <c r="O671" s="22" t="s">
        <v>55</v>
      </c>
      <c r="P671" s="21" t="s">
        <v>2505</v>
      </c>
      <c r="Q671" s="22" t="s">
        <v>57</v>
      </c>
      <c r="R671" s="21" t="s">
        <v>2506</v>
      </c>
      <c r="S671" s="22" t="s">
        <v>320</v>
      </c>
      <c r="T671" s="23"/>
    </row>
    <row r="672" spans="1:20" ht="114.75">
      <c r="A672" s="20" t="s">
        <v>2507</v>
      </c>
      <c r="B672" s="21" t="s">
        <v>2508</v>
      </c>
      <c r="C672" s="22">
        <v>2017</v>
      </c>
      <c r="D672" s="22" t="s">
        <v>54</v>
      </c>
      <c r="E672" s="22" t="s">
        <v>46</v>
      </c>
      <c r="F672" s="22"/>
      <c r="G672" s="22"/>
      <c r="H672" s="22"/>
      <c r="I672" s="22">
        <v>1</v>
      </c>
      <c r="J672" s="33">
        <f t="shared" si="86"/>
        <v>0</v>
      </c>
      <c r="K672" s="33" t="str">
        <f t="shared" si="88"/>
        <v>No</v>
      </c>
      <c r="L672" s="33" t="str">
        <f t="shared" si="87"/>
        <v>No</v>
      </c>
      <c r="M672" s="33" t="s">
        <v>55</v>
      </c>
      <c r="N672" s="21" t="s">
        <v>1970</v>
      </c>
      <c r="O672" s="33" t="s">
        <v>55</v>
      </c>
      <c r="P672" s="21" t="s">
        <v>2509</v>
      </c>
      <c r="Q672" s="33" t="s">
        <v>57</v>
      </c>
      <c r="R672" s="21" t="s">
        <v>2510</v>
      </c>
      <c r="S672" s="22" t="s">
        <v>609</v>
      </c>
      <c r="T672" s="23"/>
    </row>
    <row r="673" spans="1:20" ht="76.5">
      <c r="A673" s="25" t="s">
        <v>2511</v>
      </c>
      <c r="B673" s="26" t="s">
        <v>2512</v>
      </c>
      <c r="C673" s="27">
        <v>2005</v>
      </c>
      <c r="D673" s="27" t="s">
        <v>54</v>
      </c>
      <c r="E673" s="38" t="s">
        <v>46</v>
      </c>
      <c r="F673" s="38"/>
      <c r="G673" s="38"/>
      <c r="H673" s="38">
        <v>1</v>
      </c>
      <c r="I673" s="38"/>
      <c r="J673" s="38">
        <f t="shared" si="86"/>
        <v>0</v>
      </c>
      <c r="K673" s="38" t="str">
        <f t="shared" si="88"/>
        <v>No</v>
      </c>
      <c r="L673" s="38" t="str">
        <f t="shared" si="87"/>
        <v>No</v>
      </c>
      <c r="M673" s="38" t="s">
        <v>55</v>
      </c>
      <c r="N673" s="26" t="s">
        <v>1970</v>
      </c>
      <c r="O673" s="38" t="s">
        <v>55</v>
      </c>
      <c r="P673" s="26" t="s">
        <v>2513</v>
      </c>
      <c r="Q673" s="38" t="s">
        <v>55</v>
      </c>
      <c r="R673" s="26" t="s">
        <v>2514</v>
      </c>
      <c r="S673" s="27" t="s">
        <v>123</v>
      </c>
      <c r="T673" s="23"/>
    </row>
    <row r="674" spans="1:20" ht="63.75">
      <c r="A674" s="20" t="s">
        <v>2515</v>
      </c>
      <c r="B674" s="21" t="s">
        <v>2516</v>
      </c>
      <c r="C674" s="22">
        <v>2010</v>
      </c>
      <c r="D674" s="22" t="s">
        <v>54</v>
      </c>
      <c r="E674" s="33" t="s">
        <v>46</v>
      </c>
      <c r="F674" s="22">
        <v>1</v>
      </c>
      <c r="G674" s="33">
        <v>1</v>
      </c>
      <c r="H674" s="33">
        <v>1</v>
      </c>
      <c r="I674" s="33">
        <v>1</v>
      </c>
      <c r="J674" s="33">
        <f t="shared" si="86"/>
        <v>3</v>
      </c>
      <c r="K674" s="33" t="str">
        <f t="shared" si="88"/>
        <v>No</v>
      </c>
      <c r="L674" s="33" t="str">
        <f t="shared" si="87"/>
        <v>No</v>
      </c>
      <c r="M674" s="22" t="s">
        <v>55</v>
      </c>
      <c r="N674" s="24" t="s">
        <v>2517</v>
      </c>
      <c r="O674" s="22" t="s">
        <v>57</v>
      </c>
      <c r="P674" s="21" t="s">
        <v>2518</v>
      </c>
      <c r="Q674" s="22"/>
      <c r="R674" s="21"/>
      <c r="S674" s="22" t="s">
        <v>1103</v>
      </c>
      <c r="T674" s="23">
        <v>1</v>
      </c>
    </row>
    <row r="675" spans="1:20" ht="76.5">
      <c r="A675" s="20" t="s">
        <v>2519</v>
      </c>
      <c r="B675" s="21" t="s">
        <v>2520</v>
      </c>
      <c r="C675" s="22">
        <v>2012</v>
      </c>
      <c r="D675" s="22" t="s">
        <v>54</v>
      </c>
      <c r="E675" s="22" t="s">
        <v>46</v>
      </c>
      <c r="F675" s="22"/>
      <c r="G675" s="22"/>
      <c r="H675" s="22"/>
      <c r="I675" s="22">
        <v>1</v>
      </c>
      <c r="J675" s="33">
        <f t="shared" si="86"/>
        <v>0</v>
      </c>
      <c r="K675" s="33" t="str">
        <f t="shared" si="88"/>
        <v>No</v>
      </c>
      <c r="L675" s="33" t="str">
        <f t="shared" si="87"/>
        <v>No</v>
      </c>
      <c r="M675" s="33" t="s">
        <v>55</v>
      </c>
      <c r="N675" s="21" t="s">
        <v>2521</v>
      </c>
      <c r="O675" s="33" t="s">
        <v>57</v>
      </c>
      <c r="P675" s="21" t="s">
        <v>2522</v>
      </c>
      <c r="Q675" s="33"/>
      <c r="R675" s="21"/>
      <c r="S675" s="22" t="s">
        <v>283</v>
      </c>
      <c r="T675" s="23"/>
    </row>
    <row r="676" spans="1:20" ht="153">
      <c r="A676" s="20" t="s">
        <v>2523</v>
      </c>
      <c r="B676" s="21" t="s">
        <v>2524</v>
      </c>
      <c r="C676" s="22">
        <v>2012</v>
      </c>
      <c r="D676" s="22" t="s">
        <v>54</v>
      </c>
      <c r="E676" s="33" t="s">
        <v>46</v>
      </c>
      <c r="F676" s="33"/>
      <c r="G676" s="33"/>
      <c r="H676" s="33">
        <v>1</v>
      </c>
      <c r="I676" s="33"/>
      <c r="J676" s="33">
        <f t="shared" si="86"/>
        <v>0</v>
      </c>
      <c r="K676" s="33" t="str">
        <f t="shared" si="88"/>
        <v>No</v>
      </c>
      <c r="L676" s="33" t="str">
        <f t="shared" si="87"/>
        <v>No</v>
      </c>
      <c r="M676" s="33" t="s">
        <v>55</v>
      </c>
      <c r="N676" s="21" t="s">
        <v>1970</v>
      </c>
      <c r="O676" s="33" t="s">
        <v>55</v>
      </c>
      <c r="P676" s="21" t="s">
        <v>2525</v>
      </c>
      <c r="Q676" s="33" t="s">
        <v>57</v>
      </c>
      <c r="R676" s="21" t="s">
        <v>2526</v>
      </c>
      <c r="S676" s="22" t="s">
        <v>123</v>
      </c>
      <c r="T676" s="23"/>
    </row>
    <row r="677" spans="1:20" ht="76.5">
      <c r="A677" s="25" t="s">
        <v>2527</v>
      </c>
      <c r="B677" s="26" t="s">
        <v>2528</v>
      </c>
      <c r="C677" s="27">
        <v>2007</v>
      </c>
      <c r="D677" s="27" t="s">
        <v>54</v>
      </c>
      <c r="E677" s="38" t="s">
        <v>46</v>
      </c>
      <c r="F677" s="27">
        <v>1</v>
      </c>
      <c r="G677" s="38">
        <v>1</v>
      </c>
      <c r="H677" s="38">
        <v>1</v>
      </c>
      <c r="I677" s="38">
        <v>1</v>
      </c>
      <c r="J677" s="38">
        <f t="shared" si="86"/>
        <v>3</v>
      </c>
      <c r="K677" s="38" t="str">
        <f t="shared" si="88"/>
        <v>No</v>
      </c>
      <c r="L677" s="38" t="str">
        <f t="shared" si="87"/>
        <v>No</v>
      </c>
      <c r="M677" s="27" t="s">
        <v>55</v>
      </c>
      <c r="N677" s="26" t="s">
        <v>1970</v>
      </c>
      <c r="O677" s="27" t="s">
        <v>55</v>
      </c>
      <c r="P677" s="26" t="s">
        <v>2529</v>
      </c>
      <c r="Q677" s="27" t="s">
        <v>55</v>
      </c>
      <c r="R677" s="26" t="s">
        <v>2530</v>
      </c>
      <c r="S677" s="27" t="s">
        <v>1534</v>
      </c>
      <c r="T677" s="23">
        <v>1</v>
      </c>
    </row>
    <row r="678" spans="1:20" ht="89.25">
      <c r="A678" s="25" t="s">
        <v>2531</v>
      </c>
      <c r="B678" s="26" t="s">
        <v>2532</v>
      </c>
      <c r="C678" s="27">
        <v>2008</v>
      </c>
      <c r="D678" s="27" t="s">
        <v>54</v>
      </c>
      <c r="E678" s="38" t="s">
        <v>46</v>
      </c>
      <c r="F678" s="38"/>
      <c r="G678" s="38"/>
      <c r="H678" s="38">
        <v>1</v>
      </c>
      <c r="I678" s="38"/>
      <c r="J678" s="38">
        <f t="shared" si="86"/>
        <v>0</v>
      </c>
      <c r="K678" s="38" t="str">
        <f t="shared" si="88"/>
        <v>No</v>
      </c>
      <c r="L678" s="38" t="str">
        <f t="shared" si="87"/>
        <v>No</v>
      </c>
      <c r="M678" s="38" t="s">
        <v>55</v>
      </c>
      <c r="N678" s="26" t="s">
        <v>1970</v>
      </c>
      <c r="O678" s="38" t="s">
        <v>55</v>
      </c>
      <c r="P678" s="26" t="s">
        <v>2533</v>
      </c>
      <c r="Q678" s="38" t="s">
        <v>55</v>
      </c>
      <c r="R678" s="26" t="s">
        <v>2534</v>
      </c>
      <c r="S678" s="27" t="s">
        <v>2535</v>
      </c>
      <c r="T678" s="23">
        <v>1</v>
      </c>
    </row>
    <row r="679" spans="1:20" ht="63.75">
      <c r="A679" s="20" t="s">
        <v>2536</v>
      </c>
      <c r="B679" s="21" t="s">
        <v>2537</v>
      </c>
      <c r="C679" s="22">
        <v>2007</v>
      </c>
      <c r="D679" s="22" t="s">
        <v>126</v>
      </c>
      <c r="E679" s="33" t="s">
        <v>46</v>
      </c>
      <c r="F679" s="33"/>
      <c r="G679" s="33"/>
      <c r="H679" s="33"/>
      <c r="I679" s="33">
        <v>1</v>
      </c>
      <c r="J679" s="33">
        <f t="shared" si="86"/>
        <v>0</v>
      </c>
      <c r="K679" s="33" t="str">
        <f t="shared" si="88"/>
        <v>No</v>
      </c>
      <c r="L679" s="33" t="str">
        <f t="shared" si="87"/>
        <v>Yes</v>
      </c>
      <c r="M679" s="33"/>
      <c r="N679" s="21"/>
      <c r="O679" s="33"/>
      <c r="P679" s="21"/>
      <c r="Q679" s="33"/>
      <c r="R679" s="21"/>
      <c r="S679" s="22"/>
      <c r="T679" s="23"/>
    </row>
    <row r="680" spans="1:20" ht="76.5">
      <c r="A680" s="20" t="s">
        <v>2538</v>
      </c>
      <c r="B680" s="21" t="s">
        <v>2539</v>
      </c>
      <c r="C680" s="22">
        <v>2011</v>
      </c>
      <c r="D680" s="22" t="s">
        <v>54</v>
      </c>
      <c r="E680" s="33" t="s">
        <v>46</v>
      </c>
      <c r="F680" s="33"/>
      <c r="G680" s="33"/>
      <c r="H680" s="33">
        <v>1</v>
      </c>
      <c r="I680" s="33"/>
      <c r="J680" s="33">
        <f t="shared" si="86"/>
        <v>0</v>
      </c>
      <c r="K680" s="33" t="str">
        <f t="shared" si="88"/>
        <v>No</v>
      </c>
      <c r="L680" s="33" t="str">
        <f t="shared" si="87"/>
        <v>No</v>
      </c>
      <c r="M680" s="33" t="s">
        <v>55</v>
      </c>
      <c r="N680" s="21" t="s">
        <v>1970</v>
      </c>
      <c r="O680" s="33" t="s">
        <v>57</v>
      </c>
      <c r="P680" s="21" t="s">
        <v>2540</v>
      </c>
      <c r="Q680" s="33"/>
      <c r="R680" s="21"/>
      <c r="S680" s="22" t="s">
        <v>1103</v>
      </c>
      <c r="T680" s="23"/>
    </row>
    <row r="681" spans="1:20" ht="63.75">
      <c r="A681" s="20" t="s">
        <v>2541</v>
      </c>
      <c r="B681" s="21" t="s">
        <v>2542</v>
      </c>
      <c r="C681" s="22">
        <v>2017</v>
      </c>
      <c r="D681" s="22" t="s">
        <v>126</v>
      </c>
      <c r="E681" s="33" t="s">
        <v>46</v>
      </c>
      <c r="F681" s="33"/>
      <c r="G681" s="33"/>
      <c r="H681" s="33"/>
      <c r="I681" s="33">
        <v>1</v>
      </c>
      <c r="J681" s="33">
        <f t="shared" si="86"/>
        <v>0</v>
      </c>
      <c r="K681" s="33" t="str">
        <f t="shared" si="88"/>
        <v>No</v>
      </c>
      <c r="L681" s="33" t="str">
        <f t="shared" si="87"/>
        <v>Yes</v>
      </c>
      <c r="M681" s="33"/>
      <c r="N681" s="21"/>
      <c r="O681" s="33"/>
      <c r="P681" s="21"/>
      <c r="Q681" s="33"/>
      <c r="R681" s="21"/>
      <c r="S681" s="22"/>
      <c r="T681" s="23"/>
    </row>
    <row r="682" spans="1:20" ht="51">
      <c r="A682" s="20" t="s">
        <v>2543</v>
      </c>
      <c r="B682" s="21" t="s">
        <v>2544</v>
      </c>
      <c r="C682" s="22">
        <v>2001</v>
      </c>
      <c r="D682" s="22" t="s">
        <v>126</v>
      </c>
      <c r="E682" s="33" t="s">
        <v>46</v>
      </c>
      <c r="F682" s="33"/>
      <c r="G682" s="33"/>
      <c r="H682" s="33"/>
      <c r="I682" s="33">
        <v>1</v>
      </c>
      <c r="J682" s="33">
        <f t="shared" si="86"/>
        <v>0</v>
      </c>
      <c r="K682" s="33" t="str">
        <f t="shared" si="88"/>
        <v>No</v>
      </c>
      <c r="L682" s="33" t="str">
        <f t="shared" si="87"/>
        <v>Yes</v>
      </c>
      <c r="M682" s="33"/>
      <c r="N682" s="21"/>
      <c r="O682" s="33"/>
      <c r="P682" s="21"/>
      <c r="Q682" s="33"/>
      <c r="R682" s="21"/>
      <c r="S682" s="22"/>
      <c r="T682" s="23"/>
    </row>
    <row r="683" spans="1:20" ht="63.75">
      <c r="A683" s="20" t="s">
        <v>2545</v>
      </c>
      <c r="B683" s="21" t="s">
        <v>2546</v>
      </c>
      <c r="C683" s="22">
        <v>2016</v>
      </c>
      <c r="D683" s="22" t="s">
        <v>126</v>
      </c>
      <c r="E683" s="33" t="s">
        <v>46</v>
      </c>
      <c r="F683" s="33"/>
      <c r="G683" s="33"/>
      <c r="H683" s="33"/>
      <c r="I683" s="33">
        <v>1</v>
      </c>
      <c r="J683" s="33">
        <f t="shared" ref="J683:J714" si="89">SUM(F683:I683)-1</f>
        <v>0</v>
      </c>
      <c r="K683" s="33" t="str">
        <f t="shared" si="88"/>
        <v>No</v>
      </c>
      <c r="L683" s="33" t="str">
        <f t="shared" si="87"/>
        <v>Yes</v>
      </c>
      <c r="M683" s="33"/>
      <c r="N683" s="21"/>
      <c r="O683" s="33"/>
      <c r="P683" s="21"/>
      <c r="Q683" s="33"/>
      <c r="R683" s="21"/>
      <c r="S683" s="22"/>
      <c r="T683" s="23"/>
    </row>
    <row r="684" spans="1:20" ht="63.75">
      <c r="A684" s="20" t="s">
        <v>2547</v>
      </c>
      <c r="B684" s="21" t="s">
        <v>2548</v>
      </c>
      <c r="C684" s="22">
        <v>2016</v>
      </c>
      <c r="D684" s="22" t="s">
        <v>126</v>
      </c>
      <c r="E684" s="33" t="s">
        <v>46</v>
      </c>
      <c r="F684" s="33"/>
      <c r="G684" s="33"/>
      <c r="H684" s="33"/>
      <c r="I684" s="33">
        <v>1</v>
      </c>
      <c r="J684" s="33">
        <f t="shared" si="89"/>
        <v>0</v>
      </c>
      <c r="K684" s="33" t="str">
        <f t="shared" si="88"/>
        <v>No</v>
      </c>
      <c r="L684" s="33" t="str">
        <f t="shared" si="87"/>
        <v>Yes</v>
      </c>
      <c r="M684" s="33"/>
      <c r="N684" s="21"/>
      <c r="O684" s="33"/>
      <c r="P684" s="21"/>
      <c r="Q684" s="33"/>
      <c r="R684" s="21"/>
      <c r="S684" s="22"/>
      <c r="T684" s="23"/>
    </row>
    <row r="685" spans="1:20" ht="63.75">
      <c r="A685" s="20" t="s">
        <v>2549</v>
      </c>
      <c r="B685" s="21" t="s">
        <v>2550</v>
      </c>
      <c r="C685" s="22">
        <v>2016</v>
      </c>
      <c r="D685" s="22" t="s">
        <v>126</v>
      </c>
      <c r="E685" s="33" t="s">
        <v>46</v>
      </c>
      <c r="F685" s="33"/>
      <c r="G685" s="33"/>
      <c r="H685" s="33"/>
      <c r="I685" s="33">
        <v>1</v>
      </c>
      <c r="J685" s="33">
        <f t="shared" si="89"/>
        <v>0</v>
      </c>
      <c r="K685" s="33" t="str">
        <f t="shared" si="88"/>
        <v>No</v>
      </c>
      <c r="L685" s="33" t="str">
        <f t="shared" si="87"/>
        <v>Yes</v>
      </c>
      <c r="M685" s="33"/>
      <c r="N685" s="21"/>
      <c r="O685" s="33"/>
      <c r="P685" s="21"/>
      <c r="Q685" s="33"/>
      <c r="R685" s="21"/>
      <c r="S685" s="22"/>
      <c r="T685" s="23"/>
    </row>
    <row r="686" spans="1:20" ht="63.75">
      <c r="A686" s="20" t="s">
        <v>2551</v>
      </c>
      <c r="B686" s="21" t="s">
        <v>2552</v>
      </c>
      <c r="C686" s="22">
        <v>2018</v>
      </c>
      <c r="D686" s="22" t="s">
        <v>126</v>
      </c>
      <c r="E686" s="33" t="s">
        <v>46</v>
      </c>
      <c r="F686" s="33"/>
      <c r="G686" s="33"/>
      <c r="H686" s="33"/>
      <c r="I686" s="33">
        <v>1</v>
      </c>
      <c r="J686" s="33">
        <f t="shared" si="89"/>
        <v>0</v>
      </c>
      <c r="K686" s="33" t="str">
        <f t="shared" si="88"/>
        <v>No</v>
      </c>
      <c r="L686" s="33" t="str">
        <f t="shared" si="87"/>
        <v>Yes</v>
      </c>
      <c r="M686" s="33"/>
      <c r="N686" s="21"/>
      <c r="O686" s="33"/>
      <c r="P686" s="21"/>
      <c r="Q686" s="33"/>
      <c r="R686" s="21"/>
      <c r="S686" s="22"/>
      <c r="T686" s="23"/>
    </row>
    <row r="687" spans="1:20" ht="63.75">
      <c r="A687" s="20" t="s">
        <v>2553</v>
      </c>
      <c r="B687" s="21" t="s">
        <v>2554</v>
      </c>
      <c r="C687" s="22">
        <v>2018</v>
      </c>
      <c r="D687" s="22" t="s">
        <v>126</v>
      </c>
      <c r="E687" s="33" t="s">
        <v>46</v>
      </c>
      <c r="F687" s="33"/>
      <c r="G687" s="33"/>
      <c r="H687" s="33"/>
      <c r="I687" s="33">
        <v>1</v>
      </c>
      <c r="J687" s="33">
        <f t="shared" si="89"/>
        <v>0</v>
      </c>
      <c r="K687" s="33" t="str">
        <f t="shared" si="88"/>
        <v>No</v>
      </c>
      <c r="L687" s="33" t="str">
        <f t="shared" si="87"/>
        <v>Yes</v>
      </c>
      <c r="M687" s="33"/>
      <c r="N687" s="21"/>
      <c r="O687" s="33"/>
      <c r="P687" s="21"/>
      <c r="Q687" s="33"/>
      <c r="R687" s="21"/>
      <c r="S687" s="22"/>
      <c r="T687" s="23"/>
    </row>
    <row r="688" spans="1:20" ht="51">
      <c r="A688" s="41" t="s">
        <v>4617</v>
      </c>
      <c r="B688" s="24" t="s">
        <v>4635</v>
      </c>
      <c r="C688" s="33">
        <v>2021</v>
      </c>
      <c r="D688" s="22" t="s">
        <v>54</v>
      </c>
      <c r="E688" s="33" t="s">
        <v>46</v>
      </c>
      <c r="F688" s="33"/>
      <c r="G688" s="33"/>
      <c r="H688" s="33"/>
      <c r="I688" s="33">
        <v>1</v>
      </c>
      <c r="J688" s="33"/>
      <c r="K688" s="33" t="str">
        <f t="shared" si="88"/>
        <v>No</v>
      </c>
      <c r="L688" s="33" t="str">
        <f>IF(OR(D688="Conference Review", D688="Patent", D688="News Article", D688="Report", D688="Erratum"),"Yes","No")</f>
        <v>No</v>
      </c>
      <c r="M688" s="33" t="s">
        <v>55</v>
      </c>
      <c r="N688" s="24" t="s">
        <v>4384</v>
      </c>
      <c r="O688" s="33" t="s">
        <v>57</v>
      </c>
      <c r="P688" s="24" t="s">
        <v>4672</v>
      </c>
      <c r="Q688" s="33"/>
      <c r="R688" s="41"/>
      <c r="S688" s="33"/>
      <c r="T688" s="23"/>
    </row>
    <row r="689" spans="1:20" ht="114.75">
      <c r="A689" s="29" t="s">
        <v>2555</v>
      </c>
      <c r="B689" s="30" t="s">
        <v>2556</v>
      </c>
      <c r="C689" s="31">
        <v>2012</v>
      </c>
      <c r="D689" s="31" t="s">
        <v>113</v>
      </c>
      <c r="E689" s="40" t="s">
        <v>46</v>
      </c>
      <c r="F689" s="31">
        <v>1</v>
      </c>
      <c r="G689" s="40">
        <v>1</v>
      </c>
      <c r="H689" s="40"/>
      <c r="I689" s="40"/>
      <c r="J689" s="40">
        <f t="shared" ref="J689:J725" si="90">SUM(F689:I689)-1</f>
        <v>1</v>
      </c>
      <c r="K689" s="40" t="str">
        <f t="shared" si="88"/>
        <v>No</v>
      </c>
      <c r="L689" s="40" t="str">
        <f>IF(OR(D689="Conference Review", D689="Patent", D689="News Article", D689="Report"),"Yes","No")</f>
        <v>No</v>
      </c>
      <c r="M689" s="31" t="s">
        <v>55</v>
      </c>
      <c r="N689" s="30" t="s">
        <v>2557</v>
      </c>
      <c r="O689" s="31" t="s">
        <v>55</v>
      </c>
      <c r="P689" s="30" t="s">
        <v>2558</v>
      </c>
      <c r="Q689" s="31" t="s">
        <v>191</v>
      </c>
      <c r="R689" s="30" t="s">
        <v>2559</v>
      </c>
      <c r="S689" s="31" t="s">
        <v>813</v>
      </c>
      <c r="T689" s="23"/>
    </row>
    <row r="690" spans="1:20" ht="63.75">
      <c r="A690" s="20" t="s">
        <v>2560</v>
      </c>
      <c r="B690" s="21" t="s">
        <v>2561</v>
      </c>
      <c r="C690" s="22">
        <v>2017</v>
      </c>
      <c r="D690" s="22" t="s">
        <v>126</v>
      </c>
      <c r="E690" s="33" t="s">
        <v>46</v>
      </c>
      <c r="F690" s="33"/>
      <c r="G690" s="33"/>
      <c r="H690" s="33"/>
      <c r="I690" s="33">
        <v>1</v>
      </c>
      <c r="J690" s="33">
        <f t="shared" si="90"/>
        <v>0</v>
      </c>
      <c r="K690" s="33" t="str">
        <f t="shared" si="88"/>
        <v>No</v>
      </c>
      <c r="L690" s="33" t="str">
        <f>IF(OR(D690="Conference Review", D690="Patent", D690="News Article", D690="Report"),"Yes","No")</f>
        <v>Yes</v>
      </c>
      <c r="M690" s="33"/>
      <c r="N690" s="21"/>
      <c r="O690" s="33"/>
      <c r="P690" s="21"/>
      <c r="Q690" s="33"/>
      <c r="R690" s="21"/>
      <c r="S690" s="22"/>
      <c r="T690" s="23"/>
    </row>
    <row r="691" spans="1:20" ht="63.75">
      <c r="A691" s="20" t="s">
        <v>2562</v>
      </c>
      <c r="B691" s="21" t="s">
        <v>2563</v>
      </c>
      <c r="C691" s="22">
        <v>2011</v>
      </c>
      <c r="D691" s="22" t="s">
        <v>126</v>
      </c>
      <c r="E691" s="33" t="s">
        <v>46</v>
      </c>
      <c r="F691" s="33"/>
      <c r="G691" s="33"/>
      <c r="H691" s="33"/>
      <c r="I691" s="33">
        <v>1</v>
      </c>
      <c r="J691" s="33">
        <f t="shared" si="90"/>
        <v>0</v>
      </c>
      <c r="K691" s="33" t="str">
        <f t="shared" si="88"/>
        <v>No</v>
      </c>
      <c r="L691" s="33" t="str">
        <f>IF(OR(D691="Conference Review", D691="Patent", D691="News Article", D691="Report"),"Yes","No")</f>
        <v>Yes</v>
      </c>
      <c r="M691" s="33"/>
      <c r="N691" s="21"/>
      <c r="O691" s="33"/>
      <c r="P691" s="21"/>
      <c r="Q691" s="33"/>
      <c r="R691" s="21"/>
      <c r="S691" s="22"/>
      <c r="T691" s="23"/>
    </row>
    <row r="692" spans="1:20" ht="51">
      <c r="A692" s="41" t="s">
        <v>4254</v>
      </c>
      <c r="B692" s="24" t="s">
        <v>4302</v>
      </c>
      <c r="C692" s="33">
        <v>2021</v>
      </c>
      <c r="D692" s="22" t="s">
        <v>54</v>
      </c>
      <c r="E692" s="33" t="s">
        <v>46</v>
      </c>
      <c r="F692" s="33"/>
      <c r="G692" s="33"/>
      <c r="H692" s="33"/>
      <c r="I692" s="33">
        <v>1</v>
      </c>
      <c r="J692" s="33">
        <f t="shared" si="90"/>
        <v>0</v>
      </c>
      <c r="K692" s="33" t="str">
        <f t="shared" si="88"/>
        <v>No</v>
      </c>
      <c r="L692" s="33" t="str">
        <f>IF(OR(D692="Conference Review", D692="Patent", D692="News Article", D692="Report", D692="Erratum"),"Yes","No")</f>
        <v>No</v>
      </c>
      <c r="M692" s="33" t="s">
        <v>55</v>
      </c>
      <c r="N692" s="24" t="s">
        <v>4384</v>
      </c>
      <c r="O692" s="33" t="s">
        <v>57</v>
      </c>
      <c r="P692" s="24" t="s">
        <v>4406</v>
      </c>
      <c r="Q692" s="33"/>
      <c r="R692" s="41"/>
      <c r="S692" s="33"/>
      <c r="T692" s="23">
        <v>1</v>
      </c>
    </row>
    <row r="693" spans="1:20" ht="63.75">
      <c r="A693" s="20" t="s">
        <v>2564</v>
      </c>
      <c r="B693" s="21" t="s">
        <v>2565</v>
      </c>
      <c r="C693" s="22">
        <v>2005</v>
      </c>
      <c r="D693" s="22" t="s">
        <v>54</v>
      </c>
      <c r="E693" s="22" t="s">
        <v>46</v>
      </c>
      <c r="F693" s="22"/>
      <c r="G693" s="22"/>
      <c r="H693" s="22"/>
      <c r="I693" s="22">
        <v>1</v>
      </c>
      <c r="J693" s="33">
        <f t="shared" si="90"/>
        <v>0</v>
      </c>
      <c r="K693" s="33" t="s">
        <v>57</v>
      </c>
      <c r="L693" s="33" t="str">
        <f t="shared" ref="L693:L698" si="91">IF(OR(D693="Conference Review", D693="Patent", D693="News Article", D693="Report"),"Yes","No")</f>
        <v>No</v>
      </c>
      <c r="M693" s="33" t="s">
        <v>55</v>
      </c>
      <c r="N693" s="21" t="s">
        <v>1970</v>
      </c>
      <c r="O693" s="33" t="s">
        <v>57</v>
      </c>
      <c r="P693" s="21" t="s">
        <v>2566</v>
      </c>
      <c r="Q693" s="33"/>
      <c r="R693" s="21"/>
      <c r="S693" s="22" t="s">
        <v>123</v>
      </c>
      <c r="T693" s="23"/>
    </row>
    <row r="694" spans="1:20" ht="76.5">
      <c r="A694" s="20" t="s">
        <v>2567</v>
      </c>
      <c r="B694" s="21" t="s">
        <v>2568</v>
      </c>
      <c r="C694" s="22">
        <v>2006</v>
      </c>
      <c r="D694" s="22" t="s">
        <v>54</v>
      </c>
      <c r="E694" s="33" t="s">
        <v>46</v>
      </c>
      <c r="F694" s="22">
        <v>1</v>
      </c>
      <c r="G694" s="33">
        <v>1</v>
      </c>
      <c r="H694" s="33"/>
      <c r="I694" s="33">
        <v>1</v>
      </c>
      <c r="J694" s="33">
        <f t="shared" si="90"/>
        <v>2</v>
      </c>
      <c r="K694" s="33" t="str">
        <f t="shared" ref="K694:K725" si="92">IF(E694 = "English", "No", "Yes")</f>
        <v>No</v>
      </c>
      <c r="L694" s="33" t="str">
        <f t="shared" si="91"/>
        <v>No</v>
      </c>
      <c r="M694" s="22" t="s">
        <v>55</v>
      </c>
      <c r="N694" s="21" t="s">
        <v>1970</v>
      </c>
      <c r="O694" s="22" t="s">
        <v>57</v>
      </c>
      <c r="P694" s="21" t="s">
        <v>2569</v>
      </c>
      <c r="Q694" s="22"/>
      <c r="R694" s="21"/>
      <c r="S694" s="22" t="s">
        <v>59</v>
      </c>
      <c r="T694" s="23">
        <v>1</v>
      </c>
    </row>
    <row r="695" spans="1:20" ht="63.75">
      <c r="A695" s="20" t="s">
        <v>2570</v>
      </c>
      <c r="B695" s="21" t="s">
        <v>2571</v>
      </c>
      <c r="C695" s="22">
        <v>2019</v>
      </c>
      <c r="D695" s="22" t="s">
        <v>126</v>
      </c>
      <c r="E695" s="33" t="s">
        <v>46</v>
      </c>
      <c r="F695" s="33"/>
      <c r="G695" s="33"/>
      <c r="H695" s="33"/>
      <c r="I695" s="33">
        <v>1</v>
      </c>
      <c r="J695" s="33">
        <f t="shared" si="90"/>
        <v>0</v>
      </c>
      <c r="K695" s="33" t="str">
        <f t="shared" si="92"/>
        <v>No</v>
      </c>
      <c r="L695" s="33" t="str">
        <f t="shared" si="91"/>
        <v>Yes</v>
      </c>
      <c r="M695" s="33"/>
      <c r="N695" s="21"/>
      <c r="O695" s="33"/>
      <c r="P695" s="21"/>
      <c r="Q695" s="33"/>
      <c r="R695" s="21"/>
      <c r="S695" s="22"/>
      <c r="T695" s="23">
        <v>1</v>
      </c>
    </row>
    <row r="696" spans="1:20" ht="63.75">
      <c r="A696" s="20" t="s">
        <v>2572</v>
      </c>
      <c r="B696" s="21" t="s">
        <v>2573</v>
      </c>
      <c r="C696" s="22">
        <v>2017</v>
      </c>
      <c r="D696" s="22" t="s">
        <v>126</v>
      </c>
      <c r="E696" s="33" t="s">
        <v>46</v>
      </c>
      <c r="F696" s="33"/>
      <c r="G696" s="33"/>
      <c r="H696" s="33"/>
      <c r="I696" s="33">
        <v>1</v>
      </c>
      <c r="J696" s="33">
        <f t="shared" si="90"/>
        <v>0</v>
      </c>
      <c r="K696" s="33" t="str">
        <f t="shared" si="92"/>
        <v>No</v>
      </c>
      <c r="L696" s="33" t="str">
        <f t="shared" si="91"/>
        <v>Yes</v>
      </c>
      <c r="M696" s="33"/>
      <c r="N696" s="21"/>
      <c r="O696" s="33"/>
      <c r="P696" s="21"/>
      <c r="Q696" s="33"/>
      <c r="R696" s="21"/>
      <c r="S696" s="22"/>
      <c r="T696" s="23"/>
    </row>
    <row r="697" spans="1:20" ht="63.75">
      <c r="A697" s="20" t="s">
        <v>2574</v>
      </c>
      <c r="B697" s="21" t="s">
        <v>2575</v>
      </c>
      <c r="C697" s="22">
        <v>2019</v>
      </c>
      <c r="D697" s="22" t="s">
        <v>126</v>
      </c>
      <c r="E697" s="33" t="s">
        <v>46</v>
      </c>
      <c r="F697" s="33"/>
      <c r="G697" s="33"/>
      <c r="H697" s="33"/>
      <c r="I697" s="33">
        <v>1</v>
      </c>
      <c r="J697" s="33">
        <f t="shared" si="90"/>
        <v>0</v>
      </c>
      <c r="K697" s="33" t="str">
        <f t="shared" si="92"/>
        <v>No</v>
      </c>
      <c r="L697" s="33" t="str">
        <f t="shared" si="91"/>
        <v>Yes</v>
      </c>
      <c r="M697" s="33"/>
      <c r="N697" s="21"/>
      <c r="O697" s="33"/>
      <c r="P697" s="21"/>
      <c r="Q697" s="33"/>
      <c r="R697" s="21"/>
      <c r="S697" s="22"/>
      <c r="T697" s="23"/>
    </row>
    <row r="698" spans="1:20" ht="51">
      <c r="A698" s="20" t="s">
        <v>2576</v>
      </c>
      <c r="B698" s="21" t="s">
        <v>2577</v>
      </c>
      <c r="C698" s="22">
        <v>2019</v>
      </c>
      <c r="D698" s="22" t="s">
        <v>126</v>
      </c>
      <c r="E698" s="33" t="s">
        <v>46</v>
      </c>
      <c r="F698" s="33"/>
      <c r="G698" s="33"/>
      <c r="H698" s="33"/>
      <c r="I698" s="33">
        <v>1</v>
      </c>
      <c r="J698" s="33">
        <f t="shared" si="90"/>
        <v>0</v>
      </c>
      <c r="K698" s="33" t="str">
        <f t="shared" si="92"/>
        <v>No</v>
      </c>
      <c r="L698" s="33" t="str">
        <f t="shared" si="91"/>
        <v>Yes</v>
      </c>
      <c r="M698" s="33"/>
      <c r="N698" s="21"/>
      <c r="O698" s="33"/>
      <c r="P698" s="21"/>
      <c r="Q698" s="33"/>
      <c r="R698" s="21"/>
      <c r="S698" s="22"/>
      <c r="T698" s="23"/>
    </row>
    <row r="699" spans="1:20" ht="63.75">
      <c r="A699" s="41" t="s">
        <v>4269</v>
      </c>
      <c r="B699" s="24" t="s">
        <v>4320</v>
      </c>
      <c r="C699" s="33">
        <v>2020</v>
      </c>
      <c r="D699" s="22" t="s">
        <v>126</v>
      </c>
      <c r="E699" s="33" t="s">
        <v>46</v>
      </c>
      <c r="F699" s="33"/>
      <c r="G699" s="33"/>
      <c r="H699" s="33"/>
      <c r="I699" s="33">
        <v>1</v>
      </c>
      <c r="J699" s="33">
        <f t="shared" si="90"/>
        <v>0</v>
      </c>
      <c r="K699" s="33" t="str">
        <f t="shared" si="92"/>
        <v>No</v>
      </c>
      <c r="L699" s="33" t="str">
        <f>IF(OR(D699="Conference Review", D699="Patent", D699="News Article", D699="Report", D699="Erratum"),"Yes","No")</f>
        <v>Yes</v>
      </c>
      <c r="M699" s="33"/>
      <c r="N699" s="24"/>
      <c r="O699" s="33"/>
      <c r="P699" s="24"/>
      <c r="Q699" s="33"/>
      <c r="R699" s="41"/>
      <c r="S699" s="33"/>
      <c r="T699" s="23"/>
    </row>
    <row r="700" spans="1:20" ht="63.75">
      <c r="A700" s="20" t="s">
        <v>2560</v>
      </c>
      <c r="B700" s="21" t="s">
        <v>2578</v>
      </c>
      <c r="C700" s="22">
        <v>2017</v>
      </c>
      <c r="D700" s="22" t="s">
        <v>126</v>
      </c>
      <c r="E700" s="33" t="s">
        <v>46</v>
      </c>
      <c r="F700" s="33"/>
      <c r="G700" s="33"/>
      <c r="H700" s="33"/>
      <c r="I700" s="33">
        <v>1</v>
      </c>
      <c r="J700" s="33">
        <f t="shared" si="90"/>
        <v>0</v>
      </c>
      <c r="K700" s="33" t="str">
        <f t="shared" si="92"/>
        <v>No</v>
      </c>
      <c r="L700" s="33" t="str">
        <f>IF(OR(D700="Conference Review", D700="Patent", D700="News Article", D700="Report"),"Yes","No")</f>
        <v>Yes</v>
      </c>
      <c r="M700" s="33"/>
      <c r="N700" s="21"/>
      <c r="O700" s="33"/>
      <c r="P700" s="21"/>
      <c r="Q700" s="33"/>
      <c r="R700" s="21"/>
      <c r="S700" s="22"/>
      <c r="T700" s="23"/>
    </row>
    <row r="701" spans="1:20" ht="63.75">
      <c r="A701" s="20" t="s">
        <v>2547</v>
      </c>
      <c r="B701" s="21" t="s">
        <v>2579</v>
      </c>
      <c r="C701" s="22">
        <v>2017</v>
      </c>
      <c r="D701" s="22" t="s">
        <v>126</v>
      </c>
      <c r="E701" s="33" t="s">
        <v>46</v>
      </c>
      <c r="F701" s="33"/>
      <c r="G701" s="33"/>
      <c r="H701" s="33"/>
      <c r="I701" s="33">
        <v>1</v>
      </c>
      <c r="J701" s="33">
        <f t="shared" si="90"/>
        <v>0</v>
      </c>
      <c r="K701" s="33" t="str">
        <f t="shared" si="92"/>
        <v>No</v>
      </c>
      <c r="L701" s="33" t="str">
        <f>IF(OR(D701="Conference Review", D701="Patent", D701="News Article", D701="Report"),"Yes","No")</f>
        <v>Yes</v>
      </c>
      <c r="M701" s="33"/>
      <c r="N701" s="21"/>
      <c r="O701" s="33"/>
      <c r="P701" s="21"/>
      <c r="Q701" s="33"/>
      <c r="R701" s="21"/>
      <c r="S701" s="22"/>
      <c r="T701" s="23"/>
    </row>
    <row r="702" spans="1:20" ht="63.75">
      <c r="A702" s="20" t="s">
        <v>2580</v>
      </c>
      <c r="B702" s="21" t="s">
        <v>2581</v>
      </c>
      <c r="C702" s="22">
        <v>2017</v>
      </c>
      <c r="D702" s="22" t="s">
        <v>126</v>
      </c>
      <c r="E702" s="33" t="s">
        <v>46</v>
      </c>
      <c r="F702" s="33"/>
      <c r="G702" s="33"/>
      <c r="H702" s="33"/>
      <c r="I702" s="33">
        <v>1</v>
      </c>
      <c r="J702" s="33">
        <f t="shared" si="90"/>
        <v>0</v>
      </c>
      <c r="K702" s="33" t="str">
        <f t="shared" si="92"/>
        <v>No</v>
      </c>
      <c r="L702" s="33" t="str">
        <f>IF(OR(D702="Conference Review", D702="Patent", D702="News Article", D702="Report"),"Yes","No")</f>
        <v>Yes</v>
      </c>
      <c r="M702" s="33"/>
      <c r="N702" s="21"/>
      <c r="O702" s="33"/>
      <c r="P702" s="21"/>
      <c r="Q702" s="33"/>
      <c r="R702" s="21"/>
      <c r="S702" s="22"/>
      <c r="T702" s="23"/>
    </row>
    <row r="703" spans="1:20" ht="63.75">
      <c r="A703" s="41" t="s">
        <v>4277</v>
      </c>
      <c r="B703" s="24" t="s">
        <v>4328</v>
      </c>
      <c r="C703" s="33">
        <v>2020</v>
      </c>
      <c r="D703" s="22" t="s">
        <v>126</v>
      </c>
      <c r="E703" s="33" t="s">
        <v>46</v>
      </c>
      <c r="F703" s="33"/>
      <c r="G703" s="33"/>
      <c r="H703" s="33"/>
      <c r="I703" s="33">
        <v>1</v>
      </c>
      <c r="J703" s="33">
        <f t="shared" si="90"/>
        <v>0</v>
      </c>
      <c r="K703" s="33" t="str">
        <f t="shared" si="92"/>
        <v>No</v>
      </c>
      <c r="L703" s="33" t="str">
        <f>IF(OR(D703="Conference Review", D703="Patent", D703="News Article", D703="Report", D703="Erratum"),"Yes","No")</f>
        <v>Yes</v>
      </c>
      <c r="M703" s="33"/>
      <c r="N703" s="24"/>
      <c r="O703" s="33"/>
      <c r="P703" s="24"/>
      <c r="Q703" s="33"/>
      <c r="R703" s="41"/>
      <c r="S703" s="33"/>
      <c r="T703" s="23"/>
    </row>
    <row r="704" spans="1:20" ht="63.75">
      <c r="A704" s="20" t="s">
        <v>2582</v>
      </c>
      <c r="B704" s="21" t="s">
        <v>2583</v>
      </c>
      <c r="C704" s="22">
        <v>2018</v>
      </c>
      <c r="D704" s="22" t="s">
        <v>126</v>
      </c>
      <c r="E704" s="33" t="s">
        <v>46</v>
      </c>
      <c r="F704" s="33"/>
      <c r="G704" s="33"/>
      <c r="H704" s="33"/>
      <c r="I704" s="33">
        <v>1</v>
      </c>
      <c r="J704" s="33">
        <f t="shared" si="90"/>
        <v>0</v>
      </c>
      <c r="K704" s="33" t="str">
        <f t="shared" si="92"/>
        <v>No</v>
      </c>
      <c r="L704" s="33" t="str">
        <f t="shared" ref="L704:L713" si="93">IF(OR(D704="Conference Review", D704="Patent", D704="News Article", D704="Report"),"Yes","No")</f>
        <v>Yes</v>
      </c>
      <c r="M704" s="33"/>
      <c r="N704" s="21"/>
      <c r="O704" s="33"/>
      <c r="P704" s="21"/>
      <c r="Q704" s="33"/>
      <c r="R704" s="21"/>
      <c r="S704" s="22"/>
      <c r="T704" s="23"/>
    </row>
    <row r="705" spans="1:20" ht="63.75">
      <c r="A705" s="20" t="s">
        <v>2584</v>
      </c>
      <c r="B705" s="21" t="s">
        <v>2585</v>
      </c>
      <c r="C705" s="22">
        <v>2019</v>
      </c>
      <c r="D705" s="22" t="s">
        <v>126</v>
      </c>
      <c r="E705" s="33" t="s">
        <v>46</v>
      </c>
      <c r="F705" s="33"/>
      <c r="G705" s="33"/>
      <c r="H705" s="33"/>
      <c r="I705" s="33">
        <v>1</v>
      </c>
      <c r="J705" s="33">
        <f t="shared" si="90"/>
        <v>0</v>
      </c>
      <c r="K705" s="33" t="str">
        <f t="shared" si="92"/>
        <v>No</v>
      </c>
      <c r="L705" s="33" t="str">
        <f t="shared" si="93"/>
        <v>Yes</v>
      </c>
      <c r="M705" s="33"/>
      <c r="N705" s="21"/>
      <c r="O705" s="33"/>
      <c r="P705" s="21"/>
      <c r="Q705" s="33"/>
      <c r="R705" s="21"/>
      <c r="S705" s="22"/>
      <c r="T705" s="23"/>
    </row>
    <row r="706" spans="1:20" ht="63.75">
      <c r="A706" s="20" t="s">
        <v>2586</v>
      </c>
      <c r="B706" s="21" t="s">
        <v>2587</v>
      </c>
      <c r="C706" s="22">
        <v>2016</v>
      </c>
      <c r="D706" s="22" t="s">
        <v>54</v>
      </c>
      <c r="E706" s="22" t="s">
        <v>46</v>
      </c>
      <c r="F706" s="22"/>
      <c r="G706" s="22"/>
      <c r="H706" s="22"/>
      <c r="I706" s="22">
        <v>1</v>
      </c>
      <c r="J706" s="33">
        <f t="shared" si="90"/>
        <v>0</v>
      </c>
      <c r="K706" s="33" t="str">
        <f t="shared" si="92"/>
        <v>No</v>
      </c>
      <c r="L706" s="33" t="str">
        <f t="shared" si="93"/>
        <v>No</v>
      </c>
      <c r="M706" s="33" t="s">
        <v>57</v>
      </c>
      <c r="N706" s="21" t="s">
        <v>2588</v>
      </c>
      <c r="O706" s="33"/>
      <c r="P706" s="21"/>
      <c r="Q706" s="33"/>
      <c r="R706" s="21"/>
      <c r="S706" s="22" t="s">
        <v>310</v>
      </c>
      <c r="T706" s="23"/>
    </row>
    <row r="707" spans="1:20" ht="89.25">
      <c r="A707" s="20" t="s">
        <v>2589</v>
      </c>
      <c r="B707" s="21" t="s">
        <v>2590</v>
      </c>
      <c r="C707" s="22">
        <v>2007</v>
      </c>
      <c r="D707" s="22" t="s">
        <v>54</v>
      </c>
      <c r="E707" s="33" t="s">
        <v>46</v>
      </c>
      <c r="F707" s="33"/>
      <c r="G707" s="33"/>
      <c r="H707" s="33">
        <v>1</v>
      </c>
      <c r="I707" s="33"/>
      <c r="J707" s="33">
        <f t="shared" si="90"/>
        <v>0</v>
      </c>
      <c r="K707" s="33" t="str">
        <f t="shared" si="92"/>
        <v>No</v>
      </c>
      <c r="L707" s="33" t="str">
        <f t="shared" si="93"/>
        <v>No</v>
      </c>
      <c r="M707" s="33" t="s">
        <v>55</v>
      </c>
      <c r="N707" s="21" t="s">
        <v>1303</v>
      </c>
      <c r="O707" s="33" t="s">
        <v>57</v>
      </c>
      <c r="P707" s="21" t="s">
        <v>2591</v>
      </c>
      <c r="Q707" s="33"/>
      <c r="R707" s="21"/>
      <c r="S707" s="22" t="s">
        <v>59</v>
      </c>
      <c r="T707" s="23">
        <v>1</v>
      </c>
    </row>
    <row r="708" spans="1:20" ht="76.5">
      <c r="A708" s="20" t="s">
        <v>2592</v>
      </c>
      <c r="B708" s="21" t="s">
        <v>2593</v>
      </c>
      <c r="C708" s="22">
        <v>2011</v>
      </c>
      <c r="D708" s="22" t="s">
        <v>113</v>
      </c>
      <c r="E708" s="22" t="s">
        <v>46</v>
      </c>
      <c r="F708" s="22"/>
      <c r="G708" s="22"/>
      <c r="H708" s="22"/>
      <c r="I708" s="22">
        <v>1</v>
      </c>
      <c r="J708" s="33">
        <f t="shared" si="90"/>
        <v>0</v>
      </c>
      <c r="K708" s="33" t="str">
        <f t="shared" si="92"/>
        <v>No</v>
      </c>
      <c r="L708" s="33" t="str">
        <f t="shared" si="93"/>
        <v>No</v>
      </c>
      <c r="M708" s="33" t="s">
        <v>55</v>
      </c>
      <c r="N708" s="21" t="s">
        <v>1303</v>
      </c>
      <c r="O708" s="22" t="s">
        <v>55</v>
      </c>
      <c r="P708" s="24" t="s">
        <v>2594</v>
      </c>
      <c r="Q708" s="22" t="s">
        <v>57</v>
      </c>
      <c r="R708" s="24" t="s">
        <v>2595</v>
      </c>
      <c r="S708" s="22" t="s">
        <v>609</v>
      </c>
      <c r="T708" s="23">
        <v>1</v>
      </c>
    </row>
    <row r="709" spans="1:20" ht="63.75">
      <c r="A709" s="25" t="s">
        <v>2596</v>
      </c>
      <c r="B709" s="26" t="s">
        <v>2597</v>
      </c>
      <c r="C709" s="37">
        <v>2012</v>
      </c>
      <c r="D709" s="37" t="s">
        <v>54</v>
      </c>
      <c r="E709" s="38" t="s">
        <v>46</v>
      </c>
      <c r="F709" s="38"/>
      <c r="G709" s="38"/>
      <c r="H709" s="38">
        <v>1</v>
      </c>
      <c r="I709" s="38"/>
      <c r="J709" s="38">
        <f t="shared" si="90"/>
        <v>0</v>
      </c>
      <c r="K709" s="38" t="str">
        <f t="shared" si="92"/>
        <v>No</v>
      </c>
      <c r="L709" s="38" t="str">
        <f t="shared" si="93"/>
        <v>No</v>
      </c>
      <c r="M709" s="38" t="s">
        <v>55</v>
      </c>
      <c r="N709" s="26" t="s">
        <v>1303</v>
      </c>
      <c r="O709" s="38" t="s">
        <v>55</v>
      </c>
      <c r="P709" s="26" t="s">
        <v>2598</v>
      </c>
      <c r="Q709" s="38" t="s">
        <v>55</v>
      </c>
      <c r="R709" s="26" t="s">
        <v>2599</v>
      </c>
      <c r="S709" s="27" t="s">
        <v>237</v>
      </c>
      <c r="T709" s="23">
        <v>1</v>
      </c>
    </row>
    <row r="710" spans="1:20" ht="63.75">
      <c r="A710" s="20" t="s">
        <v>2600</v>
      </c>
      <c r="B710" s="21" t="s">
        <v>2601</v>
      </c>
      <c r="C710" s="22">
        <v>2008</v>
      </c>
      <c r="D710" s="22" t="s">
        <v>54</v>
      </c>
      <c r="E710" s="33" t="s">
        <v>46</v>
      </c>
      <c r="F710" s="33"/>
      <c r="G710" s="33"/>
      <c r="H710" s="33">
        <v>1</v>
      </c>
      <c r="I710" s="33"/>
      <c r="J710" s="33">
        <f t="shared" si="90"/>
        <v>0</v>
      </c>
      <c r="K710" s="33" t="str">
        <f t="shared" si="92"/>
        <v>No</v>
      </c>
      <c r="L710" s="33" t="str">
        <f t="shared" si="93"/>
        <v>No</v>
      </c>
      <c r="M710" s="33" t="s">
        <v>55</v>
      </c>
      <c r="N710" s="21" t="s">
        <v>2602</v>
      </c>
      <c r="O710" s="33" t="s">
        <v>57</v>
      </c>
      <c r="P710" s="21" t="s">
        <v>2603</v>
      </c>
      <c r="Q710" s="33"/>
      <c r="R710" s="21"/>
      <c r="S710" s="22" t="s">
        <v>877</v>
      </c>
      <c r="T710" s="23"/>
    </row>
    <row r="711" spans="1:20" ht="178.5">
      <c r="A711" s="29" t="s">
        <v>453</v>
      </c>
      <c r="B711" s="30" t="s">
        <v>2608</v>
      </c>
      <c r="C711" s="31">
        <v>2007</v>
      </c>
      <c r="D711" s="31" t="s">
        <v>54</v>
      </c>
      <c r="E711" s="40" t="s">
        <v>46</v>
      </c>
      <c r="F711" s="31">
        <v>1</v>
      </c>
      <c r="G711" s="40"/>
      <c r="H711" s="40">
        <v>1</v>
      </c>
      <c r="I711" s="40">
        <v>1</v>
      </c>
      <c r="J711" s="40">
        <f t="shared" si="90"/>
        <v>2</v>
      </c>
      <c r="K711" s="40" t="str">
        <f t="shared" si="92"/>
        <v>No</v>
      </c>
      <c r="L711" s="40" t="str">
        <f t="shared" si="93"/>
        <v>No</v>
      </c>
      <c r="M711" s="31" t="s">
        <v>55</v>
      </c>
      <c r="N711" s="35" t="s">
        <v>1563</v>
      </c>
      <c r="O711" s="31" t="s">
        <v>55</v>
      </c>
      <c r="P711" s="30" t="s">
        <v>2609</v>
      </c>
      <c r="Q711" s="31" t="s">
        <v>191</v>
      </c>
      <c r="R711" s="31" t="s">
        <v>2610</v>
      </c>
      <c r="S711" s="31" t="s">
        <v>2611</v>
      </c>
      <c r="T711" s="23"/>
    </row>
    <row r="712" spans="1:20" ht="89.25">
      <c r="A712" s="25" t="s">
        <v>2488</v>
      </c>
      <c r="B712" s="26" t="s">
        <v>2604</v>
      </c>
      <c r="C712" s="37">
        <v>2013</v>
      </c>
      <c r="D712" s="37" t="s">
        <v>54</v>
      </c>
      <c r="E712" s="38" t="s">
        <v>46</v>
      </c>
      <c r="F712" s="37">
        <v>1</v>
      </c>
      <c r="G712" s="38">
        <v>1</v>
      </c>
      <c r="H712" s="38">
        <v>1</v>
      </c>
      <c r="I712" s="38">
        <v>1</v>
      </c>
      <c r="J712" s="38">
        <f t="shared" si="90"/>
        <v>3</v>
      </c>
      <c r="K712" s="38" t="str">
        <f t="shared" si="92"/>
        <v>No</v>
      </c>
      <c r="L712" s="38" t="str">
        <f t="shared" si="93"/>
        <v>No</v>
      </c>
      <c r="M712" s="37" t="s">
        <v>55</v>
      </c>
      <c r="N712" s="28" t="s">
        <v>2605</v>
      </c>
      <c r="O712" s="37" t="s">
        <v>55</v>
      </c>
      <c r="P712" s="28" t="s">
        <v>2606</v>
      </c>
      <c r="Q712" s="37" t="s">
        <v>55</v>
      </c>
      <c r="R712" s="28" t="s">
        <v>2607</v>
      </c>
      <c r="S712" s="27" t="s">
        <v>1042</v>
      </c>
      <c r="T712" s="23">
        <v>2</v>
      </c>
    </row>
    <row r="713" spans="1:20" ht="76.5">
      <c r="A713" s="25" t="s">
        <v>2612</v>
      </c>
      <c r="B713" s="26" t="s">
        <v>2613</v>
      </c>
      <c r="C713" s="37">
        <v>2016</v>
      </c>
      <c r="D713" s="37" t="s">
        <v>113</v>
      </c>
      <c r="E713" s="37" t="s">
        <v>46</v>
      </c>
      <c r="F713" s="38"/>
      <c r="G713" s="38"/>
      <c r="H713" s="38">
        <v>1</v>
      </c>
      <c r="I713" s="38"/>
      <c r="J713" s="38">
        <f t="shared" si="90"/>
        <v>0</v>
      </c>
      <c r="K713" s="38" t="str">
        <f t="shared" si="92"/>
        <v>No</v>
      </c>
      <c r="L713" s="38" t="str">
        <f t="shared" si="93"/>
        <v>No</v>
      </c>
      <c r="M713" s="38" t="s">
        <v>55</v>
      </c>
      <c r="N713" s="26" t="s">
        <v>2614</v>
      </c>
      <c r="O713" s="38" t="s">
        <v>55</v>
      </c>
      <c r="P713" s="26" t="s">
        <v>2615</v>
      </c>
      <c r="Q713" s="38" t="s">
        <v>55</v>
      </c>
      <c r="R713" s="26" t="s">
        <v>2616</v>
      </c>
      <c r="S713" s="27" t="s">
        <v>237</v>
      </c>
      <c r="T713" s="23"/>
    </row>
    <row r="714" spans="1:20" ht="25.5">
      <c r="A714" s="41" t="s">
        <v>4278</v>
      </c>
      <c r="B714" s="24" t="s">
        <v>4329</v>
      </c>
      <c r="C714" s="33">
        <v>2021</v>
      </c>
      <c r="D714" s="22" t="s">
        <v>54</v>
      </c>
      <c r="E714" s="33" t="s">
        <v>845</v>
      </c>
      <c r="F714" s="33"/>
      <c r="G714" s="33"/>
      <c r="H714" s="33"/>
      <c r="I714" s="33">
        <v>1</v>
      </c>
      <c r="J714" s="33">
        <f t="shared" si="90"/>
        <v>0</v>
      </c>
      <c r="K714" s="33" t="str">
        <f t="shared" si="92"/>
        <v>Yes</v>
      </c>
      <c r="L714" s="33" t="str">
        <f>IF(OR(D714="Conference Review", D714="Patent", D714="News Article", D714="Report", D714="Erratum"),"Yes","No")</f>
        <v>No</v>
      </c>
      <c r="M714" s="33" t="s">
        <v>57</v>
      </c>
      <c r="N714" s="24"/>
      <c r="O714" s="33"/>
      <c r="P714" s="24"/>
      <c r="Q714" s="33"/>
      <c r="R714" s="41"/>
      <c r="S714" s="33"/>
      <c r="T714" s="23">
        <v>1</v>
      </c>
    </row>
    <row r="715" spans="1:20" ht="63.75">
      <c r="A715" s="20" t="s">
        <v>2617</v>
      </c>
      <c r="B715" s="21" t="s">
        <v>2618</v>
      </c>
      <c r="C715" s="22">
        <v>2003</v>
      </c>
      <c r="D715" s="22" t="s">
        <v>126</v>
      </c>
      <c r="E715" s="33" t="s">
        <v>46</v>
      </c>
      <c r="F715" s="33"/>
      <c r="G715" s="33"/>
      <c r="H715" s="33"/>
      <c r="I715" s="33">
        <v>1</v>
      </c>
      <c r="J715" s="33">
        <f t="shared" si="90"/>
        <v>0</v>
      </c>
      <c r="K715" s="33" t="str">
        <f t="shared" si="92"/>
        <v>No</v>
      </c>
      <c r="L715" s="33" t="str">
        <f>IF(OR(D715="Conference Review", D715="Patent", D715="News Article", D715="Report"),"Yes","No")</f>
        <v>Yes</v>
      </c>
      <c r="M715" s="33"/>
      <c r="N715" s="21"/>
      <c r="O715" s="33"/>
      <c r="P715" s="21"/>
      <c r="Q715" s="33"/>
      <c r="R715" s="21"/>
      <c r="S715" s="22"/>
      <c r="T715" s="23"/>
    </row>
    <row r="716" spans="1:20" ht="114.75">
      <c r="A716" s="20" t="s">
        <v>2619</v>
      </c>
      <c r="B716" s="21" t="s">
        <v>2620</v>
      </c>
      <c r="C716" s="22">
        <v>2007</v>
      </c>
      <c r="D716" s="22" t="s">
        <v>113</v>
      </c>
      <c r="E716" s="33" t="s">
        <v>46</v>
      </c>
      <c r="F716" s="22">
        <v>1</v>
      </c>
      <c r="G716" s="33">
        <v>1</v>
      </c>
      <c r="H716" s="33"/>
      <c r="I716" s="33"/>
      <c r="J716" s="33">
        <f t="shared" si="90"/>
        <v>1</v>
      </c>
      <c r="K716" s="33" t="str">
        <f t="shared" si="92"/>
        <v>No</v>
      </c>
      <c r="L716" s="33" t="str">
        <f>IF(OR(D716="Conference Review", D716="Patent", D716="News Article", D716="Report"),"Yes","No")</f>
        <v>No</v>
      </c>
      <c r="M716" s="22" t="s">
        <v>55</v>
      </c>
      <c r="N716" s="24" t="s">
        <v>455</v>
      </c>
      <c r="O716" s="22" t="s">
        <v>55</v>
      </c>
      <c r="P716" s="21" t="s">
        <v>2621</v>
      </c>
      <c r="Q716" s="22" t="s">
        <v>57</v>
      </c>
      <c r="R716" s="21" t="s">
        <v>2622</v>
      </c>
      <c r="S716" s="22" t="s">
        <v>301</v>
      </c>
      <c r="T716" s="23">
        <v>1</v>
      </c>
    </row>
    <row r="717" spans="1:20" ht="89.25">
      <c r="A717" s="20" t="s">
        <v>2623</v>
      </c>
      <c r="B717" s="21" t="s">
        <v>2624</v>
      </c>
      <c r="C717" s="22">
        <v>2005</v>
      </c>
      <c r="D717" s="22" t="s">
        <v>54</v>
      </c>
      <c r="E717" s="33" t="s">
        <v>46</v>
      </c>
      <c r="F717" s="33"/>
      <c r="G717" s="33"/>
      <c r="H717" s="33">
        <v>1</v>
      </c>
      <c r="I717" s="33"/>
      <c r="J717" s="33">
        <f t="shared" si="90"/>
        <v>0</v>
      </c>
      <c r="K717" s="33" t="str">
        <f t="shared" si="92"/>
        <v>No</v>
      </c>
      <c r="L717" s="33" t="str">
        <f>IF(OR(D717="Conference Review", D717="Patent", D717="News Article", D717="Report"),"Yes","No")</f>
        <v>No</v>
      </c>
      <c r="M717" s="33" t="s">
        <v>55</v>
      </c>
      <c r="N717" s="21" t="s">
        <v>2625</v>
      </c>
      <c r="O717" s="33" t="s">
        <v>55</v>
      </c>
      <c r="P717" s="21" t="s">
        <v>2626</v>
      </c>
      <c r="Q717" s="33" t="s">
        <v>57</v>
      </c>
      <c r="R717" s="21" t="s">
        <v>2627</v>
      </c>
      <c r="S717" s="22" t="s">
        <v>123</v>
      </c>
      <c r="T717" s="23">
        <v>1</v>
      </c>
    </row>
    <row r="718" spans="1:20" ht="38.25">
      <c r="A718" s="41" t="s">
        <v>4257</v>
      </c>
      <c r="B718" s="24" t="s">
        <v>4307</v>
      </c>
      <c r="C718" s="33">
        <v>2020</v>
      </c>
      <c r="D718" s="22" t="s">
        <v>54</v>
      </c>
      <c r="E718" s="33" t="s">
        <v>46</v>
      </c>
      <c r="F718" s="33"/>
      <c r="G718" s="33"/>
      <c r="H718" s="33"/>
      <c r="I718" s="33">
        <v>1</v>
      </c>
      <c r="J718" s="33">
        <f t="shared" si="90"/>
        <v>0</v>
      </c>
      <c r="K718" s="33" t="str">
        <f t="shared" si="92"/>
        <v>No</v>
      </c>
      <c r="L718" s="33" t="str">
        <f>IF(OR(D718="Conference Review", D718="Patent", D718="News Article", D718="Report", D718="Erratum"),"Yes","No")</f>
        <v>No</v>
      </c>
      <c r="M718" s="33" t="s">
        <v>55</v>
      </c>
      <c r="N718" s="24" t="s">
        <v>4407</v>
      </c>
      <c r="O718" s="33" t="s">
        <v>57</v>
      </c>
      <c r="P718" s="24" t="s">
        <v>4414</v>
      </c>
      <c r="Q718" s="33"/>
      <c r="R718" s="41"/>
      <c r="S718" s="33"/>
      <c r="T718" s="23">
        <v>1</v>
      </c>
    </row>
    <row r="719" spans="1:20" ht="63.75">
      <c r="A719" s="20" t="s">
        <v>2628</v>
      </c>
      <c r="B719" s="21" t="s">
        <v>2629</v>
      </c>
      <c r="C719" s="22">
        <v>2017</v>
      </c>
      <c r="D719" s="22" t="s">
        <v>126</v>
      </c>
      <c r="E719" s="33" t="s">
        <v>46</v>
      </c>
      <c r="F719" s="33"/>
      <c r="G719" s="33"/>
      <c r="H719" s="33"/>
      <c r="I719" s="33">
        <v>1</v>
      </c>
      <c r="J719" s="33">
        <f t="shared" si="90"/>
        <v>0</v>
      </c>
      <c r="K719" s="33" t="str">
        <f t="shared" si="92"/>
        <v>No</v>
      </c>
      <c r="L719" s="33" t="str">
        <f t="shared" ref="L719:L725" si="94">IF(OR(D719="Conference Review", D719="Patent", D719="News Article", D719="Report"),"Yes","No")</f>
        <v>Yes</v>
      </c>
      <c r="M719" s="33"/>
      <c r="N719" s="21"/>
      <c r="O719" s="33"/>
      <c r="P719" s="21"/>
      <c r="Q719" s="33"/>
      <c r="R719" s="21"/>
      <c r="S719" s="22"/>
      <c r="T719" s="23"/>
    </row>
    <row r="720" spans="1:20" ht="89.25">
      <c r="A720" s="20" t="s">
        <v>2630</v>
      </c>
      <c r="B720" s="21" t="s">
        <v>2631</v>
      </c>
      <c r="C720" s="22">
        <v>2016</v>
      </c>
      <c r="D720" s="22" t="s">
        <v>54</v>
      </c>
      <c r="E720" s="22" t="s">
        <v>46</v>
      </c>
      <c r="F720" s="22"/>
      <c r="G720" s="22"/>
      <c r="H720" s="22"/>
      <c r="I720" s="22">
        <v>1</v>
      </c>
      <c r="J720" s="33">
        <f t="shared" si="90"/>
        <v>0</v>
      </c>
      <c r="K720" s="33" t="str">
        <f t="shared" si="92"/>
        <v>No</v>
      </c>
      <c r="L720" s="33" t="str">
        <f t="shared" si="94"/>
        <v>No</v>
      </c>
      <c r="M720" s="33" t="s">
        <v>55</v>
      </c>
      <c r="N720" s="21" t="s">
        <v>1410</v>
      </c>
      <c r="O720" s="33" t="s">
        <v>57</v>
      </c>
      <c r="P720" s="21" t="s">
        <v>2632</v>
      </c>
      <c r="Q720" s="33"/>
      <c r="R720" s="21"/>
      <c r="S720" s="22" t="s">
        <v>2633</v>
      </c>
      <c r="T720" s="23"/>
    </row>
    <row r="721" spans="1:20" ht="216.75">
      <c r="A721" s="20" t="s">
        <v>2634</v>
      </c>
      <c r="B721" s="21" t="s">
        <v>2635</v>
      </c>
      <c r="C721" s="22">
        <v>2013</v>
      </c>
      <c r="D721" s="22" t="s">
        <v>54</v>
      </c>
      <c r="E721" s="22" t="s">
        <v>46</v>
      </c>
      <c r="F721" s="22"/>
      <c r="G721" s="22"/>
      <c r="H721" s="22"/>
      <c r="I721" s="22">
        <v>1</v>
      </c>
      <c r="J721" s="33">
        <f t="shared" si="90"/>
        <v>0</v>
      </c>
      <c r="K721" s="33" t="str">
        <f t="shared" si="92"/>
        <v>No</v>
      </c>
      <c r="L721" s="33" t="str">
        <f t="shared" si="94"/>
        <v>No</v>
      </c>
      <c r="M721" s="33" t="s">
        <v>55</v>
      </c>
      <c r="N721" s="21" t="s">
        <v>2478</v>
      </c>
      <c r="O721" s="33" t="s">
        <v>55</v>
      </c>
      <c r="P721" s="21" t="s">
        <v>2636</v>
      </c>
      <c r="Q721" s="33" t="s">
        <v>57</v>
      </c>
      <c r="R721" s="21" t="s">
        <v>2637</v>
      </c>
      <c r="S721" s="22" t="s">
        <v>953</v>
      </c>
      <c r="T721" s="23"/>
    </row>
    <row r="722" spans="1:20" ht="153">
      <c r="A722" s="30" t="s">
        <v>2638</v>
      </c>
      <c r="B722" s="30" t="s">
        <v>2639</v>
      </c>
      <c r="C722" s="34">
        <v>2006</v>
      </c>
      <c r="D722" s="30" t="s">
        <v>54</v>
      </c>
      <c r="E722" s="30" t="s">
        <v>46</v>
      </c>
      <c r="F722" s="30"/>
      <c r="G722" s="30"/>
      <c r="H722" s="30"/>
      <c r="I722" s="30">
        <v>1</v>
      </c>
      <c r="J722" s="30">
        <f t="shared" si="90"/>
        <v>0</v>
      </c>
      <c r="K722" s="30" t="str">
        <f t="shared" si="92"/>
        <v>No</v>
      </c>
      <c r="L722" s="30" t="str">
        <f t="shared" si="94"/>
        <v>No</v>
      </c>
      <c r="M722" s="34" t="s">
        <v>55</v>
      </c>
      <c r="N722" s="30" t="s">
        <v>2640</v>
      </c>
      <c r="O722" s="34" t="s">
        <v>55</v>
      </c>
      <c r="P722" s="30" t="s">
        <v>2641</v>
      </c>
      <c r="Q722" s="34" t="s">
        <v>191</v>
      </c>
      <c r="R722" s="30" t="s">
        <v>2642</v>
      </c>
      <c r="S722" s="34" t="s">
        <v>237</v>
      </c>
      <c r="T722" s="23">
        <v>1</v>
      </c>
    </row>
    <row r="723" spans="1:20" ht="63.75">
      <c r="A723" s="20" t="s">
        <v>2643</v>
      </c>
      <c r="B723" s="21" t="s">
        <v>2644</v>
      </c>
      <c r="C723" s="22">
        <v>2015</v>
      </c>
      <c r="D723" s="22" t="s">
        <v>54</v>
      </c>
      <c r="E723" s="22" t="s">
        <v>46</v>
      </c>
      <c r="F723" s="22"/>
      <c r="G723" s="22"/>
      <c r="H723" s="22"/>
      <c r="I723" s="22">
        <v>1</v>
      </c>
      <c r="J723" s="33">
        <f t="shared" si="90"/>
        <v>0</v>
      </c>
      <c r="K723" s="33" t="str">
        <f t="shared" si="92"/>
        <v>No</v>
      </c>
      <c r="L723" s="33" t="str">
        <f t="shared" si="94"/>
        <v>No</v>
      </c>
      <c r="M723" s="33" t="s">
        <v>57</v>
      </c>
      <c r="N723" s="21" t="s">
        <v>2645</v>
      </c>
      <c r="O723" s="33"/>
      <c r="P723" s="21"/>
      <c r="Q723" s="33"/>
      <c r="R723" s="21"/>
      <c r="S723" s="22" t="s">
        <v>2646</v>
      </c>
      <c r="T723" s="23"/>
    </row>
    <row r="724" spans="1:20" ht="153">
      <c r="A724" s="25" t="s">
        <v>2647</v>
      </c>
      <c r="B724" s="26" t="s">
        <v>2648</v>
      </c>
      <c r="C724" s="27">
        <v>2019</v>
      </c>
      <c r="D724" s="27" t="s">
        <v>54</v>
      </c>
      <c r="E724" s="27" t="s">
        <v>46</v>
      </c>
      <c r="F724" s="38"/>
      <c r="G724" s="38"/>
      <c r="H724" s="38">
        <v>1</v>
      </c>
      <c r="I724" s="38"/>
      <c r="J724" s="38">
        <f t="shared" si="90"/>
        <v>0</v>
      </c>
      <c r="K724" s="38" t="str">
        <f t="shared" si="92"/>
        <v>No</v>
      </c>
      <c r="L724" s="38" t="str">
        <f t="shared" si="94"/>
        <v>No</v>
      </c>
      <c r="M724" s="38" t="s">
        <v>55</v>
      </c>
      <c r="N724" s="26" t="s">
        <v>1410</v>
      </c>
      <c r="O724" s="38" t="s">
        <v>55</v>
      </c>
      <c r="P724" s="26" t="s">
        <v>2649</v>
      </c>
      <c r="Q724" s="38" t="s">
        <v>55</v>
      </c>
      <c r="R724" s="26" t="s">
        <v>2650</v>
      </c>
      <c r="S724" s="27" t="s">
        <v>64</v>
      </c>
      <c r="T724" s="23">
        <v>1</v>
      </c>
    </row>
    <row r="725" spans="1:20" ht="38.25">
      <c r="A725" s="20" t="s">
        <v>2651</v>
      </c>
      <c r="B725" s="21" t="s">
        <v>2652</v>
      </c>
      <c r="C725" s="22">
        <v>2017</v>
      </c>
      <c r="D725" s="22" t="s">
        <v>113</v>
      </c>
      <c r="E725" s="22" t="s">
        <v>46</v>
      </c>
      <c r="F725" s="22"/>
      <c r="G725" s="22"/>
      <c r="H725" s="22"/>
      <c r="I725" s="22">
        <v>1</v>
      </c>
      <c r="J725" s="33">
        <f t="shared" si="90"/>
        <v>0</v>
      </c>
      <c r="K725" s="33" t="str">
        <f t="shared" si="92"/>
        <v>No</v>
      </c>
      <c r="L725" s="33" t="str">
        <f t="shared" si="94"/>
        <v>No</v>
      </c>
      <c r="M725" s="33" t="s">
        <v>57</v>
      </c>
      <c r="N725" s="21" t="s">
        <v>2653</v>
      </c>
      <c r="O725" s="33"/>
      <c r="P725" s="21"/>
      <c r="Q725" s="33"/>
      <c r="R725" s="21"/>
      <c r="S725" s="22" t="s">
        <v>110</v>
      </c>
      <c r="T725" s="23"/>
    </row>
    <row r="726" spans="1:20" ht="38.25">
      <c r="A726" s="41" t="s">
        <v>4596</v>
      </c>
      <c r="B726" s="24" t="s">
        <v>4600</v>
      </c>
      <c r="C726" s="33">
        <v>2022</v>
      </c>
      <c r="D726" s="22" t="s">
        <v>54</v>
      </c>
      <c r="E726" s="33" t="s">
        <v>46</v>
      </c>
      <c r="F726" s="33">
        <v>1</v>
      </c>
      <c r="G726" s="33"/>
      <c r="H726" s="33"/>
      <c r="I726" s="33">
        <v>1</v>
      </c>
      <c r="J726" s="33"/>
      <c r="K726" s="33" t="str">
        <f t="shared" ref="K726:K757" si="95">IF(E726 = "English", "No", "Yes")</f>
        <v>No</v>
      </c>
      <c r="L726" s="33" t="str">
        <f>IF(OR(D726="Conference Review", D726="Patent", D726="News Article", D726="Report", D726="Erratum"),"Yes","No")</f>
        <v>No</v>
      </c>
      <c r="M726" s="33" t="s">
        <v>57</v>
      </c>
      <c r="N726" s="24" t="s">
        <v>4673</v>
      </c>
      <c r="O726" s="33"/>
      <c r="P726" s="24"/>
      <c r="Q726" s="33"/>
      <c r="R726" s="41"/>
      <c r="S726" s="33"/>
      <c r="T726" s="23"/>
    </row>
    <row r="727" spans="1:20" ht="51">
      <c r="A727" s="20" t="s">
        <v>2654</v>
      </c>
      <c r="B727" s="21" t="s">
        <v>2655</v>
      </c>
      <c r="C727" s="22">
        <v>1992</v>
      </c>
      <c r="D727" s="22" t="s">
        <v>126</v>
      </c>
      <c r="E727" s="33" t="s">
        <v>46</v>
      </c>
      <c r="F727" s="33"/>
      <c r="G727" s="33"/>
      <c r="H727" s="33"/>
      <c r="I727" s="33">
        <v>1</v>
      </c>
      <c r="J727" s="33">
        <f t="shared" ref="J727:J758" si="96">SUM(F727:I727)-1</f>
        <v>0</v>
      </c>
      <c r="K727" s="33" t="str">
        <f t="shared" si="95"/>
        <v>No</v>
      </c>
      <c r="L727" s="33" t="str">
        <f t="shared" ref="L727:L738" si="97">IF(OR(D727="Conference Review", D727="Patent", D727="News Article", D727="Report"),"Yes","No")</f>
        <v>Yes</v>
      </c>
      <c r="M727" s="33"/>
      <c r="N727" s="21"/>
      <c r="O727" s="33"/>
      <c r="P727" s="21"/>
      <c r="Q727" s="33"/>
      <c r="R727" s="21"/>
      <c r="S727" s="22"/>
      <c r="T727" s="23"/>
    </row>
    <row r="728" spans="1:20" ht="51">
      <c r="A728" s="20" t="s">
        <v>2656</v>
      </c>
      <c r="B728" s="21" t="s">
        <v>2657</v>
      </c>
      <c r="C728" s="22">
        <v>2009</v>
      </c>
      <c r="D728" s="22" t="s">
        <v>54</v>
      </c>
      <c r="E728" s="22" t="s">
        <v>46</v>
      </c>
      <c r="F728" s="22"/>
      <c r="G728" s="22"/>
      <c r="H728" s="22"/>
      <c r="I728" s="22">
        <v>1</v>
      </c>
      <c r="J728" s="33">
        <f t="shared" si="96"/>
        <v>0</v>
      </c>
      <c r="K728" s="33" t="str">
        <f t="shared" si="95"/>
        <v>No</v>
      </c>
      <c r="L728" s="33" t="str">
        <f t="shared" si="97"/>
        <v>No</v>
      </c>
      <c r="M728" s="33" t="s">
        <v>55</v>
      </c>
      <c r="N728" s="21" t="s">
        <v>2658</v>
      </c>
      <c r="O728" s="33" t="s">
        <v>57</v>
      </c>
      <c r="P728" s="21" t="s">
        <v>2659</v>
      </c>
      <c r="Q728" s="33"/>
      <c r="R728" s="21"/>
      <c r="S728" s="22" t="s">
        <v>59</v>
      </c>
      <c r="T728" s="23"/>
    </row>
    <row r="729" spans="1:20" ht="76.5">
      <c r="A729" s="20" t="s">
        <v>2660</v>
      </c>
      <c r="B729" s="21" t="s">
        <v>2661</v>
      </c>
      <c r="C729" s="22">
        <v>2015</v>
      </c>
      <c r="D729" s="22" t="s">
        <v>113</v>
      </c>
      <c r="E729" s="33" t="s">
        <v>46</v>
      </c>
      <c r="F729" s="22">
        <v>1</v>
      </c>
      <c r="G729" s="33">
        <v>1</v>
      </c>
      <c r="H729" s="33"/>
      <c r="I729" s="33">
        <v>1</v>
      </c>
      <c r="J729" s="33">
        <f t="shared" si="96"/>
        <v>2</v>
      </c>
      <c r="K729" s="33" t="str">
        <f t="shared" si="95"/>
        <v>No</v>
      </c>
      <c r="L729" s="33" t="str">
        <f t="shared" si="97"/>
        <v>No</v>
      </c>
      <c r="M729" s="22" t="s">
        <v>55</v>
      </c>
      <c r="N729" s="21" t="s">
        <v>2662</v>
      </c>
      <c r="O729" s="22" t="s">
        <v>57</v>
      </c>
      <c r="P729" s="21" t="s">
        <v>2663</v>
      </c>
      <c r="Q729" s="22"/>
      <c r="R729" s="21"/>
      <c r="S729" s="22" t="s">
        <v>59</v>
      </c>
      <c r="T729" s="23">
        <v>1</v>
      </c>
    </row>
    <row r="730" spans="1:20" ht="51">
      <c r="A730" s="20" t="s">
        <v>2664</v>
      </c>
      <c r="B730" s="21" t="s">
        <v>2665</v>
      </c>
      <c r="C730" s="22">
        <v>1989</v>
      </c>
      <c r="D730" s="22" t="s">
        <v>126</v>
      </c>
      <c r="E730" s="33" t="s">
        <v>46</v>
      </c>
      <c r="F730" s="33"/>
      <c r="G730" s="33"/>
      <c r="H730" s="33"/>
      <c r="I730" s="33">
        <v>1</v>
      </c>
      <c r="J730" s="33">
        <f t="shared" si="96"/>
        <v>0</v>
      </c>
      <c r="K730" s="33" t="str">
        <f t="shared" si="95"/>
        <v>No</v>
      </c>
      <c r="L730" s="33" t="str">
        <f t="shared" si="97"/>
        <v>Yes</v>
      </c>
      <c r="M730" s="33"/>
      <c r="N730" s="21"/>
      <c r="O730" s="33"/>
      <c r="P730" s="21"/>
      <c r="Q730" s="33"/>
      <c r="R730" s="21"/>
      <c r="S730" s="22"/>
      <c r="T730" s="23"/>
    </row>
    <row r="731" spans="1:20" ht="102">
      <c r="A731" s="20" t="s">
        <v>2666</v>
      </c>
      <c r="B731" s="21" t="s">
        <v>2667</v>
      </c>
      <c r="C731" s="22">
        <v>2014</v>
      </c>
      <c r="D731" s="22" t="s">
        <v>113</v>
      </c>
      <c r="E731" s="33" t="s">
        <v>46</v>
      </c>
      <c r="F731" s="22">
        <v>1</v>
      </c>
      <c r="G731" s="33">
        <v>1</v>
      </c>
      <c r="H731" s="33">
        <v>1</v>
      </c>
      <c r="I731" s="33">
        <v>1</v>
      </c>
      <c r="J731" s="33">
        <f t="shared" si="96"/>
        <v>3</v>
      </c>
      <c r="K731" s="33" t="str">
        <f t="shared" si="95"/>
        <v>No</v>
      </c>
      <c r="L731" s="33" t="str">
        <f t="shared" si="97"/>
        <v>No</v>
      </c>
      <c r="M731" s="22" t="s">
        <v>55</v>
      </c>
      <c r="N731" s="21" t="s">
        <v>2668</v>
      </c>
      <c r="O731" s="22" t="s">
        <v>55</v>
      </c>
      <c r="P731" s="21" t="s">
        <v>2669</v>
      </c>
      <c r="Q731" s="22" t="s">
        <v>57</v>
      </c>
      <c r="R731" s="21" t="s">
        <v>2670</v>
      </c>
      <c r="S731" s="22" t="s">
        <v>59</v>
      </c>
      <c r="T731" s="23">
        <v>1</v>
      </c>
    </row>
    <row r="732" spans="1:20" ht="51">
      <c r="A732" s="20" t="s">
        <v>2671</v>
      </c>
      <c r="B732" s="21" t="s">
        <v>2672</v>
      </c>
      <c r="C732" s="22">
        <v>2005</v>
      </c>
      <c r="D732" s="22" t="s">
        <v>54</v>
      </c>
      <c r="E732" s="33" t="s">
        <v>46</v>
      </c>
      <c r="F732" s="22">
        <v>1</v>
      </c>
      <c r="G732" s="33">
        <v>1</v>
      </c>
      <c r="H732" s="33">
        <v>1</v>
      </c>
      <c r="I732" s="33">
        <v>1</v>
      </c>
      <c r="J732" s="33">
        <f t="shared" si="96"/>
        <v>3</v>
      </c>
      <c r="K732" s="33" t="str">
        <f t="shared" si="95"/>
        <v>No</v>
      </c>
      <c r="L732" s="33" t="str">
        <f t="shared" si="97"/>
        <v>No</v>
      </c>
      <c r="M732" s="22" t="s">
        <v>55</v>
      </c>
      <c r="N732" s="21" t="s">
        <v>2673</v>
      </c>
      <c r="O732" s="22" t="s">
        <v>57</v>
      </c>
      <c r="P732" s="21" t="s">
        <v>2674</v>
      </c>
      <c r="Q732" s="22"/>
      <c r="R732" s="21"/>
      <c r="S732" s="22" t="s">
        <v>59</v>
      </c>
      <c r="T732" s="23">
        <v>1</v>
      </c>
    </row>
    <row r="733" spans="1:20" ht="127.5">
      <c r="A733" s="29" t="s">
        <v>2675</v>
      </c>
      <c r="B733" s="30" t="s">
        <v>2676</v>
      </c>
      <c r="C733" s="31">
        <v>2012</v>
      </c>
      <c r="D733" s="31" t="s">
        <v>54</v>
      </c>
      <c r="E733" s="31" t="s">
        <v>46</v>
      </c>
      <c r="F733" s="31"/>
      <c r="G733" s="31"/>
      <c r="H733" s="31"/>
      <c r="I733" s="31">
        <v>1</v>
      </c>
      <c r="J733" s="40">
        <f t="shared" si="96"/>
        <v>0</v>
      </c>
      <c r="K733" s="40" t="str">
        <f t="shared" si="95"/>
        <v>No</v>
      </c>
      <c r="L733" s="40" t="str">
        <f t="shared" si="97"/>
        <v>No</v>
      </c>
      <c r="M733" s="40" t="s">
        <v>55</v>
      </c>
      <c r="N733" s="30" t="s">
        <v>2677</v>
      </c>
      <c r="O733" s="40" t="s">
        <v>55</v>
      </c>
      <c r="P733" s="30" t="s">
        <v>2678</v>
      </c>
      <c r="Q733" s="40" t="s">
        <v>191</v>
      </c>
      <c r="R733" s="30" t="s">
        <v>2679</v>
      </c>
      <c r="S733" s="31" t="s">
        <v>2680</v>
      </c>
      <c r="T733" s="23"/>
    </row>
    <row r="734" spans="1:20" ht="38.25">
      <c r="A734" s="20" t="s">
        <v>2681</v>
      </c>
      <c r="B734" s="21" t="s">
        <v>2682</v>
      </c>
      <c r="C734" s="22">
        <v>2011</v>
      </c>
      <c r="D734" s="22" t="s">
        <v>54</v>
      </c>
      <c r="E734" s="33" t="s">
        <v>46</v>
      </c>
      <c r="F734" s="22">
        <v>1</v>
      </c>
      <c r="G734" s="33">
        <v>1</v>
      </c>
      <c r="H734" s="33">
        <v>1</v>
      </c>
      <c r="I734" s="33">
        <v>1</v>
      </c>
      <c r="J734" s="33">
        <f t="shared" si="96"/>
        <v>3</v>
      </c>
      <c r="K734" s="33" t="str">
        <f t="shared" si="95"/>
        <v>No</v>
      </c>
      <c r="L734" s="33" t="str">
        <f t="shared" si="97"/>
        <v>No</v>
      </c>
      <c r="M734" s="22" t="s">
        <v>57</v>
      </c>
      <c r="N734" s="21" t="s">
        <v>2683</v>
      </c>
      <c r="O734" s="22"/>
      <c r="P734" s="21"/>
      <c r="Q734" s="22"/>
      <c r="R734" s="21"/>
      <c r="S734" s="22" t="s">
        <v>204</v>
      </c>
      <c r="T734" s="23">
        <v>1</v>
      </c>
    </row>
    <row r="735" spans="1:20" ht="102">
      <c r="A735" s="25" t="s">
        <v>2684</v>
      </c>
      <c r="B735" s="26" t="s">
        <v>2685</v>
      </c>
      <c r="C735" s="27">
        <v>2012</v>
      </c>
      <c r="D735" s="27" t="s">
        <v>113</v>
      </c>
      <c r="E735" s="38" t="s">
        <v>46</v>
      </c>
      <c r="F735" s="27">
        <v>1</v>
      </c>
      <c r="G735" s="38">
        <v>1</v>
      </c>
      <c r="H735" s="38">
        <v>1</v>
      </c>
      <c r="I735" s="38">
        <v>1</v>
      </c>
      <c r="J735" s="38">
        <f t="shared" si="96"/>
        <v>3</v>
      </c>
      <c r="K735" s="38" t="str">
        <f t="shared" si="95"/>
        <v>No</v>
      </c>
      <c r="L735" s="38" t="str">
        <f t="shared" si="97"/>
        <v>No</v>
      </c>
      <c r="M735" s="27" t="s">
        <v>55</v>
      </c>
      <c r="N735" s="28" t="s">
        <v>2686</v>
      </c>
      <c r="O735" s="27" t="s">
        <v>55</v>
      </c>
      <c r="P735" s="28" t="s">
        <v>2687</v>
      </c>
      <c r="Q735" s="27" t="s">
        <v>55</v>
      </c>
      <c r="R735" s="26" t="s">
        <v>2688</v>
      </c>
      <c r="S735" s="27" t="s">
        <v>123</v>
      </c>
      <c r="T735" s="23">
        <v>1</v>
      </c>
    </row>
    <row r="736" spans="1:20" ht="63.75">
      <c r="A736" s="20" t="s">
        <v>2689</v>
      </c>
      <c r="B736" s="21" t="s">
        <v>2690</v>
      </c>
      <c r="C736" s="22">
        <v>2016</v>
      </c>
      <c r="D736" s="22" t="s">
        <v>126</v>
      </c>
      <c r="E736" s="33" t="s">
        <v>46</v>
      </c>
      <c r="F736" s="33"/>
      <c r="G736" s="33"/>
      <c r="H736" s="33"/>
      <c r="I736" s="33">
        <v>1</v>
      </c>
      <c r="J736" s="33">
        <f t="shared" si="96"/>
        <v>0</v>
      </c>
      <c r="K736" s="33" t="str">
        <f t="shared" si="95"/>
        <v>No</v>
      </c>
      <c r="L736" s="33" t="str">
        <f t="shared" si="97"/>
        <v>Yes</v>
      </c>
      <c r="M736" s="33"/>
      <c r="N736" s="21"/>
      <c r="O736" s="33"/>
      <c r="P736" s="21"/>
      <c r="Q736" s="33"/>
      <c r="R736" s="21"/>
      <c r="S736" s="22"/>
      <c r="T736" s="23"/>
    </row>
    <row r="737" spans="1:22" ht="127.5">
      <c r="A737" s="29" t="s">
        <v>2691</v>
      </c>
      <c r="B737" s="30" t="s">
        <v>2692</v>
      </c>
      <c r="C737" s="34">
        <v>2014</v>
      </c>
      <c r="D737" s="34" t="s">
        <v>54</v>
      </c>
      <c r="E737" s="34" t="s">
        <v>46</v>
      </c>
      <c r="F737" s="34"/>
      <c r="G737" s="34"/>
      <c r="H737" s="34"/>
      <c r="I737" s="34">
        <v>1</v>
      </c>
      <c r="J737" s="42">
        <f t="shared" si="96"/>
        <v>0</v>
      </c>
      <c r="K737" s="42" t="str">
        <f t="shared" si="95"/>
        <v>No</v>
      </c>
      <c r="L737" s="42" t="str">
        <f t="shared" si="97"/>
        <v>No</v>
      </c>
      <c r="M737" s="42" t="s">
        <v>55</v>
      </c>
      <c r="N737" s="30" t="s">
        <v>2693</v>
      </c>
      <c r="O737" s="34" t="s">
        <v>55</v>
      </c>
      <c r="P737" s="35" t="s">
        <v>2694</v>
      </c>
      <c r="Q737" s="34" t="s">
        <v>191</v>
      </c>
      <c r="R737" s="35" t="s">
        <v>2695</v>
      </c>
      <c r="S737" s="31" t="s">
        <v>237</v>
      </c>
      <c r="T737" s="23"/>
    </row>
    <row r="738" spans="1:22" ht="280.5">
      <c r="A738" s="20" t="s">
        <v>2696</v>
      </c>
      <c r="B738" s="21" t="s">
        <v>2697</v>
      </c>
      <c r="C738" s="22">
        <v>2016</v>
      </c>
      <c r="D738" s="22" t="s">
        <v>1812</v>
      </c>
      <c r="E738" s="33" t="s">
        <v>46</v>
      </c>
      <c r="F738" s="22">
        <v>1</v>
      </c>
      <c r="G738" s="33">
        <v>1</v>
      </c>
      <c r="H738" s="33"/>
      <c r="I738" s="33">
        <v>1</v>
      </c>
      <c r="J738" s="33">
        <f t="shared" si="96"/>
        <v>2</v>
      </c>
      <c r="K738" s="33" t="str">
        <f t="shared" si="95"/>
        <v>No</v>
      </c>
      <c r="L738" s="33" t="str">
        <f t="shared" si="97"/>
        <v>No</v>
      </c>
      <c r="M738" s="22" t="s">
        <v>55</v>
      </c>
      <c r="N738" s="21" t="s">
        <v>2698</v>
      </c>
      <c r="O738" s="22" t="s">
        <v>55</v>
      </c>
      <c r="P738" s="21" t="s">
        <v>2699</v>
      </c>
      <c r="Q738" s="22" t="s">
        <v>57</v>
      </c>
      <c r="R738" s="21" t="s">
        <v>2700</v>
      </c>
      <c r="S738" s="22" t="s">
        <v>231</v>
      </c>
      <c r="T738" s="23"/>
    </row>
    <row r="739" spans="1:22" ht="38.25">
      <c r="A739" s="41" t="s">
        <v>4292</v>
      </c>
      <c r="B739" s="24" t="s">
        <v>4343</v>
      </c>
      <c r="C739" s="33">
        <v>2020</v>
      </c>
      <c r="D739" s="22" t="s">
        <v>54</v>
      </c>
      <c r="E739" s="33" t="s">
        <v>46</v>
      </c>
      <c r="F739" s="33"/>
      <c r="G739" s="33"/>
      <c r="H739" s="33">
        <v>1</v>
      </c>
      <c r="I739" s="33">
        <v>1</v>
      </c>
      <c r="J739" s="33">
        <f t="shared" si="96"/>
        <v>1</v>
      </c>
      <c r="K739" s="33" t="str">
        <f t="shared" si="95"/>
        <v>No</v>
      </c>
      <c r="L739" s="33" t="str">
        <f>IF(OR(D739="Conference Review", D739="Patent", D739="News Article", D739="Report", D739="Erratum"),"Yes","No")</f>
        <v>No</v>
      </c>
      <c r="M739" s="33" t="s">
        <v>55</v>
      </c>
      <c r="N739" s="24" t="s">
        <v>4408</v>
      </c>
      <c r="O739" s="33" t="s">
        <v>57</v>
      </c>
      <c r="P739" s="24" t="s">
        <v>4415</v>
      </c>
      <c r="Q739" s="33"/>
      <c r="R739" s="41"/>
      <c r="S739" s="33"/>
      <c r="T739" s="23">
        <v>1</v>
      </c>
    </row>
    <row r="740" spans="1:22" ht="38.25">
      <c r="A740" s="20" t="s">
        <v>2701</v>
      </c>
      <c r="B740" s="21" t="s">
        <v>2702</v>
      </c>
      <c r="C740" s="22">
        <v>2003</v>
      </c>
      <c r="D740" s="22" t="s">
        <v>126</v>
      </c>
      <c r="E740" s="33" t="s">
        <v>46</v>
      </c>
      <c r="F740" s="33"/>
      <c r="G740" s="33"/>
      <c r="H740" s="33"/>
      <c r="I740" s="33">
        <v>1</v>
      </c>
      <c r="J740" s="33">
        <f t="shared" si="96"/>
        <v>0</v>
      </c>
      <c r="K740" s="33" t="str">
        <f t="shared" si="95"/>
        <v>No</v>
      </c>
      <c r="L740" s="33" t="str">
        <f t="shared" ref="L740:L765" si="98">IF(OR(D740="Conference Review", D740="Patent", D740="News Article", D740="Report"),"Yes","No")</f>
        <v>Yes</v>
      </c>
      <c r="M740" s="33"/>
      <c r="N740" s="21"/>
      <c r="O740" s="33"/>
      <c r="P740" s="21"/>
      <c r="Q740" s="33"/>
      <c r="R740" s="21"/>
      <c r="S740" s="22"/>
      <c r="T740" s="23"/>
    </row>
    <row r="741" spans="1:22" ht="25.5">
      <c r="A741" s="20" t="s">
        <v>2703</v>
      </c>
      <c r="B741" s="21" t="s">
        <v>2704</v>
      </c>
      <c r="C741" s="22">
        <v>2004</v>
      </c>
      <c r="D741" s="22" t="s">
        <v>126</v>
      </c>
      <c r="E741" s="33" t="s">
        <v>46</v>
      </c>
      <c r="F741" s="33"/>
      <c r="G741" s="33"/>
      <c r="H741" s="33"/>
      <c r="I741" s="33">
        <v>1</v>
      </c>
      <c r="J741" s="33">
        <f t="shared" si="96"/>
        <v>0</v>
      </c>
      <c r="K741" s="33" t="str">
        <f t="shared" si="95"/>
        <v>No</v>
      </c>
      <c r="L741" s="33" t="str">
        <f t="shared" si="98"/>
        <v>Yes</v>
      </c>
      <c r="M741" s="33"/>
      <c r="N741" s="21"/>
      <c r="O741" s="33"/>
      <c r="P741" s="21"/>
      <c r="Q741" s="33"/>
      <c r="R741" s="21"/>
      <c r="S741" s="22"/>
      <c r="T741" s="23"/>
    </row>
    <row r="742" spans="1:22" ht="38.25">
      <c r="A742" s="20" t="s">
        <v>2705</v>
      </c>
      <c r="B742" s="21" t="s">
        <v>2706</v>
      </c>
      <c r="C742" s="22">
        <v>1993</v>
      </c>
      <c r="D742" s="22" t="s">
        <v>126</v>
      </c>
      <c r="E742" s="33" t="s">
        <v>46</v>
      </c>
      <c r="F742" s="33"/>
      <c r="G742" s="33"/>
      <c r="H742" s="33"/>
      <c r="I742" s="33">
        <v>1</v>
      </c>
      <c r="J742" s="33">
        <f t="shared" si="96"/>
        <v>0</v>
      </c>
      <c r="K742" s="33" t="str">
        <f t="shared" si="95"/>
        <v>No</v>
      </c>
      <c r="L742" s="33" t="str">
        <f t="shared" si="98"/>
        <v>Yes</v>
      </c>
      <c r="M742" s="33"/>
      <c r="N742" s="21"/>
      <c r="O742" s="33"/>
      <c r="P742" s="21"/>
      <c r="Q742" s="33"/>
      <c r="R742" s="21"/>
      <c r="S742" s="22"/>
      <c r="T742" s="23"/>
    </row>
    <row r="743" spans="1:22" ht="140.25">
      <c r="A743" s="25" t="s">
        <v>2707</v>
      </c>
      <c r="B743" s="26" t="s">
        <v>2708</v>
      </c>
      <c r="C743" s="27">
        <v>2012</v>
      </c>
      <c r="D743" s="27" t="s">
        <v>54</v>
      </c>
      <c r="E743" s="27" t="s">
        <v>46</v>
      </c>
      <c r="F743" s="38"/>
      <c r="G743" s="38"/>
      <c r="H743" s="38">
        <v>1</v>
      </c>
      <c r="I743" s="38"/>
      <c r="J743" s="38">
        <f t="shared" si="96"/>
        <v>0</v>
      </c>
      <c r="K743" s="38" t="str">
        <f t="shared" si="95"/>
        <v>No</v>
      </c>
      <c r="L743" s="38" t="str">
        <f t="shared" si="98"/>
        <v>No</v>
      </c>
      <c r="M743" s="38" t="s">
        <v>55</v>
      </c>
      <c r="N743" s="26" t="s">
        <v>2625</v>
      </c>
      <c r="O743" s="38" t="s">
        <v>55</v>
      </c>
      <c r="P743" s="26" t="s">
        <v>2709</v>
      </c>
      <c r="Q743" s="38" t="s">
        <v>55</v>
      </c>
      <c r="R743" s="26" t="s">
        <v>2710</v>
      </c>
      <c r="S743" s="27" t="s">
        <v>2711</v>
      </c>
      <c r="T743" s="23">
        <v>1</v>
      </c>
      <c r="V743" s="16" t="s">
        <v>1737</v>
      </c>
    </row>
    <row r="744" spans="1:22" ht="25.5">
      <c r="A744" s="41" t="s">
        <v>2712</v>
      </c>
      <c r="B744" s="21" t="s">
        <v>2713</v>
      </c>
      <c r="C744" s="22">
        <v>2007</v>
      </c>
      <c r="D744" s="22" t="s">
        <v>54</v>
      </c>
      <c r="E744" s="33" t="s">
        <v>46</v>
      </c>
      <c r="F744" s="33"/>
      <c r="G744" s="33"/>
      <c r="H744" s="33">
        <v>1</v>
      </c>
      <c r="I744" s="36"/>
      <c r="J744" s="33">
        <f t="shared" si="96"/>
        <v>0</v>
      </c>
      <c r="K744" s="33" t="str">
        <f t="shared" si="95"/>
        <v>No</v>
      </c>
      <c r="L744" s="33" t="str">
        <f t="shared" si="98"/>
        <v>No</v>
      </c>
      <c r="M744" s="33" t="s">
        <v>57</v>
      </c>
      <c r="N744" s="21" t="s">
        <v>2714</v>
      </c>
      <c r="O744" s="33"/>
      <c r="P744" s="21"/>
      <c r="Q744" s="33"/>
      <c r="R744" s="21"/>
      <c r="S744" s="22" t="s">
        <v>208</v>
      </c>
      <c r="T744" s="23"/>
    </row>
    <row r="745" spans="1:22" ht="76.5">
      <c r="A745" s="20" t="s">
        <v>2715</v>
      </c>
      <c r="B745" s="21" t="s">
        <v>2716</v>
      </c>
      <c r="C745" s="22">
        <v>2014</v>
      </c>
      <c r="D745" s="22" t="s">
        <v>54</v>
      </c>
      <c r="E745" s="33" t="s">
        <v>46</v>
      </c>
      <c r="F745" s="22">
        <v>1</v>
      </c>
      <c r="G745" s="33">
        <v>1</v>
      </c>
      <c r="H745" s="33"/>
      <c r="I745" s="33"/>
      <c r="J745" s="33">
        <f t="shared" si="96"/>
        <v>1</v>
      </c>
      <c r="K745" s="33" t="str">
        <f t="shared" si="95"/>
        <v>No</v>
      </c>
      <c r="L745" s="33" t="str">
        <f t="shared" si="98"/>
        <v>No</v>
      </c>
      <c r="M745" s="22" t="s">
        <v>55</v>
      </c>
      <c r="N745" s="21" t="s">
        <v>2717</v>
      </c>
      <c r="O745" s="22" t="s">
        <v>55</v>
      </c>
      <c r="P745" s="21" t="s">
        <v>2718</v>
      </c>
      <c r="Q745" s="22" t="s">
        <v>57</v>
      </c>
      <c r="R745" s="21" t="s">
        <v>2719</v>
      </c>
      <c r="S745" s="22" t="s">
        <v>353</v>
      </c>
      <c r="T745" s="23">
        <v>1</v>
      </c>
    </row>
    <row r="746" spans="1:22" ht="89.25">
      <c r="A746" s="20" t="s">
        <v>2720</v>
      </c>
      <c r="B746" s="21" t="s">
        <v>2721</v>
      </c>
      <c r="C746" s="22">
        <v>2018</v>
      </c>
      <c r="D746" s="22" t="s">
        <v>113</v>
      </c>
      <c r="E746" s="22" t="s">
        <v>46</v>
      </c>
      <c r="F746" s="22"/>
      <c r="G746" s="22"/>
      <c r="H746" s="22">
        <v>1</v>
      </c>
      <c r="I746" s="22">
        <v>1</v>
      </c>
      <c r="J746" s="33">
        <f t="shared" si="96"/>
        <v>1</v>
      </c>
      <c r="K746" s="33" t="str">
        <f t="shared" si="95"/>
        <v>No</v>
      </c>
      <c r="L746" s="33" t="str">
        <f t="shared" si="98"/>
        <v>No</v>
      </c>
      <c r="M746" s="33" t="s">
        <v>55</v>
      </c>
      <c r="N746" s="21" t="s">
        <v>2722</v>
      </c>
      <c r="O746" s="33" t="s">
        <v>57</v>
      </c>
      <c r="P746" s="21" t="s">
        <v>2723</v>
      </c>
      <c r="Q746" s="33"/>
      <c r="R746" s="21"/>
      <c r="S746" s="22" t="s">
        <v>59</v>
      </c>
      <c r="T746" s="23">
        <v>1</v>
      </c>
    </row>
    <row r="747" spans="1:22" ht="51">
      <c r="A747" s="20" t="s">
        <v>2724</v>
      </c>
      <c r="B747" s="21" t="s">
        <v>2725</v>
      </c>
      <c r="C747" s="22">
        <v>2018</v>
      </c>
      <c r="D747" s="22" t="s">
        <v>54</v>
      </c>
      <c r="E747" s="22" t="s">
        <v>46</v>
      </c>
      <c r="F747" s="22"/>
      <c r="G747" s="22"/>
      <c r="H747" s="22"/>
      <c r="I747" s="22">
        <v>1</v>
      </c>
      <c r="J747" s="33">
        <f t="shared" si="96"/>
        <v>0</v>
      </c>
      <c r="K747" s="33" t="str">
        <f t="shared" si="95"/>
        <v>No</v>
      </c>
      <c r="L747" s="33" t="str">
        <f t="shared" si="98"/>
        <v>No</v>
      </c>
      <c r="M747" s="33" t="s">
        <v>57</v>
      </c>
      <c r="N747" s="21" t="s">
        <v>2726</v>
      </c>
      <c r="O747" s="33"/>
      <c r="P747" s="21"/>
      <c r="Q747" s="33"/>
      <c r="R747" s="21"/>
      <c r="S747" s="22" t="s">
        <v>1086</v>
      </c>
      <c r="T747" s="23"/>
    </row>
    <row r="748" spans="1:22" ht="63.75">
      <c r="A748" s="25" t="s">
        <v>2727</v>
      </c>
      <c r="B748" s="26" t="s">
        <v>2728</v>
      </c>
      <c r="C748" s="37">
        <v>2008</v>
      </c>
      <c r="D748" s="37" t="s">
        <v>54</v>
      </c>
      <c r="E748" s="38" t="s">
        <v>46</v>
      </c>
      <c r="F748" s="37">
        <v>1</v>
      </c>
      <c r="G748" s="38">
        <v>1</v>
      </c>
      <c r="H748" s="38">
        <v>1</v>
      </c>
      <c r="I748" s="38">
        <v>1</v>
      </c>
      <c r="J748" s="38">
        <f t="shared" si="96"/>
        <v>3</v>
      </c>
      <c r="K748" s="38" t="str">
        <f t="shared" si="95"/>
        <v>No</v>
      </c>
      <c r="L748" s="38" t="str">
        <f t="shared" si="98"/>
        <v>No</v>
      </c>
      <c r="M748" s="37" t="s">
        <v>55</v>
      </c>
      <c r="N748" s="28" t="s">
        <v>2729</v>
      </c>
      <c r="O748" s="37" t="s">
        <v>55</v>
      </c>
      <c r="P748" s="28" t="s">
        <v>2730</v>
      </c>
      <c r="Q748" s="37" t="s">
        <v>55</v>
      </c>
      <c r="R748" s="28" t="s">
        <v>2731</v>
      </c>
      <c r="S748" s="27" t="s">
        <v>2732</v>
      </c>
      <c r="T748" s="23"/>
    </row>
    <row r="749" spans="1:22" ht="102">
      <c r="A749" s="20" t="s">
        <v>2733</v>
      </c>
      <c r="B749" s="21" t="s">
        <v>2734</v>
      </c>
      <c r="C749" s="22">
        <v>2015</v>
      </c>
      <c r="D749" s="22" t="s">
        <v>54</v>
      </c>
      <c r="E749" s="22" t="s">
        <v>46</v>
      </c>
      <c r="F749" s="22"/>
      <c r="G749" s="22"/>
      <c r="H749" s="22"/>
      <c r="I749" s="22">
        <v>1</v>
      </c>
      <c r="J749" s="33">
        <f t="shared" si="96"/>
        <v>0</v>
      </c>
      <c r="K749" s="33" t="str">
        <f t="shared" si="95"/>
        <v>No</v>
      </c>
      <c r="L749" s="33" t="str">
        <f t="shared" si="98"/>
        <v>No</v>
      </c>
      <c r="M749" s="33" t="s">
        <v>55</v>
      </c>
      <c r="N749" s="21" t="s">
        <v>2735</v>
      </c>
      <c r="O749" s="33" t="s">
        <v>55</v>
      </c>
      <c r="P749" s="21" t="s">
        <v>2736</v>
      </c>
      <c r="Q749" s="33" t="s">
        <v>57</v>
      </c>
      <c r="R749" s="21" t="s">
        <v>2737</v>
      </c>
      <c r="S749" s="22" t="s">
        <v>106</v>
      </c>
      <c r="T749" s="23"/>
    </row>
    <row r="750" spans="1:22" ht="102">
      <c r="A750" s="20" t="s">
        <v>2738</v>
      </c>
      <c r="B750" s="21" t="s">
        <v>2739</v>
      </c>
      <c r="C750" s="22">
        <v>2015</v>
      </c>
      <c r="D750" s="22" t="s">
        <v>54</v>
      </c>
      <c r="E750" s="22" t="s">
        <v>46</v>
      </c>
      <c r="F750" s="22"/>
      <c r="G750" s="22"/>
      <c r="H750" s="22"/>
      <c r="I750" s="22">
        <v>1</v>
      </c>
      <c r="J750" s="33">
        <f t="shared" si="96"/>
        <v>0</v>
      </c>
      <c r="K750" s="33" t="str">
        <f t="shared" si="95"/>
        <v>No</v>
      </c>
      <c r="L750" s="33" t="str">
        <f t="shared" si="98"/>
        <v>No</v>
      </c>
      <c r="M750" s="33" t="s">
        <v>55</v>
      </c>
      <c r="N750" s="21" t="s">
        <v>616</v>
      </c>
      <c r="O750" s="33" t="s">
        <v>55</v>
      </c>
      <c r="P750" s="21" t="s">
        <v>2740</v>
      </c>
      <c r="Q750" s="33" t="s">
        <v>57</v>
      </c>
      <c r="R750" s="21" t="s">
        <v>2741</v>
      </c>
      <c r="S750" s="22" t="s">
        <v>97</v>
      </c>
      <c r="T750" s="23">
        <v>1</v>
      </c>
    </row>
    <row r="751" spans="1:22" ht="63.75">
      <c r="A751" s="20" t="s">
        <v>2742</v>
      </c>
      <c r="B751" s="21" t="s">
        <v>2743</v>
      </c>
      <c r="C751" s="22">
        <v>2009</v>
      </c>
      <c r="D751" s="22" t="s">
        <v>54</v>
      </c>
      <c r="E751" s="33" t="s">
        <v>2744</v>
      </c>
      <c r="F751" s="22">
        <v>1</v>
      </c>
      <c r="G751" s="33"/>
      <c r="H751" s="33"/>
      <c r="I751" s="33">
        <v>1</v>
      </c>
      <c r="J751" s="33">
        <f t="shared" si="96"/>
        <v>1</v>
      </c>
      <c r="K751" s="33" t="str">
        <f t="shared" si="95"/>
        <v>Yes</v>
      </c>
      <c r="L751" s="33" t="str">
        <f t="shared" si="98"/>
        <v>No</v>
      </c>
      <c r="M751" s="22"/>
      <c r="N751" s="21"/>
      <c r="O751" s="22"/>
      <c r="P751" s="21"/>
      <c r="Q751" s="22"/>
      <c r="R751" s="21"/>
      <c r="S751" s="22"/>
      <c r="T751" s="23"/>
    </row>
    <row r="752" spans="1:22" ht="89.25">
      <c r="A752" s="20" t="s">
        <v>2745</v>
      </c>
      <c r="B752" s="21" t="s">
        <v>2746</v>
      </c>
      <c r="C752" s="22">
        <v>2018</v>
      </c>
      <c r="D752" s="22" t="s">
        <v>54</v>
      </c>
      <c r="E752" s="22" t="s">
        <v>46</v>
      </c>
      <c r="F752" s="33"/>
      <c r="G752" s="33"/>
      <c r="H752" s="33">
        <v>1</v>
      </c>
      <c r="I752" s="33"/>
      <c r="J752" s="33">
        <f t="shared" si="96"/>
        <v>0</v>
      </c>
      <c r="K752" s="33" t="str">
        <f t="shared" si="95"/>
        <v>No</v>
      </c>
      <c r="L752" s="33" t="str">
        <f t="shared" si="98"/>
        <v>No</v>
      </c>
      <c r="M752" s="33" t="s">
        <v>55</v>
      </c>
      <c r="N752" s="21" t="s">
        <v>2747</v>
      </c>
      <c r="O752" s="33" t="s">
        <v>57</v>
      </c>
      <c r="P752" s="21" t="s">
        <v>2748</v>
      </c>
      <c r="Q752" s="33"/>
      <c r="R752" s="21"/>
      <c r="S752" s="22" t="s">
        <v>2749</v>
      </c>
      <c r="T752" s="23">
        <v>1</v>
      </c>
    </row>
    <row r="753" spans="1:20" ht="51">
      <c r="A753" s="20" t="s">
        <v>2750</v>
      </c>
      <c r="B753" s="21" t="s">
        <v>2751</v>
      </c>
      <c r="C753" s="22">
        <v>2013</v>
      </c>
      <c r="D753" s="22" t="s">
        <v>113</v>
      </c>
      <c r="E753" s="22" t="s">
        <v>46</v>
      </c>
      <c r="F753" s="22"/>
      <c r="G753" s="22"/>
      <c r="H753" s="22"/>
      <c r="I753" s="22">
        <v>1</v>
      </c>
      <c r="J753" s="33">
        <f t="shared" si="96"/>
        <v>0</v>
      </c>
      <c r="K753" s="33" t="str">
        <f t="shared" si="95"/>
        <v>No</v>
      </c>
      <c r="L753" s="33" t="str">
        <f t="shared" si="98"/>
        <v>No</v>
      </c>
      <c r="M753" s="33" t="s">
        <v>57</v>
      </c>
      <c r="N753" s="21" t="s">
        <v>2752</v>
      </c>
      <c r="O753" s="33"/>
      <c r="P753" s="21"/>
      <c r="Q753" s="33"/>
      <c r="R753" s="21"/>
      <c r="S753" s="22" t="s">
        <v>443</v>
      </c>
      <c r="T753" s="23"/>
    </row>
    <row r="754" spans="1:20" ht="89.25">
      <c r="A754" s="25" t="s">
        <v>2753</v>
      </c>
      <c r="B754" s="26" t="s">
        <v>2754</v>
      </c>
      <c r="C754" s="27">
        <v>2015</v>
      </c>
      <c r="D754" s="27" t="s">
        <v>54</v>
      </c>
      <c r="E754" s="38" t="s">
        <v>46</v>
      </c>
      <c r="F754" s="27">
        <v>1</v>
      </c>
      <c r="G754" s="38">
        <v>1</v>
      </c>
      <c r="H754" s="38">
        <v>1</v>
      </c>
      <c r="I754" s="38">
        <v>1</v>
      </c>
      <c r="J754" s="38">
        <f t="shared" si="96"/>
        <v>3</v>
      </c>
      <c r="K754" s="38" t="str">
        <f t="shared" si="95"/>
        <v>No</v>
      </c>
      <c r="L754" s="38" t="str">
        <f t="shared" si="98"/>
        <v>No</v>
      </c>
      <c r="M754" s="27" t="s">
        <v>55</v>
      </c>
      <c r="N754" s="28" t="s">
        <v>2755</v>
      </c>
      <c r="O754" s="27" t="s">
        <v>55</v>
      </c>
      <c r="P754" s="26" t="s">
        <v>2756</v>
      </c>
      <c r="Q754" s="27" t="s">
        <v>55</v>
      </c>
      <c r="R754" s="26" t="s">
        <v>2757</v>
      </c>
      <c r="S754" s="27" t="s">
        <v>1534</v>
      </c>
      <c r="T754" s="23">
        <v>1</v>
      </c>
    </row>
    <row r="755" spans="1:20" ht="89.25">
      <c r="A755" s="20" t="s">
        <v>2758</v>
      </c>
      <c r="B755" s="21" t="s">
        <v>2759</v>
      </c>
      <c r="C755" s="22">
        <v>2017</v>
      </c>
      <c r="D755" s="22" t="s">
        <v>54</v>
      </c>
      <c r="E755" s="22" t="s">
        <v>46</v>
      </c>
      <c r="F755" s="22"/>
      <c r="G755" s="22"/>
      <c r="H755" s="22"/>
      <c r="I755" s="22">
        <v>1</v>
      </c>
      <c r="J755" s="33">
        <f t="shared" si="96"/>
        <v>0</v>
      </c>
      <c r="K755" s="33" t="str">
        <f t="shared" si="95"/>
        <v>No</v>
      </c>
      <c r="L755" s="33" t="str">
        <f t="shared" si="98"/>
        <v>No</v>
      </c>
      <c r="M755" s="33" t="s">
        <v>55</v>
      </c>
      <c r="N755" s="21" t="s">
        <v>2760</v>
      </c>
      <c r="O755" s="33" t="s">
        <v>55</v>
      </c>
      <c r="P755" s="21" t="s">
        <v>2761</v>
      </c>
      <c r="Q755" s="33" t="s">
        <v>57</v>
      </c>
      <c r="R755" s="21" t="s">
        <v>2762</v>
      </c>
      <c r="S755" s="22" t="s">
        <v>1098</v>
      </c>
      <c r="T755" s="23"/>
    </row>
    <row r="756" spans="1:20" ht="63.75">
      <c r="A756" s="20" t="s">
        <v>1272</v>
      </c>
      <c r="B756" s="21" t="s">
        <v>2763</v>
      </c>
      <c r="C756" s="22">
        <v>2016</v>
      </c>
      <c r="D756" s="22" t="s">
        <v>126</v>
      </c>
      <c r="E756" s="33" t="s">
        <v>46</v>
      </c>
      <c r="F756" s="33"/>
      <c r="G756" s="33"/>
      <c r="H756" s="33"/>
      <c r="I756" s="33">
        <v>1</v>
      </c>
      <c r="J756" s="33">
        <f t="shared" si="96"/>
        <v>0</v>
      </c>
      <c r="K756" s="33" t="str">
        <f t="shared" si="95"/>
        <v>No</v>
      </c>
      <c r="L756" s="33" t="str">
        <f t="shared" si="98"/>
        <v>Yes</v>
      </c>
      <c r="M756" s="33"/>
      <c r="N756" s="21"/>
      <c r="O756" s="33"/>
      <c r="P756" s="21"/>
      <c r="Q756" s="33"/>
      <c r="R756" s="21"/>
      <c r="S756" s="22"/>
      <c r="T756" s="23"/>
    </row>
    <row r="757" spans="1:20" ht="127.5">
      <c r="A757" s="25" t="s">
        <v>2764</v>
      </c>
      <c r="B757" s="26" t="s">
        <v>2765</v>
      </c>
      <c r="C757" s="37">
        <v>2018</v>
      </c>
      <c r="D757" s="37" t="s">
        <v>54</v>
      </c>
      <c r="E757" s="38" t="s">
        <v>46</v>
      </c>
      <c r="F757" s="37">
        <v>1</v>
      </c>
      <c r="G757" s="38">
        <v>1</v>
      </c>
      <c r="H757" s="38">
        <v>1</v>
      </c>
      <c r="I757" s="38">
        <v>1</v>
      </c>
      <c r="J757" s="38">
        <f t="shared" si="96"/>
        <v>3</v>
      </c>
      <c r="K757" s="38" t="str">
        <f t="shared" si="95"/>
        <v>No</v>
      </c>
      <c r="L757" s="38" t="str">
        <f t="shared" si="98"/>
        <v>No</v>
      </c>
      <c r="M757" s="37" t="s">
        <v>55</v>
      </c>
      <c r="N757" s="28" t="s">
        <v>1839</v>
      </c>
      <c r="O757" s="37" t="s">
        <v>55</v>
      </c>
      <c r="P757" s="28" t="s">
        <v>2766</v>
      </c>
      <c r="Q757" s="37" t="s">
        <v>55</v>
      </c>
      <c r="R757" s="28" t="s">
        <v>2767</v>
      </c>
      <c r="S757" s="27" t="s">
        <v>2768</v>
      </c>
      <c r="T757" s="23">
        <v>1</v>
      </c>
    </row>
    <row r="758" spans="1:20" ht="63.75">
      <c r="A758" s="20" t="s">
        <v>2769</v>
      </c>
      <c r="B758" s="21" t="s">
        <v>2770</v>
      </c>
      <c r="C758" s="22">
        <v>2012</v>
      </c>
      <c r="D758" s="22" t="s">
        <v>126</v>
      </c>
      <c r="E758" s="33" t="s">
        <v>46</v>
      </c>
      <c r="F758" s="33"/>
      <c r="G758" s="33"/>
      <c r="H758" s="33"/>
      <c r="I758" s="33">
        <v>1</v>
      </c>
      <c r="J758" s="33">
        <f t="shared" si="96"/>
        <v>0</v>
      </c>
      <c r="K758" s="33" t="str">
        <f t="shared" ref="K758:K779" si="99">IF(E758 = "English", "No", "Yes")</f>
        <v>No</v>
      </c>
      <c r="L758" s="33" t="str">
        <f t="shared" si="98"/>
        <v>Yes</v>
      </c>
      <c r="M758" s="33"/>
      <c r="N758" s="21"/>
      <c r="O758" s="33"/>
      <c r="P758" s="21"/>
      <c r="Q758" s="33"/>
      <c r="R758" s="21"/>
      <c r="S758" s="22"/>
      <c r="T758" s="23"/>
    </row>
    <row r="759" spans="1:20" ht="63.75">
      <c r="A759" s="20" t="s">
        <v>2771</v>
      </c>
      <c r="B759" s="21" t="s">
        <v>2772</v>
      </c>
      <c r="C759" s="22">
        <v>2019</v>
      </c>
      <c r="D759" s="22" t="s">
        <v>126</v>
      </c>
      <c r="E759" s="33" t="s">
        <v>46</v>
      </c>
      <c r="F759" s="33"/>
      <c r="G759" s="33"/>
      <c r="H759" s="33"/>
      <c r="I759" s="33">
        <v>1</v>
      </c>
      <c r="J759" s="33">
        <f t="shared" ref="J759:J790" si="100">SUM(F759:I759)-1</f>
        <v>0</v>
      </c>
      <c r="K759" s="33" t="str">
        <f t="shared" si="99"/>
        <v>No</v>
      </c>
      <c r="L759" s="33" t="str">
        <f t="shared" si="98"/>
        <v>Yes</v>
      </c>
      <c r="M759" s="33"/>
      <c r="N759" s="21"/>
      <c r="O759" s="33"/>
      <c r="P759" s="21"/>
      <c r="Q759" s="33"/>
      <c r="R759" s="21"/>
      <c r="S759" s="22"/>
      <c r="T759" s="23"/>
    </row>
    <row r="760" spans="1:20" ht="76.5">
      <c r="A760" s="25" t="s">
        <v>2773</v>
      </c>
      <c r="B760" s="26" t="s">
        <v>2774</v>
      </c>
      <c r="C760" s="27">
        <v>2014</v>
      </c>
      <c r="D760" s="27" t="s">
        <v>54</v>
      </c>
      <c r="E760" s="27" t="s">
        <v>46</v>
      </c>
      <c r="F760" s="27"/>
      <c r="G760" s="27"/>
      <c r="H760" s="27"/>
      <c r="I760" s="27">
        <v>1</v>
      </c>
      <c r="J760" s="38">
        <f t="shared" si="100"/>
        <v>0</v>
      </c>
      <c r="K760" s="38" t="str">
        <f t="shared" si="99"/>
        <v>No</v>
      </c>
      <c r="L760" s="38" t="str">
        <f t="shared" si="98"/>
        <v>No</v>
      </c>
      <c r="M760" s="38" t="s">
        <v>55</v>
      </c>
      <c r="N760" s="26" t="s">
        <v>2775</v>
      </c>
      <c r="O760" s="38" t="s">
        <v>55</v>
      </c>
      <c r="P760" s="26" t="s">
        <v>2776</v>
      </c>
      <c r="Q760" s="38" t="s">
        <v>55</v>
      </c>
      <c r="R760" s="26" t="s">
        <v>2777</v>
      </c>
      <c r="S760" s="27" t="s">
        <v>64</v>
      </c>
      <c r="T760" s="23"/>
    </row>
    <row r="761" spans="1:20" ht="38.25">
      <c r="A761" s="20" t="s">
        <v>2778</v>
      </c>
      <c r="B761" s="21" t="s">
        <v>2779</v>
      </c>
      <c r="C761" s="22">
        <v>2015</v>
      </c>
      <c r="D761" s="22" t="s">
        <v>54</v>
      </c>
      <c r="E761" s="33" t="s">
        <v>181</v>
      </c>
      <c r="F761" s="22">
        <v>1</v>
      </c>
      <c r="G761" s="33">
        <v>1</v>
      </c>
      <c r="H761" s="33"/>
      <c r="I761" s="33">
        <v>1</v>
      </c>
      <c r="J761" s="33">
        <f t="shared" si="100"/>
        <v>2</v>
      </c>
      <c r="K761" s="33" t="str">
        <f t="shared" si="99"/>
        <v>Yes</v>
      </c>
      <c r="L761" s="33" t="str">
        <f t="shared" si="98"/>
        <v>No</v>
      </c>
      <c r="M761" s="22"/>
      <c r="N761" s="21"/>
      <c r="O761" s="22"/>
      <c r="P761" s="21"/>
      <c r="Q761" s="22"/>
      <c r="R761" s="21"/>
      <c r="S761" s="22"/>
      <c r="T761" s="23"/>
    </row>
    <row r="762" spans="1:20" ht="38.25">
      <c r="A762" s="20" t="s">
        <v>2780</v>
      </c>
      <c r="B762" s="21" t="s">
        <v>2781</v>
      </c>
      <c r="C762" s="22">
        <v>2018</v>
      </c>
      <c r="D762" s="22" t="s">
        <v>54</v>
      </c>
      <c r="E762" s="22" t="s">
        <v>46</v>
      </c>
      <c r="F762" s="22"/>
      <c r="G762" s="22"/>
      <c r="H762" s="22"/>
      <c r="I762" s="22">
        <v>1</v>
      </c>
      <c r="J762" s="33">
        <f t="shared" si="100"/>
        <v>0</v>
      </c>
      <c r="K762" s="33" t="str">
        <f t="shared" si="99"/>
        <v>No</v>
      </c>
      <c r="L762" s="33" t="str">
        <f t="shared" si="98"/>
        <v>No</v>
      </c>
      <c r="M762" s="33" t="s">
        <v>57</v>
      </c>
      <c r="N762" s="21" t="s">
        <v>2782</v>
      </c>
      <c r="O762" s="33"/>
      <c r="P762" s="21"/>
      <c r="Q762" s="33"/>
      <c r="R762" s="21"/>
      <c r="S762" s="22" t="s">
        <v>204</v>
      </c>
      <c r="T762" s="23"/>
    </row>
    <row r="763" spans="1:20" ht="76.5">
      <c r="A763" s="20" t="s">
        <v>2783</v>
      </c>
      <c r="B763" s="21" t="s">
        <v>2784</v>
      </c>
      <c r="C763" s="22">
        <v>2018</v>
      </c>
      <c r="D763" s="22" t="s">
        <v>126</v>
      </c>
      <c r="E763" s="33" t="s">
        <v>46</v>
      </c>
      <c r="F763" s="33"/>
      <c r="G763" s="33"/>
      <c r="H763" s="33"/>
      <c r="I763" s="33">
        <v>1</v>
      </c>
      <c r="J763" s="33">
        <f t="shared" si="100"/>
        <v>0</v>
      </c>
      <c r="K763" s="33" t="str">
        <f t="shared" si="99"/>
        <v>No</v>
      </c>
      <c r="L763" s="33" t="str">
        <f t="shared" si="98"/>
        <v>Yes</v>
      </c>
      <c r="M763" s="33"/>
      <c r="N763" s="21"/>
      <c r="O763" s="33"/>
      <c r="P763" s="21"/>
      <c r="Q763" s="33"/>
      <c r="R763" s="21"/>
      <c r="S763" s="22"/>
      <c r="T763" s="23"/>
    </row>
    <row r="764" spans="1:20" ht="38.25">
      <c r="A764" s="20" t="s">
        <v>2785</v>
      </c>
      <c r="B764" s="21" t="s">
        <v>2786</v>
      </c>
      <c r="C764" s="22">
        <v>2004</v>
      </c>
      <c r="D764" s="22" t="s">
        <v>54</v>
      </c>
      <c r="E764" s="22" t="s">
        <v>46</v>
      </c>
      <c r="F764" s="22"/>
      <c r="G764" s="22">
        <v>1</v>
      </c>
      <c r="H764" s="22">
        <v>1</v>
      </c>
      <c r="I764" s="22">
        <v>1</v>
      </c>
      <c r="J764" s="33">
        <f t="shared" si="100"/>
        <v>2</v>
      </c>
      <c r="K764" s="33" t="str">
        <f t="shared" si="99"/>
        <v>No</v>
      </c>
      <c r="L764" s="33" t="str">
        <f t="shared" si="98"/>
        <v>No</v>
      </c>
      <c r="M764" s="33" t="s">
        <v>57</v>
      </c>
      <c r="N764" s="21" t="s">
        <v>2787</v>
      </c>
      <c r="O764" s="33"/>
      <c r="P764" s="21"/>
      <c r="Q764" s="33"/>
      <c r="R764" s="21"/>
      <c r="S764" s="22" t="s">
        <v>2788</v>
      </c>
      <c r="T764" s="23"/>
    </row>
    <row r="765" spans="1:20" ht="114.75">
      <c r="A765" s="25" t="s">
        <v>2789</v>
      </c>
      <c r="B765" s="26" t="s">
        <v>2790</v>
      </c>
      <c r="C765" s="27">
        <v>2018</v>
      </c>
      <c r="D765" s="27" t="s">
        <v>54</v>
      </c>
      <c r="E765" s="38" t="s">
        <v>46</v>
      </c>
      <c r="F765" s="27">
        <v>1</v>
      </c>
      <c r="G765" s="38">
        <v>1</v>
      </c>
      <c r="H765" s="38">
        <v>1</v>
      </c>
      <c r="I765" s="38">
        <v>1</v>
      </c>
      <c r="J765" s="38">
        <f t="shared" si="100"/>
        <v>3</v>
      </c>
      <c r="K765" s="38" t="str">
        <f t="shared" si="99"/>
        <v>No</v>
      </c>
      <c r="L765" s="38" t="str">
        <f t="shared" si="98"/>
        <v>No</v>
      </c>
      <c r="M765" s="27" t="s">
        <v>55</v>
      </c>
      <c r="N765" s="26" t="s">
        <v>1410</v>
      </c>
      <c r="O765" s="27" t="s">
        <v>55</v>
      </c>
      <c r="P765" s="26" t="s">
        <v>2791</v>
      </c>
      <c r="Q765" s="27" t="s">
        <v>55</v>
      </c>
      <c r="R765" s="26" t="s">
        <v>2792</v>
      </c>
      <c r="S765" s="27" t="s">
        <v>64</v>
      </c>
      <c r="T765" s="23">
        <v>1</v>
      </c>
    </row>
    <row r="766" spans="1:20" ht="38.25">
      <c r="A766" s="41" t="s">
        <v>4264</v>
      </c>
      <c r="B766" s="24" t="s">
        <v>4315</v>
      </c>
      <c r="C766" s="33">
        <v>2021</v>
      </c>
      <c r="D766" s="22" t="s">
        <v>54</v>
      </c>
      <c r="E766" s="33" t="s">
        <v>46</v>
      </c>
      <c r="F766" s="33"/>
      <c r="G766" s="33"/>
      <c r="H766" s="33"/>
      <c r="I766" s="33">
        <v>1</v>
      </c>
      <c r="J766" s="33">
        <f t="shared" si="100"/>
        <v>0</v>
      </c>
      <c r="K766" s="33" t="str">
        <f t="shared" si="99"/>
        <v>No</v>
      </c>
      <c r="L766" s="33" t="str">
        <f>IF(OR(D766="Conference Review", D766="Patent", D766="News Article", D766="Report", D766="Erratum"),"Yes","No")</f>
        <v>No</v>
      </c>
      <c r="M766" s="33" t="s">
        <v>55</v>
      </c>
      <c r="N766" s="24" t="s">
        <v>4409</v>
      </c>
      <c r="O766" s="33"/>
      <c r="P766" s="24"/>
      <c r="Q766" s="33"/>
      <c r="R766" s="41"/>
      <c r="S766" s="33"/>
      <c r="T766" s="23">
        <v>1</v>
      </c>
    </row>
    <row r="767" spans="1:20" ht="51">
      <c r="A767" s="20" t="s">
        <v>2793</v>
      </c>
      <c r="B767" s="21" t="s">
        <v>2794</v>
      </c>
      <c r="C767" s="22">
        <v>2001</v>
      </c>
      <c r="D767" s="22" t="s">
        <v>54</v>
      </c>
      <c r="E767" s="33" t="s">
        <v>46</v>
      </c>
      <c r="F767" s="22">
        <v>1</v>
      </c>
      <c r="G767" s="33">
        <v>1</v>
      </c>
      <c r="H767" s="33">
        <v>1</v>
      </c>
      <c r="I767" s="33">
        <v>1</v>
      </c>
      <c r="J767" s="33">
        <f t="shared" si="100"/>
        <v>3</v>
      </c>
      <c r="K767" s="33" t="str">
        <f t="shared" si="99"/>
        <v>No</v>
      </c>
      <c r="L767" s="33" t="str">
        <f>IF(OR(D767="Conference Review", D767="Patent", D767="News Article", D767="Report"),"Yes","No")</f>
        <v>No</v>
      </c>
      <c r="M767" s="22" t="s">
        <v>57</v>
      </c>
      <c r="N767" s="21" t="s">
        <v>2795</v>
      </c>
      <c r="O767" s="22"/>
      <c r="P767" s="21"/>
      <c r="Q767" s="22"/>
      <c r="R767" s="21"/>
      <c r="S767" s="22" t="s">
        <v>204</v>
      </c>
      <c r="T767" s="23">
        <v>1</v>
      </c>
    </row>
    <row r="768" spans="1:20" ht="38.25">
      <c r="A768" s="41" t="s">
        <v>4265</v>
      </c>
      <c r="B768" s="24" t="s">
        <v>4316</v>
      </c>
      <c r="C768" s="33">
        <v>2020</v>
      </c>
      <c r="D768" s="22" t="s">
        <v>54</v>
      </c>
      <c r="E768" s="33" t="s">
        <v>46</v>
      </c>
      <c r="F768" s="33"/>
      <c r="G768" s="33"/>
      <c r="H768" s="33">
        <v>1</v>
      </c>
      <c r="I768" s="33">
        <v>1</v>
      </c>
      <c r="J768" s="33">
        <f t="shared" si="100"/>
        <v>1</v>
      </c>
      <c r="K768" s="33" t="str">
        <f t="shared" si="99"/>
        <v>No</v>
      </c>
      <c r="L768" s="33" t="str">
        <f>IF(OR(D768="Conference Review", D768="Patent", D768="News Article", D768="Report", D768="Erratum"),"Yes","No")</f>
        <v>No</v>
      </c>
      <c r="M768" s="33" t="s">
        <v>57</v>
      </c>
      <c r="N768" s="24" t="s">
        <v>4410</v>
      </c>
      <c r="O768" s="33"/>
      <c r="P768" s="24"/>
      <c r="Q768" s="33"/>
      <c r="R768" s="41"/>
      <c r="S768" s="33"/>
      <c r="T768" s="23">
        <v>1</v>
      </c>
    </row>
    <row r="769" spans="1:20" ht="63.75">
      <c r="A769" s="20" t="s">
        <v>2796</v>
      </c>
      <c r="B769" s="21" t="s">
        <v>2797</v>
      </c>
      <c r="C769" s="22">
        <v>2005</v>
      </c>
      <c r="D769" s="22" t="s">
        <v>113</v>
      </c>
      <c r="E769" s="33" t="s">
        <v>46</v>
      </c>
      <c r="F769" s="22">
        <v>1</v>
      </c>
      <c r="G769" s="33">
        <v>1</v>
      </c>
      <c r="H769" s="33"/>
      <c r="I769" s="33"/>
      <c r="J769" s="33">
        <f t="shared" si="100"/>
        <v>1</v>
      </c>
      <c r="K769" s="33" t="str">
        <f t="shared" si="99"/>
        <v>No</v>
      </c>
      <c r="L769" s="33" t="str">
        <f t="shared" ref="L769:L792" si="101">IF(OR(D769="Conference Review", D769="Patent", D769="News Article", D769="Report"),"Yes","No")</f>
        <v>No</v>
      </c>
      <c r="M769" s="22" t="s">
        <v>57</v>
      </c>
      <c r="N769" s="21" t="s">
        <v>2798</v>
      </c>
      <c r="O769" s="22"/>
      <c r="P769" s="21"/>
      <c r="Q769" s="22"/>
      <c r="R769" s="21"/>
      <c r="S769" s="22" t="s">
        <v>1375</v>
      </c>
      <c r="T769" s="23"/>
    </row>
    <row r="770" spans="1:20" ht="140.25">
      <c r="A770" s="20" t="s">
        <v>2799</v>
      </c>
      <c r="B770" s="21" t="s">
        <v>2800</v>
      </c>
      <c r="C770" s="22">
        <v>2010</v>
      </c>
      <c r="D770" s="22" t="s">
        <v>54</v>
      </c>
      <c r="E770" s="22" t="s">
        <v>46</v>
      </c>
      <c r="F770" s="22"/>
      <c r="G770" s="22"/>
      <c r="H770" s="22"/>
      <c r="I770" s="22">
        <v>1</v>
      </c>
      <c r="J770" s="33">
        <f t="shared" si="100"/>
        <v>0</v>
      </c>
      <c r="K770" s="33" t="str">
        <f t="shared" si="99"/>
        <v>No</v>
      </c>
      <c r="L770" s="33" t="str">
        <f t="shared" si="101"/>
        <v>No</v>
      </c>
      <c r="M770" s="33" t="s">
        <v>55</v>
      </c>
      <c r="N770" s="21" t="s">
        <v>2801</v>
      </c>
      <c r="O770" s="33" t="s">
        <v>55</v>
      </c>
      <c r="P770" s="21" t="s">
        <v>2802</v>
      </c>
      <c r="Q770" s="33" t="s">
        <v>57</v>
      </c>
      <c r="R770" s="21" t="s">
        <v>2803</v>
      </c>
      <c r="S770" s="22" t="s">
        <v>353</v>
      </c>
      <c r="T770" s="23">
        <v>1</v>
      </c>
    </row>
    <row r="771" spans="1:20" ht="76.5">
      <c r="A771" s="20" t="s">
        <v>2804</v>
      </c>
      <c r="B771" s="21" t="s">
        <v>2805</v>
      </c>
      <c r="C771" s="22">
        <v>2019</v>
      </c>
      <c r="D771" s="22" t="s">
        <v>126</v>
      </c>
      <c r="E771" s="33" t="s">
        <v>46</v>
      </c>
      <c r="F771" s="33"/>
      <c r="G771" s="33"/>
      <c r="H771" s="33"/>
      <c r="I771" s="33">
        <v>1</v>
      </c>
      <c r="J771" s="33">
        <f t="shared" si="100"/>
        <v>0</v>
      </c>
      <c r="K771" s="33" t="str">
        <f t="shared" si="99"/>
        <v>No</v>
      </c>
      <c r="L771" s="33" t="str">
        <f t="shared" si="101"/>
        <v>Yes</v>
      </c>
      <c r="M771" s="33"/>
      <c r="N771" s="21"/>
      <c r="O771" s="33"/>
      <c r="P771" s="21"/>
      <c r="Q771" s="33"/>
      <c r="R771" s="21"/>
      <c r="S771" s="22"/>
      <c r="T771" s="23"/>
    </row>
    <row r="772" spans="1:20" ht="76.5">
      <c r="A772" s="20" t="s">
        <v>2806</v>
      </c>
      <c r="B772" s="21" t="s">
        <v>2807</v>
      </c>
      <c r="C772" s="22">
        <v>2017</v>
      </c>
      <c r="D772" s="22" t="s">
        <v>54</v>
      </c>
      <c r="E772" s="33" t="s">
        <v>46</v>
      </c>
      <c r="F772" s="22">
        <v>1</v>
      </c>
      <c r="G772" s="33">
        <v>1</v>
      </c>
      <c r="H772" s="33">
        <v>1</v>
      </c>
      <c r="I772" s="33">
        <v>1</v>
      </c>
      <c r="J772" s="33">
        <f t="shared" si="100"/>
        <v>3</v>
      </c>
      <c r="K772" s="33" t="str">
        <f t="shared" si="99"/>
        <v>No</v>
      </c>
      <c r="L772" s="33" t="str">
        <f t="shared" si="101"/>
        <v>No</v>
      </c>
      <c r="M772" s="22" t="s">
        <v>55</v>
      </c>
      <c r="N772" s="24" t="s">
        <v>2808</v>
      </c>
      <c r="O772" s="22" t="s">
        <v>57</v>
      </c>
      <c r="P772" s="21" t="s">
        <v>2809</v>
      </c>
      <c r="Q772" s="22"/>
      <c r="R772" s="21"/>
      <c r="S772" s="22" t="s">
        <v>59</v>
      </c>
      <c r="T772" s="23">
        <v>1</v>
      </c>
    </row>
    <row r="773" spans="1:20" ht="76.5">
      <c r="A773" s="20" t="s">
        <v>2810</v>
      </c>
      <c r="B773" s="21" t="s">
        <v>2811</v>
      </c>
      <c r="C773" s="22">
        <v>2018</v>
      </c>
      <c r="D773" s="22" t="s">
        <v>54</v>
      </c>
      <c r="E773" s="33" t="s">
        <v>46</v>
      </c>
      <c r="F773" s="22">
        <v>1</v>
      </c>
      <c r="G773" s="33">
        <v>1</v>
      </c>
      <c r="H773" s="33">
        <v>1</v>
      </c>
      <c r="I773" s="33">
        <v>1</v>
      </c>
      <c r="J773" s="33">
        <f t="shared" si="100"/>
        <v>3</v>
      </c>
      <c r="K773" s="33" t="str">
        <f t="shared" si="99"/>
        <v>No</v>
      </c>
      <c r="L773" s="33" t="str">
        <f t="shared" si="101"/>
        <v>No</v>
      </c>
      <c r="M773" s="22" t="s">
        <v>55</v>
      </c>
      <c r="N773" s="21" t="s">
        <v>2812</v>
      </c>
      <c r="O773" s="22" t="s">
        <v>57</v>
      </c>
      <c r="P773" s="21" t="s">
        <v>2813</v>
      </c>
      <c r="Q773" s="22"/>
      <c r="R773" s="21"/>
      <c r="S773" s="22" t="s">
        <v>1103</v>
      </c>
      <c r="T773" s="23">
        <v>1</v>
      </c>
    </row>
    <row r="774" spans="1:20" ht="38.25">
      <c r="A774" s="20" t="s">
        <v>2814</v>
      </c>
      <c r="B774" s="21" t="s">
        <v>2815</v>
      </c>
      <c r="C774" s="22" t="s">
        <v>2816</v>
      </c>
      <c r="D774" s="22" t="s">
        <v>54</v>
      </c>
      <c r="E774" s="22" t="s">
        <v>46</v>
      </c>
      <c r="F774" s="22"/>
      <c r="G774" s="22">
        <v>1</v>
      </c>
      <c r="H774" s="22"/>
      <c r="I774" s="22"/>
      <c r="J774" s="33">
        <f t="shared" si="100"/>
        <v>0</v>
      </c>
      <c r="K774" s="33" t="str">
        <f t="shared" si="99"/>
        <v>No</v>
      </c>
      <c r="L774" s="33" t="str">
        <f t="shared" si="101"/>
        <v>No</v>
      </c>
      <c r="M774" s="33" t="s">
        <v>57</v>
      </c>
      <c r="N774" s="21" t="s">
        <v>2817</v>
      </c>
      <c r="O774" s="33"/>
      <c r="P774" s="21"/>
      <c r="Q774" s="33"/>
      <c r="R774" s="21"/>
      <c r="S774" s="22" t="s">
        <v>204</v>
      </c>
      <c r="T774" s="23"/>
    </row>
    <row r="775" spans="1:20" ht="38.25">
      <c r="A775" s="20" t="s">
        <v>2818</v>
      </c>
      <c r="B775" s="21" t="s">
        <v>2819</v>
      </c>
      <c r="C775" s="22">
        <v>2017</v>
      </c>
      <c r="D775" s="22" t="s">
        <v>113</v>
      </c>
      <c r="E775" s="33" t="s">
        <v>46</v>
      </c>
      <c r="F775" s="33"/>
      <c r="G775" s="33"/>
      <c r="H775" s="33">
        <v>1</v>
      </c>
      <c r="I775" s="33"/>
      <c r="J775" s="33">
        <f t="shared" si="100"/>
        <v>0</v>
      </c>
      <c r="K775" s="33" t="str">
        <f t="shared" si="99"/>
        <v>No</v>
      </c>
      <c r="L775" s="33" t="str">
        <f t="shared" si="101"/>
        <v>No</v>
      </c>
      <c r="M775" s="33" t="s">
        <v>57</v>
      </c>
      <c r="N775" s="21" t="s">
        <v>2820</v>
      </c>
      <c r="O775" s="33"/>
      <c r="P775" s="21"/>
      <c r="Q775" s="33"/>
      <c r="R775" s="21"/>
      <c r="S775" s="22" t="s">
        <v>1219</v>
      </c>
      <c r="T775" s="23"/>
    </row>
    <row r="776" spans="1:20" ht="38.25">
      <c r="A776" s="20" t="s">
        <v>2821</v>
      </c>
      <c r="B776" s="21" t="s">
        <v>2822</v>
      </c>
      <c r="C776" s="22">
        <v>1991</v>
      </c>
      <c r="D776" s="22" t="s">
        <v>126</v>
      </c>
      <c r="E776" s="33" t="s">
        <v>46</v>
      </c>
      <c r="F776" s="33"/>
      <c r="G776" s="33"/>
      <c r="H776" s="33"/>
      <c r="I776" s="33">
        <v>1</v>
      </c>
      <c r="J776" s="33">
        <f t="shared" si="100"/>
        <v>0</v>
      </c>
      <c r="K776" s="33" t="str">
        <f t="shared" si="99"/>
        <v>No</v>
      </c>
      <c r="L776" s="33" t="str">
        <f t="shared" si="101"/>
        <v>Yes</v>
      </c>
      <c r="M776" s="33"/>
      <c r="N776" s="21"/>
      <c r="O776" s="33"/>
      <c r="P776" s="21"/>
      <c r="Q776" s="33"/>
      <c r="R776" s="21"/>
      <c r="S776" s="22"/>
      <c r="T776" s="23"/>
    </row>
    <row r="777" spans="1:20" ht="140.25">
      <c r="A777" s="20" t="s">
        <v>2823</v>
      </c>
      <c r="B777" s="21" t="s">
        <v>2824</v>
      </c>
      <c r="C777" s="22">
        <v>2018</v>
      </c>
      <c r="D777" s="22" t="s">
        <v>54</v>
      </c>
      <c r="E777" s="22" t="s">
        <v>46</v>
      </c>
      <c r="F777" s="22"/>
      <c r="G777" s="22"/>
      <c r="H777" s="22"/>
      <c r="I777" s="22">
        <v>1</v>
      </c>
      <c r="J777" s="33">
        <f t="shared" si="100"/>
        <v>0</v>
      </c>
      <c r="K777" s="33" t="str">
        <f t="shared" si="99"/>
        <v>No</v>
      </c>
      <c r="L777" s="33" t="str">
        <f t="shared" si="101"/>
        <v>No</v>
      </c>
      <c r="M777" s="33" t="s">
        <v>55</v>
      </c>
      <c r="N777" s="21" t="s">
        <v>2825</v>
      </c>
      <c r="O777" s="33" t="s">
        <v>55</v>
      </c>
      <c r="P777" s="21" t="s">
        <v>2826</v>
      </c>
      <c r="Q777" s="33" t="s">
        <v>57</v>
      </c>
      <c r="R777" s="21" t="s">
        <v>2827</v>
      </c>
      <c r="S777" s="22" t="s">
        <v>64</v>
      </c>
      <c r="T777" s="23">
        <v>1</v>
      </c>
    </row>
    <row r="778" spans="1:20" ht="114.75">
      <c r="A778" s="20" t="s">
        <v>2828</v>
      </c>
      <c r="B778" s="21" t="s">
        <v>2829</v>
      </c>
      <c r="C778" s="22">
        <v>2017</v>
      </c>
      <c r="D778" s="22" t="s">
        <v>54</v>
      </c>
      <c r="E778" s="22" t="s">
        <v>46</v>
      </c>
      <c r="F778" s="22"/>
      <c r="G778" s="22"/>
      <c r="H778" s="22"/>
      <c r="I778" s="22">
        <v>1</v>
      </c>
      <c r="J778" s="33">
        <f t="shared" si="100"/>
        <v>0</v>
      </c>
      <c r="K778" s="33" t="str">
        <f t="shared" si="99"/>
        <v>No</v>
      </c>
      <c r="L778" s="33" t="str">
        <f t="shared" si="101"/>
        <v>No</v>
      </c>
      <c r="M778" s="33" t="s">
        <v>55</v>
      </c>
      <c r="N778" s="21" t="s">
        <v>2830</v>
      </c>
      <c r="O778" s="33" t="s">
        <v>55</v>
      </c>
      <c r="P778" s="21" t="s">
        <v>2831</v>
      </c>
      <c r="Q778" s="33" t="s">
        <v>57</v>
      </c>
      <c r="R778" s="21" t="s">
        <v>2832</v>
      </c>
      <c r="S778" s="22" t="s">
        <v>289</v>
      </c>
      <c r="T778" s="23">
        <v>1</v>
      </c>
    </row>
    <row r="779" spans="1:20" ht="38.25">
      <c r="A779" s="20" t="s">
        <v>2833</v>
      </c>
      <c r="B779" s="21" t="s">
        <v>2834</v>
      </c>
      <c r="C779" s="22">
        <v>2016</v>
      </c>
      <c r="D779" s="22" t="s">
        <v>113</v>
      </c>
      <c r="E779" s="22" t="s">
        <v>46</v>
      </c>
      <c r="F779" s="22"/>
      <c r="G779" s="22"/>
      <c r="H779" s="22"/>
      <c r="I779" s="22">
        <v>1</v>
      </c>
      <c r="J779" s="33">
        <f t="shared" si="100"/>
        <v>0</v>
      </c>
      <c r="K779" s="33" t="str">
        <f t="shared" si="99"/>
        <v>No</v>
      </c>
      <c r="L779" s="33" t="str">
        <f t="shared" si="101"/>
        <v>No</v>
      </c>
      <c r="M779" s="33" t="s">
        <v>57</v>
      </c>
      <c r="N779" s="21" t="s">
        <v>2835</v>
      </c>
      <c r="O779" s="33"/>
      <c r="P779" s="21"/>
      <c r="Q779" s="33"/>
      <c r="R779" s="21"/>
      <c r="S779" s="22" t="s">
        <v>204</v>
      </c>
      <c r="T779" s="23"/>
    </row>
    <row r="780" spans="1:20" ht="89.25">
      <c r="A780" s="20" t="s">
        <v>2836</v>
      </c>
      <c r="B780" s="21" t="s">
        <v>2837</v>
      </c>
      <c r="C780" s="22">
        <v>2007</v>
      </c>
      <c r="D780" s="22" t="s">
        <v>113</v>
      </c>
      <c r="E780" s="22" t="s">
        <v>46</v>
      </c>
      <c r="F780" s="22"/>
      <c r="G780" s="22"/>
      <c r="H780" s="22"/>
      <c r="I780" s="22">
        <v>1</v>
      </c>
      <c r="J780" s="33">
        <f t="shared" si="100"/>
        <v>0</v>
      </c>
      <c r="K780" s="33" t="s">
        <v>57</v>
      </c>
      <c r="L780" s="33" t="str">
        <f t="shared" si="101"/>
        <v>No</v>
      </c>
      <c r="M780" s="33" t="s">
        <v>55</v>
      </c>
      <c r="N780" s="21" t="s">
        <v>2838</v>
      </c>
      <c r="O780" s="22" t="s">
        <v>55</v>
      </c>
      <c r="P780" s="24" t="s">
        <v>2839</v>
      </c>
      <c r="Q780" s="22" t="s">
        <v>57</v>
      </c>
      <c r="R780" s="24" t="s">
        <v>2840</v>
      </c>
      <c r="S780" s="22" t="s">
        <v>2841</v>
      </c>
      <c r="T780" s="23"/>
    </row>
    <row r="781" spans="1:20" ht="38.25">
      <c r="A781" s="20" t="s">
        <v>2842</v>
      </c>
      <c r="B781" s="21" t="s">
        <v>2843</v>
      </c>
      <c r="C781" s="22">
        <v>2018</v>
      </c>
      <c r="D781" s="22" t="s">
        <v>54</v>
      </c>
      <c r="E781" s="33" t="s">
        <v>46</v>
      </c>
      <c r="F781" s="22">
        <v>1</v>
      </c>
      <c r="G781" s="33"/>
      <c r="H781" s="33">
        <v>1</v>
      </c>
      <c r="I781" s="33">
        <v>1</v>
      </c>
      <c r="J781" s="33">
        <f t="shared" si="100"/>
        <v>2</v>
      </c>
      <c r="K781" s="33" t="str">
        <f t="shared" ref="K781:K797" si="102">IF(E781 = "English", "No", "Yes")</f>
        <v>No</v>
      </c>
      <c r="L781" s="33" t="str">
        <f t="shared" si="101"/>
        <v>No</v>
      </c>
      <c r="M781" s="22" t="s">
        <v>57</v>
      </c>
      <c r="N781" s="21" t="s">
        <v>2844</v>
      </c>
      <c r="O781" s="22"/>
      <c r="P781" s="21"/>
      <c r="Q781" s="22"/>
      <c r="R781" s="21"/>
      <c r="S781" s="22" t="s">
        <v>204</v>
      </c>
      <c r="T781" s="23"/>
    </row>
    <row r="782" spans="1:20" ht="38.25">
      <c r="A782" s="20" t="s">
        <v>2845</v>
      </c>
      <c r="B782" s="21" t="s">
        <v>2846</v>
      </c>
      <c r="C782" s="22">
        <v>2013</v>
      </c>
      <c r="D782" s="22" t="s">
        <v>54</v>
      </c>
      <c r="E782" s="33" t="s">
        <v>46</v>
      </c>
      <c r="F782" s="22">
        <v>1</v>
      </c>
      <c r="G782" s="33"/>
      <c r="H782" s="33"/>
      <c r="I782" s="33"/>
      <c r="J782" s="33">
        <f t="shared" si="100"/>
        <v>0</v>
      </c>
      <c r="K782" s="33" t="str">
        <f t="shared" si="102"/>
        <v>No</v>
      </c>
      <c r="L782" s="33" t="str">
        <f t="shared" si="101"/>
        <v>No</v>
      </c>
      <c r="M782" s="22" t="s">
        <v>57</v>
      </c>
      <c r="N782" s="21" t="s">
        <v>2847</v>
      </c>
      <c r="O782" s="22"/>
      <c r="P782" s="21"/>
      <c r="Q782" s="22"/>
      <c r="R782" s="21"/>
      <c r="S782" s="22" t="s">
        <v>204</v>
      </c>
      <c r="T782" s="23"/>
    </row>
    <row r="783" spans="1:20" ht="114.75">
      <c r="A783" s="20" t="s">
        <v>2848</v>
      </c>
      <c r="B783" s="21" t="s">
        <v>2849</v>
      </c>
      <c r="C783" s="22">
        <v>2013</v>
      </c>
      <c r="D783" s="22" t="s">
        <v>54</v>
      </c>
      <c r="E783" s="22" t="s">
        <v>46</v>
      </c>
      <c r="F783" s="22"/>
      <c r="G783" s="22"/>
      <c r="H783" s="22"/>
      <c r="I783" s="22">
        <v>1</v>
      </c>
      <c r="J783" s="33">
        <f t="shared" si="100"/>
        <v>0</v>
      </c>
      <c r="K783" s="33" t="str">
        <f t="shared" si="102"/>
        <v>No</v>
      </c>
      <c r="L783" s="33" t="str">
        <f t="shared" si="101"/>
        <v>No</v>
      </c>
      <c r="M783" s="33" t="s">
        <v>55</v>
      </c>
      <c r="N783" s="21" t="s">
        <v>2850</v>
      </c>
      <c r="O783" s="33" t="s">
        <v>55</v>
      </c>
      <c r="P783" s="21" t="s">
        <v>2851</v>
      </c>
      <c r="Q783" s="33" t="s">
        <v>57</v>
      </c>
      <c r="R783" s="21" t="s">
        <v>2852</v>
      </c>
      <c r="S783" s="22" t="s">
        <v>231</v>
      </c>
      <c r="T783" s="23"/>
    </row>
    <row r="784" spans="1:20" ht="63.75">
      <c r="A784" s="20" t="s">
        <v>2853</v>
      </c>
      <c r="B784" s="21" t="s">
        <v>2854</v>
      </c>
      <c r="C784" s="22">
        <v>2015</v>
      </c>
      <c r="D784" s="22" t="s">
        <v>126</v>
      </c>
      <c r="E784" s="33" t="s">
        <v>46</v>
      </c>
      <c r="F784" s="33"/>
      <c r="G784" s="33"/>
      <c r="H784" s="33"/>
      <c r="I784" s="33">
        <v>1</v>
      </c>
      <c r="J784" s="33">
        <f t="shared" si="100"/>
        <v>0</v>
      </c>
      <c r="K784" s="33" t="str">
        <f t="shared" si="102"/>
        <v>No</v>
      </c>
      <c r="L784" s="33" t="str">
        <f t="shared" si="101"/>
        <v>Yes</v>
      </c>
      <c r="M784" s="33"/>
      <c r="N784" s="21"/>
      <c r="O784" s="33"/>
      <c r="P784" s="21"/>
      <c r="Q784" s="33"/>
      <c r="R784" s="21"/>
      <c r="S784" s="22"/>
      <c r="T784" s="23"/>
    </row>
    <row r="785" spans="1:22" ht="63.75">
      <c r="A785" s="20" t="s">
        <v>2855</v>
      </c>
      <c r="B785" s="21" t="s">
        <v>2856</v>
      </c>
      <c r="C785" s="22">
        <v>2015</v>
      </c>
      <c r="D785" s="22" t="s">
        <v>54</v>
      </c>
      <c r="E785" s="33" t="s">
        <v>46</v>
      </c>
      <c r="F785" s="33"/>
      <c r="G785" s="33"/>
      <c r="H785" s="33">
        <v>1</v>
      </c>
      <c r="I785" s="33"/>
      <c r="J785" s="33">
        <f t="shared" si="100"/>
        <v>0</v>
      </c>
      <c r="K785" s="33" t="str">
        <f t="shared" si="102"/>
        <v>No</v>
      </c>
      <c r="L785" s="33" t="str">
        <f t="shared" si="101"/>
        <v>No</v>
      </c>
      <c r="M785" s="33" t="s">
        <v>57</v>
      </c>
      <c r="N785" s="21" t="s">
        <v>2857</v>
      </c>
      <c r="O785" s="33"/>
      <c r="P785" s="21"/>
      <c r="Q785" s="33"/>
      <c r="R785" s="21"/>
      <c r="S785" s="22" t="s">
        <v>2646</v>
      </c>
      <c r="T785" s="23"/>
    </row>
    <row r="786" spans="1:22" ht="63.75">
      <c r="A786" s="20" t="s">
        <v>2858</v>
      </c>
      <c r="B786" s="21" t="s">
        <v>2859</v>
      </c>
      <c r="C786" s="22">
        <v>2013</v>
      </c>
      <c r="D786" s="22" t="s">
        <v>54</v>
      </c>
      <c r="E786" s="33" t="s">
        <v>46</v>
      </c>
      <c r="F786" s="33"/>
      <c r="G786" s="33"/>
      <c r="H786" s="33">
        <v>1</v>
      </c>
      <c r="I786" s="33"/>
      <c r="J786" s="33">
        <f t="shared" si="100"/>
        <v>0</v>
      </c>
      <c r="K786" s="33" t="str">
        <f t="shared" si="102"/>
        <v>No</v>
      </c>
      <c r="L786" s="33" t="str">
        <f t="shared" si="101"/>
        <v>No</v>
      </c>
      <c r="M786" s="33" t="s">
        <v>55</v>
      </c>
      <c r="N786" s="21" t="s">
        <v>2860</v>
      </c>
      <c r="O786" s="33" t="s">
        <v>57</v>
      </c>
      <c r="P786" s="21" t="s">
        <v>2861</v>
      </c>
      <c r="Q786" s="33"/>
      <c r="R786" s="21"/>
      <c r="S786" s="22" t="s">
        <v>59</v>
      </c>
      <c r="T786" s="23">
        <v>1</v>
      </c>
    </row>
    <row r="787" spans="1:22" ht="51">
      <c r="A787" s="20" t="s">
        <v>2862</v>
      </c>
      <c r="B787" s="21" t="s">
        <v>2863</v>
      </c>
      <c r="C787" s="22">
        <v>2010</v>
      </c>
      <c r="D787" s="22" t="s">
        <v>54</v>
      </c>
      <c r="E787" s="22" t="s">
        <v>46</v>
      </c>
      <c r="F787" s="22"/>
      <c r="G787" s="22"/>
      <c r="H787" s="22"/>
      <c r="I787" s="22">
        <v>1</v>
      </c>
      <c r="J787" s="33">
        <f t="shared" si="100"/>
        <v>0</v>
      </c>
      <c r="K787" s="33" t="str">
        <f t="shared" si="102"/>
        <v>No</v>
      </c>
      <c r="L787" s="33" t="str">
        <f t="shared" si="101"/>
        <v>No</v>
      </c>
      <c r="M787" s="33" t="s">
        <v>57</v>
      </c>
      <c r="N787" s="21" t="s">
        <v>2864</v>
      </c>
      <c r="O787" s="33"/>
      <c r="P787" s="21"/>
      <c r="Q787" s="33"/>
      <c r="R787" s="21"/>
      <c r="S787" s="22" t="s">
        <v>1086</v>
      </c>
      <c r="T787" s="23"/>
    </row>
    <row r="788" spans="1:22" ht="51">
      <c r="A788" s="20" t="s">
        <v>2865</v>
      </c>
      <c r="B788" s="21" t="s">
        <v>2866</v>
      </c>
      <c r="C788" s="22">
        <v>2005</v>
      </c>
      <c r="D788" s="22" t="s">
        <v>54</v>
      </c>
      <c r="E788" s="22" t="s">
        <v>46</v>
      </c>
      <c r="F788" s="22"/>
      <c r="G788" s="22"/>
      <c r="H788" s="22"/>
      <c r="I788" s="22">
        <v>1</v>
      </c>
      <c r="J788" s="33">
        <f t="shared" si="100"/>
        <v>0</v>
      </c>
      <c r="K788" s="33" t="str">
        <f t="shared" si="102"/>
        <v>No</v>
      </c>
      <c r="L788" s="33" t="str">
        <f t="shared" si="101"/>
        <v>No</v>
      </c>
      <c r="M788" s="33" t="s">
        <v>55</v>
      </c>
      <c r="N788" s="21" t="s">
        <v>2867</v>
      </c>
      <c r="O788" s="33" t="s">
        <v>57</v>
      </c>
      <c r="P788" s="21" t="s">
        <v>2868</v>
      </c>
      <c r="Q788" s="33"/>
      <c r="R788" s="21"/>
      <c r="S788" s="22" t="s">
        <v>106</v>
      </c>
      <c r="T788" s="23"/>
    </row>
    <row r="789" spans="1:22" ht="76.5">
      <c r="A789" s="20" t="s">
        <v>2869</v>
      </c>
      <c r="B789" s="21" t="s">
        <v>2870</v>
      </c>
      <c r="C789" s="22">
        <v>2019</v>
      </c>
      <c r="D789" s="22" t="s">
        <v>54</v>
      </c>
      <c r="E789" s="22" t="s">
        <v>46</v>
      </c>
      <c r="F789" s="33"/>
      <c r="G789" s="33"/>
      <c r="H789" s="33">
        <v>1</v>
      </c>
      <c r="I789" s="33"/>
      <c r="J789" s="33">
        <f t="shared" si="100"/>
        <v>0</v>
      </c>
      <c r="K789" s="33" t="str">
        <f t="shared" si="102"/>
        <v>No</v>
      </c>
      <c r="L789" s="33" t="str">
        <f t="shared" si="101"/>
        <v>No</v>
      </c>
      <c r="M789" s="33" t="s">
        <v>55</v>
      </c>
      <c r="N789" s="21" t="s">
        <v>2871</v>
      </c>
      <c r="O789" s="33" t="s">
        <v>57</v>
      </c>
      <c r="P789" s="21" t="s">
        <v>2872</v>
      </c>
      <c r="Q789" s="33"/>
      <c r="R789" s="21"/>
      <c r="S789" s="22" t="s">
        <v>957</v>
      </c>
      <c r="T789" s="23"/>
    </row>
    <row r="790" spans="1:22" ht="140.25">
      <c r="A790" s="20" t="s">
        <v>2873</v>
      </c>
      <c r="B790" s="21" t="s">
        <v>2874</v>
      </c>
      <c r="C790" s="22">
        <v>2018</v>
      </c>
      <c r="D790" s="22" t="s">
        <v>54</v>
      </c>
      <c r="E790" s="33" t="s">
        <v>46</v>
      </c>
      <c r="F790" s="22">
        <v>1</v>
      </c>
      <c r="G790" s="33"/>
      <c r="H790" s="33"/>
      <c r="I790" s="33">
        <v>1</v>
      </c>
      <c r="J790" s="33">
        <f t="shared" si="100"/>
        <v>1</v>
      </c>
      <c r="K790" s="33" t="str">
        <f t="shared" si="102"/>
        <v>No</v>
      </c>
      <c r="L790" s="33" t="str">
        <f t="shared" si="101"/>
        <v>No</v>
      </c>
      <c r="M790" s="22" t="s">
        <v>55</v>
      </c>
      <c r="N790" s="21" t="s">
        <v>2875</v>
      </c>
      <c r="O790" s="22" t="s">
        <v>55</v>
      </c>
      <c r="P790" s="21" t="s">
        <v>2876</v>
      </c>
      <c r="Q790" s="22" t="s">
        <v>57</v>
      </c>
      <c r="R790" s="21" t="s">
        <v>2877</v>
      </c>
      <c r="S790" s="22" t="s">
        <v>2878</v>
      </c>
      <c r="T790" s="23">
        <v>1</v>
      </c>
    </row>
    <row r="791" spans="1:22" ht="127.5">
      <c r="A791" s="20" t="s">
        <v>2879</v>
      </c>
      <c r="B791" s="21" t="s">
        <v>2880</v>
      </c>
      <c r="C791" s="22">
        <v>2014</v>
      </c>
      <c r="D791" s="22" t="s">
        <v>54</v>
      </c>
      <c r="E791" s="22" t="s">
        <v>46</v>
      </c>
      <c r="F791" s="22"/>
      <c r="G791" s="22"/>
      <c r="H791" s="22"/>
      <c r="I791" s="22">
        <v>1</v>
      </c>
      <c r="J791" s="33">
        <f t="shared" ref="J791:J822" si="103">SUM(F791:I791)-1</f>
        <v>0</v>
      </c>
      <c r="K791" s="33" t="str">
        <f t="shared" si="102"/>
        <v>No</v>
      </c>
      <c r="L791" s="33" t="str">
        <f t="shared" si="101"/>
        <v>No</v>
      </c>
      <c r="M791" s="33" t="s">
        <v>55</v>
      </c>
      <c r="N791" s="21" t="s">
        <v>2881</v>
      </c>
      <c r="O791" s="33" t="s">
        <v>55</v>
      </c>
      <c r="P791" s="21" t="s">
        <v>2882</v>
      </c>
      <c r="Q791" s="33" t="s">
        <v>57</v>
      </c>
      <c r="R791" s="21" t="s">
        <v>2883</v>
      </c>
      <c r="S791" s="22" t="s">
        <v>2884</v>
      </c>
      <c r="T791" s="23">
        <v>1</v>
      </c>
      <c r="V791" s="16" t="s">
        <v>2885</v>
      </c>
    </row>
    <row r="792" spans="1:22" ht="76.5">
      <c r="A792" s="20" t="s">
        <v>2886</v>
      </c>
      <c r="B792" s="21" t="s">
        <v>2887</v>
      </c>
      <c r="C792" s="22">
        <v>2018</v>
      </c>
      <c r="D792" s="22" t="s">
        <v>54</v>
      </c>
      <c r="E792" s="33" t="s">
        <v>46</v>
      </c>
      <c r="F792" s="33"/>
      <c r="G792" s="33"/>
      <c r="H792" s="33">
        <v>1</v>
      </c>
      <c r="I792" s="33"/>
      <c r="J792" s="33">
        <f t="shared" si="103"/>
        <v>0</v>
      </c>
      <c r="K792" s="33" t="str">
        <f t="shared" si="102"/>
        <v>No</v>
      </c>
      <c r="L792" s="33" t="str">
        <f t="shared" si="101"/>
        <v>No</v>
      </c>
      <c r="M792" s="33" t="s">
        <v>55</v>
      </c>
      <c r="N792" s="21" t="s">
        <v>2888</v>
      </c>
      <c r="O792" s="33" t="s">
        <v>55</v>
      </c>
      <c r="P792" s="21" t="s">
        <v>2889</v>
      </c>
      <c r="Q792" s="33" t="s">
        <v>57</v>
      </c>
      <c r="R792" s="21" t="s">
        <v>2890</v>
      </c>
      <c r="S792" s="22" t="s">
        <v>106</v>
      </c>
      <c r="T792" s="23"/>
    </row>
    <row r="793" spans="1:22" ht="38.25">
      <c r="A793" s="41" t="s">
        <v>4290</v>
      </c>
      <c r="B793" s="24" t="s">
        <v>4341</v>
      </c>
      <c r="C793" s="33">
        <v>2020</v>
      </c>
      <c r="D793" s="22" t="s">
        <v>54</v>
      </c>
      <c r="E793" s="33" t="s">
        <v>46</v>
      </c>
      <c r="F793" s="33"/>
      <c r="G793" s="33"/>
      <c r="H793" s="33"/>
      <c r="I793" s="33">
        <v>1</v>
      </c>
      <c r="J793" s="33">
        <f t="shared" si="103"/>
        <v>0</v>
      </c>
      <c r="K793" s="33" t="str">
        <f t="shared" si="102"/>
        <v>No</v>
      </c>
      <c r="L793" s="33" t="str">
        <f>IF(OR(D793="Conference Review", D793="Patent", D793="News Article", D793="Report", D793="Erratum"),"Yes","No")</f>
        <v>No</v>
      </c>
      <c r="M793" s="33" t="s">
        <v>57</v>
      </c>
      <c r="N793" s="24" t="s">
        <v>4411</v>
      </c>
      <c r="O793" s="33"/>
      <c r="P793" s="24"/>
      <c r="Q793" s="33"/>
      <c r="R793" s="41"/>
      <c r="S793" s="33"/>
      <c r="T793" s="23">
        <v>1</v>
      </c>
    </row>
    <row r="794" spans="1:22" ht="51">
      <c r="A794" s="20" t="s">
        <v>2891</v>
      </c>
      <c r="B794" s="21" t="s">
        <v>2892</v>
      </c>
      <c r="C794" s="22">
        <v>2008</v>
      </c>
      <c r="D794" s="22" t="s">
        <v>113</v>
      </c>
      <c r="E794" s="22" t="s">
        <v>46</v>
      </c>
      <c r="F794" s="22"/>
      <c r="G794" s="22">
        <v>1</v>
      </c>
      <c r="H794" s="22"/>
      <c r="I794" s="22">
        <v>1</v>
      </c>
      <c r="J794" s="33">
        <f t="shared" si="103"/>
        <v>1</v>
      </c>
      <c r="K794" s="33" t="str">
        <f t="shared" si="102"/>
        <v>No</v>
      </c>
      <c r="L794" s="33" t="str">
        <f t="shared" ref="L794:L816" si="104">IF(OR(D794="Conference Review", D794="Patent", D794="News Article", D794="Report"),"Yes","No")</f>
        <v>No</v>
      </c>
      <c r="M794" s="33" t="s">
        <v>55</v>
      </c>
      <c r="N794" s="21" t="s">
        <v>1410</v>
      </c>
      <c r="O794" s="33" t="s">
        <v>57</v>
      </c>
      <c r="P794" s="21" t="s">
        <v>2893</v>
      </c>
      <c r="Q794" s="33"/>
      <c r="R794" s="21"/>
      <c r="S794" s="22" t="s">
        <v>59</v>
      </c>
      <c r="T794" s="23">
        <v>1</v>
      </c>
    </row>
    <row r="795" spans="1:22" ht="63.75">
      <c r="A795" s="20" t="s">
        <v>1045</v>
      </c>
      <c r="B795" s="21" t="s">
        <v>2894</v>
      </c>
      <c r="C795" s="22">
        <v>2016</v>
      </c>
      <c r="D795" s="22" t="s">
        <v>54</v>
      </c>
      <c r="E795" s="22" t="s">
        <v>46</v>
      </c>
      <c r="F795" s="22"/>
      <c r="G795" s="22"/>
      <c r="H795" s="22"/>
      <c r="I795" s="22">
        <v>1</v>
      </c>
      <c r="J795" s="33">
        <f t="shared" si="103"/>
        <v>0</v>
      </c>
      <c r="K795" s="33" t="str">
        <f t="shared" si="102"/>
        <v>No</v>
      </c>
      <c r="L795" s="33" t="str">
        <f t="shared" si="104"/>
        <v>No</v>
      </c>
      <c r="M795" s="33" t="s">
        <v>55</v>
      </c>
      <c r="N795" s="21" t="s">
        <v>2895</v>
      </c>
      <c r="O795" s="33" t="s">
        <v>55</v>
      </c>
      <c r="P795" s="21" t="s">
        <v>2896</v>
      </c>
      <c r="Q795" s="33" t="s">
        <v>57</v>
      </c>
      <c r="R795" s="21" t="s">
        <v>2897</v>
      </c>
      <c r="S795" s="22" t="s">
        <v>231</v>
      </c>
      <c r="T795" s="23"/>
    </row>
    <row r="796" spans="1:22" ht="242.25">
      <c r="A796" s="29" t="s">
        <v>2898</v>
      </c>
      <c r="B796" s="30" t="s">
        <v>2899</v>
      </c>
      <c r="C796" s="31">
        <v>2014</v>
      </c>
      <c r="D796" s="31" t="s">
        <v>54</v>
      </c>
      <c r="E796" s="31" t="s">
        <v>46</v>
      </c>
      <c r="F796" s="31"/>
      <c r="G796" s="31"/>
      <c r="H796" s="31"/>
      <c r="I796" s="31">
        <v>1</v>
      </c>
      <c r="J796" s="40">
        <f t="shared" si="103"/>
        <v>0</v>
      </c>
      <c r="K796" s="40" t="str">
        <f t="shared" si="102"/>
        <v>No</v>
      </c>
      <c r="L796" s="40" t="str">
        <f t="shared" si="104"/>
        <v>No</v>
      </c>
      <c r="M796" s="40" t="s">
        <v>55</v>
      </c>
      <c r="N796" s="30" t="s">
        <v>2900</v>
      </c>
      <c r="O796" s="40" t="s">
        <v>55</v>
      </c>
      <c r="P796" s="30" t="s">
        <v>2901</v>
      </c>
      <c r="Q796" s="40" t="s">
        <v>191</v>
      </c>
      <c r="R796" s="30" t="s">
        <v>2902</v>
      </c>
      <c r="S796" s="31" t="s">
        <v>2903</v>
      </c>
      <c r="T796" s="23"/>
    </row>
    <row r="797" spans="1:22" ht="102">
      <c r="A797" s="25" t="s">
        <v>2904</v>
      </c>
      <c r="B797" s="26" t="s">
        <v>2905</v>
      </c>
      <c r="C797" s="27">
        <v>2012</v>
      </c>
      <c r="D797" s="27" t="s">
        <v>54</v>
      </c>
      <c r="E797" s="27" t="s">
        <v>46</v>
      </c>
      <c r="F797" s="27"/>
      <c r="G797" s="27"/>
      <c r="H797" s="27">
        <v>1</v>
      </c>
      <c r="I797" s="27">
        <v>1</v>
      </c>
      <c r="J797" s="38">
        <f t="shared" si="103"/>
        <v>1</v>
      </c>
      <c r="K797" s="38" t="str">
        <f t="shared" si="102"/>
        <v>No</v>
      </c>
      <c r="L797" s="38" t="str">
        <f t="shared" si="104"/>
        <v>No</v>
      </c>
      <c r="M797" s="38" t="s">
        <v>55</v>
      </c>
      <c r="N797" s="26" t="s">
        <v>2906</v>
      </c>
      <c r="O797" s="38" t="s">
        <v>55</v>
      </c>
      <c r="P797" s="26" t="s">
        <v>2907</v>
      </c>
      <c r="Q797" s="38" t="s">
        <v>55</v>
      </c>
      <c r="R797" s="26" t="s">
        <v>2908</v>
      </c>
      <c r="S797" s="27" t="s">
        <v>697</v>
      </c>
      <c r="T797" s="23"/>
    </row>
    <row r="798" spans="1:22" ht="140.25">
      <c r="A798" s="29" t="s">
        <v>2909</v>
      </c>
      <c r="B798" s="30" t="s">
        <v>2910</v>
      </c>
      <c r="C798" s="31">
        <v>2008</v>
      </c>
      <c r="D798" s="31" t="s">
        <v>54</v>
      </c>
      <c r="E798" s="31" t="s">
        <v>46</v>
      </c>
      <c r="F798" s="31"/>
      <c r="G798" s="31"/>
      <c r="H798" s="31"/>
      <c r="I798" s="31">
        <v>1</v>
      </c>
      <c r="J798" s="40">
        <f t="shared" si="103"/>
        <v>0</v>
      </c>
      <c r="K798" s="40" t="s">
        <v>57</v>
      </c>
      <c r="L798" s="40" t="str">
        <f t="shared" si="104"/>
        <v>No</v>
      </c>
      <c r="M798" s="40" t="s">
        <v>55</v>
      </c>
      <c r="N798" s="30" t="s">
        <v>1785</v>
      </c>
      <c r="O798" s="31" t="s">
        <v>55</v>
      </c>
      <c r="P798" s="35" t="s">
        <v>2911</v>
      </c>
      <c r="Q798" s="31" t="s">
        <v>191</v>
      </c>
      <c r="R798" s="35" t="s">
        <v>2912</v>
      </c>
      <c r="S798" s="31" t="s">
        <v>326</v>
      </c>
      <c r="T798" s="23">
        <v>1</v>
      </c>
    </row>
    <row r="799" spans="1:22" ht="25.5">
      <c r="A799" s="20" t="s">
        <v>2913</v>
      </c>
      <c r="B799" s="21" t="s">
        <v>2914</v>
      </c>
      <c r="C799" s="22">
        <v>2007</v>
      </c>
      <c r="D799" s="22" t="s">
        <v>54</v>
      </c>
      <c r="E799" s="33" t="s">
        <v>181</v>
      </c>
      <c r="F799" s="22">
        <v>1</v>
      </c>
      <c r="G799" s="33">
        <v>1</v>
      </c>
      <c r="H799" s="33"/>
      <c r="I799" s="33"/>
      <c r="J799" s="33">
        <f t="shared" si="103"/>
        <v>1</v>
      </c>
      <c r="K799" s="33" t="str">
        <f>IF(E799 = "English", "No", "Yes")</f>
        <v>Yes</v>
      </c>
      <c r="L799" s="33" t="str">
        <f t="shared" si="104"/>
        <v>No</v>
      </c>
      <c r="M799" s="22"/>
      <c r="N799" s="21"/>
      <c r="O799" s="22"/>
      <c r="P799" s="21"/>
      <c r="Q799" s="22"/>
      <c r="R799" s="21"/>
      <c r="S799" s="22"/>
      <c r="T799" s="23"/>
    </row>
    <row r="800" spans="1:22" ht="102">
      <c r="A800" s="20" t="s">
        <v>2915</v>
      </c>
      <c r="B800" s="21" t="s">
        <v>2916</v>
      </c>
      <c r="C800" s="22">
        <v>2008</v>
      </c>
      <c r="D800" s="22" t="s">
        <v>54</v>
      </c>
      <c r="E800" s="33" t="s">
        <v>46</v>
      </c>
      <c r="F800" s="22">
        <v>1</v>
      </c>
      <c r="G800" s="33">
        <v>1</v>
      </c>
      <c r="H800" s="33">
        <v>2</v>
      </c>
      <c r="I800" s="33">
        <v>1</v>
      </c>
      <c r="J800" s="33">
        <f t="shared" si="103"/>
        <v>4</v>
      </c>
      <c r="K800" s="33" t="str">
        <f>IF(E800 = "English", "No", "Yes")</f>
        <v>No</v>
      </c>
      <c r="L800" s="33" t="str">
        <f t="shared" si="104"/>
        <v>No</v>
      </c>
      <c r="M800" s="22" t="s">
        <v>55</v>
      </c>
      <c r="N800" s="21" t="s">
        <v>2917</v>
      </c>
      <c r="O800" s="22" t="s">
        <v>55</v>
      </c>
      <c r="P800" s="21" t="s">
        <v>2918</v>
      </c>
      <c r="Q800" s="22" t="s">
        <v>57</v>
      </c>
      <c r="R800" s="21" t="s">
        <v>2919</v>
      </c>
      <c r="S800" s="22" t="s">
        <v>320</v>
      </c>
      <c r="T800" s="23">
        <v>1</v>
      </c>
    </row>
    <row r="801" spans="1:20" ht="76.5">
      <c r="A801" s="20" t="s">
        <v>2929</v>
      </c>
      <c r="B801" s="21" t="s">
        <v>2930</v>
      </c>
      <c r="C801" s="22">
        <v>2006</v>
      </c>
      <c r="D801" s="22" t="s">
        <v>54</v>
      </c>
      <c r="E801" s="22" t="s">
        <v>46</v>
      </c>
      <c r="F801" s="22"/>
      <c r="G801" s="22"/>
      <c r="H801" s="22"/>
      <c r="I801" s="22">
        <v>1</v>
      </c>
      <c r="J801" s="33">
        <f t="shared" si="103"/>
        <v>0</v>
      </c>
      <c r="K801" s="33" t="s">
        <v>57</v>
      </c>
      <c r="L801" s="33" t="str">
        <f t="shared" si="104"/>
        <v>No</v>
      </c>
      <c r="M801" s="33" t="s">
        <v>55</v>
      </c>
      <c r="N801" s="21" t="s">
        <v>2625</v>
      </c>
      <c r="O801" s="33" t="s">
        <v>57</v>
      </c>
      <c r="P801" s="21" t="s">
        <v>2931</v>
      </c>
      <c r="Q801" s="33"/>
      <c r="R801" s="21"/>
      <c r="S801" s="22" t="s">
        <v>2932</v>
      </c>
      <c r="T801" s="23"/>
    </row>
    <row r="802" spans="1:20" ht="63.75">
      <c r="A802" s="20" t="s">
        <v>2924</v>
      </c>
      <c r="B802" s="21" t="s">
        <v>2925</v>
      </c>
      <c r="C802" s="22">
        <v>2002</v>
      </c>
      <c r="D802" s="22" t="s">
        <v>54</v>
      </c>
      <c r="E802" s="33" t="s">
        <v>46</v>
      </c>
      <c r="F802" s="33"/>
      <c r="G802" s="33"/>
      <c r="H802" s="33">
        <v>1</v>
      </c>
      <c r="I802" s="33"/>
      <c r="J802" s="33">
        <f t="shared" si="103"/>
        <v>0</v>
      </c>
      <c r="K802" s="33" t="str">
        <f t="shared" ref="K802:K807" si="105">IF(E802 = "English", "No", "Yes")</f>
        <v>No</v>
      </c>
      <c r="L802" s="33" t="str">
        <f t="shared" si="104"/>
        <v>No</v>
      </c>
      <c r="M802" s="33" t="s">
        <v>55</v>
      </c>
      <c r="N802" s="21" t="s">
        <v>2926</v>
      </c>
      <c r="O802" s="33" t="s">
        <v>57</v>
      </c>
      <c r="P802" s="21" t="s">
        <v>2927</v>
      </c>
      <c r="Q802" s="33"/>
      <c r="R802" s="21"/>
      <c r="S802" s="22" t="s">
        <v>2928</v>
      </c>
      <c r="T802" s="23">
        <v>1</v>
      </c>
    </row>
    <row r="803" spans="1:20" ht="76.5">
      <c r="A803" s="20" t="s">
        <v>2920</v>
      </c>
      <c r="B803" s="21" t="s">
        <v>2921</v>
      </c>
      <c r="C803" s="22">
        <v>2008</v>
      </c>
      <c r="D803" s="22" t="s">
        <v>54</v>
      </c>
      <c r="E803" s="22" t="s">
        <v>46</v>
      </c>
      <c r="F803" s="33"/>
      <c r="G803" s="33"/>
      <c r="H803" s="33">
        <v>1</v>
      </c>
      <c r="I803" s="33"/>
      <c r="J803" s="33">
        <f t="shared" si="103"/>
        <v>0</v>
      </c>
      <c r="K803" s="33" t="str">
        <f t="shared" si="105"/>
        <v>No</v>
      </c>
      <c r="L803" s="33" t="str">
        <f t="shared" si="104"/>
        <v>No</v>
      </c>
      <c r="M803" s="33" t="s">
        <v>55</v>
      </c>
      <c r="N803" s="21" t="s">
        <v>2922</v>
      </c>
      <c r="O803" s="33" t="s">
        <v>57</v>
      </c>
      <c r="P803" s="21" t="s">
        <v>2923</v>
      </c>
      <c r="Q803" s="33"/>
      <c r="R803" s="21"/>
      <c r="S803" s="22" t="s">
        <v>64</v>
      </c>
      <c r="T803" s="23"/>
    </row>
    <row r="804" spans="1:20" ht="89.25">
      <c r="A804" s="20" t="s">
        <v>2933</v>
      </c>
      <c r="B804" s="21" t="s">
        <v>2934</v>
      </c>
      <c r="C804" s="22">
        <v>2013</v>
      </c>
      <c r="D804" s="22" t="s">
        <v>54</v>
      </c>
      <c r="E804" s="33" t="s">
        <v>46</v>
      </c>
      <c r="F804" s="33"/>
      <c r="G804" s="33"/>
      <c r="H804" s="33">
        <v>1</v>
      </c>
      <c r="I804" s="33"/>
      <c r="J804" s="33">
        <f t="shared" si="103"/>
        <v>0</v>
      </c>
      <c r="K804" s="33" t="str">
        <f t="shared" si="105"/>
        <v>No</v>
      </c>
      <c r="L804" s="33" t="str">
        <f t="shared" si="104"/>
        <v>No</v>
      </c>
      <c r="M804" s="33" t="s">
        <v>55</v>
      </c>
      <c r="N804" s="21" t="s">
        <v>2935</v>
      </c>
      <c r="O804" s="33" t="s">
        <v>57</v>
      </c>
      <c r="P804" s="21" t="s">
        <v>2936</v>
      </c>
      <c r="Q804" s="33"/>
      <c r="R804" s="21"/>
      <c r="S804" s="22" t="s">
        <v>2937</v>
      </c>
      <c r="T804" s="23">
        <v>1</v>
      </c>
    </row>
    <row r="805" spans="1:20" ht="114.75">
      <c r="A805" s="20" t="s">
        <v>2109</v>
      </c>
      <c r="B805" s="21" t="s">
        <v>2938</v>
      </c>
      <c r="C805" s="22">
        <v>2012</v>
      </c>
      <c r="D805" s="22" t="s">
        <v>54</v>
      </c>
      <c r="E805" s="33" t="s">
        <v>46</v>
      </c>
      <c r="F805" s="22">
        <v>1</v>
      </c>
      <c r="G805" s="33">
        <v>1</v>
      </c>
      <c r="H805" s="33"/>
      <c r="I805" s="33">
        <v>1</v>
      </c>
      <c r="J805" s="33">
        <f t="shared" si="103"/>
        <v>2</v>
      </c>
      <c r="K805" s="33" t="str">
        <f t="shared" si="105"/>
        <v>No</v>
      </c>
      <c r="L805" s="33" t="str">
        <f t="shared" si="104"/>
        <v>No</v>
      </c>
      <c r="M805" s="22" t="s">
        <v>55</v>
      </c>
      <c r="N805" s="21" t="s">
        <v>2939</v>
      </c>
      <c r="O805" s="22" t="s">
        <v>57</v>
      </c>
      <c r="P805" s="21" t="s">
        <v>2940</v>
      </c>
      <c r="Q805" s="22"/>
      <c r="R805" s="21"/>
      <c r="S805" s="22" t="s">
        <v>702</v>
      </c>
      <c r="T805" s="23">
        <v>1</v>
      </c>
    </row>
    <row r="806" spans="1:20" ht="89.25">
      <c r="A806" s="25" t="s">
        <v>2941</v>
      </c>
      <c r="B806" s="26" t="s">
        <v>2942</v>
      </c>
      <c r="C806" s="27">
        <v>2011</v>
      </c>
      <c r="D806" s="27" t="s">
        <v>54</v>
      </c>
      <c r="E806" s="27" t="s">
        <v>46</v>
      </c>
      <c r="F806" s="27"/>
      <c r="G806" s="27">
        <v>1</v>
      </c>
      <c r="H806" s="27">
        <v>1</v>
      </c>
      <c r="I806" s="27">
        <v>1</v>
      </c>
      <c r="J806" s="38">
        <f t="shared" si="103"/>
        <v>2</v>
      </c>
      <c r="K806" s="38" t="str">
        <f t="shared" si="105"/>
        <v>No</v>
      </c>
      <c r="L806" s="38" t="str">
        <f t="shared" si="104"/>
        <v>No</v>
      </c>
      <c r="M806" s="38" t="s">
        <v>55</v>
      </c>
      <c r="N806" s="26" t="s">
        <v>2943</v>
      </c>
      <c r="O806" s="38" t="s">
        <v>55</v>
      </c>
      <c r="P806" s="26" t="s">
        <v>2944</v>
      </c>
      <c r="Q806" s="38" t="s">
        <v>55</v>
      </c>
      <c r="R806" s="26" t="s">
        <v>2945</v>
      </c>
      <c r="S806" s="27" t="s">
        <v>123</v>
      </c>
      <c r="T806" s="23"/>
    </row>
    <row r="807" spans="1:20" ht="63.75">
      <c r="A807" s="20" t="s">
        <v>2946</v>
      </c>
      <c r="B807" s="21" t="s">
        <v>2947</v>
      </c>
      <c r="C807" s="22">
        <v>2019</v>
      </c>
      <c r="D807" s="22" t="s">
        <v>54</v>
      </c>
      <c r="E807" s="22" t="s">
        <v>46</v>
      </c>
      <c r="F807" s="22"/>
      <c r="G807" s="22"/>
      <c r="H807" s="22"/>
      <c r="I807" s="22">
        <v>1</v>
      </c>
      <c r="J807" s="33">
        <f t="shared" si="103"/>
        <v>0</v>
      </c>
      <c r="K807" s="33" t="str">
        <f t="shared" si="105"/>
        <v>No</v>
      </c>
      <c r="L807" s="33" t="str">
        <f t="shared" si="104"/>
        <v>No</v>
      </c>
      <c r="M807" s="33" t="s">
        <v>55</v>
      </c>
      <c r="N807" s="21" t="s">
        <v>1394</v>
      </c>
      <c r="O807" s="33" t="s">
        <v>57</v>
      </c>
      <c r="P807" s="21" t="s">
        <v>2948</v>
      </c>
      <c r="Q807" s="33"/>
      <c r="R807" s="21"/>
      <c r="S807" s="22" t="s">
        <v>2949</v>
      </c>
      <c r="T807" s="23">
        <v>1</v>
      </c>
    </row>
    <row r="808" spans="1:20" ht="38.25">
      <c r="A808" s="20" t="s">
        <v>2950</v>
      </c>
      <c r="B808" s="21" t="s">
        <v>2951</v>
      </c>
      <c r="C808" s="22">
        <v>2004</v>
      </c>
      <c r="D808" s="22" t="s">
        <v>54</v>
      </c>
      <c r="E808" s="22" t="s">
        <v>181</v>
      </c>
      <c r="F808" s="22"/>
      <c r="G808" s="22"/>
      <c r="H808" s="22"/>
      <c r="I808" s="22">
        <v>1</v>
      </c>
      <c r="J808" s="33">
        <f t="shared" si="103"/>
        <v>0</v>
      </c>
      <c r="K808" s="33" t="s">
        <v>55</v>
      </c>
      <c r="L808" s="33" t="str">
        <f t="shared" si="104"/>
        <v>No</v>
      </c>
      <c r="M808" s="33"/>
      <c r="N808" s="21"/>
      <c r="O808" s="33"/>
      <c r="P808" s="21"/>
      <c r="Q808" s="33"/>
      <c r="R808" s="21"/>
      <c r="S808" s="22"/>
      <c r="T808" s="23">
        <v>1</v>
      </c>
    </row>
    <row r="809" spans="1:20" ht="102">
      <c r="A809" s="25" t="s">
        <v>2952</v>
      </c>
      <c r="B809" s="26" t="s">
        <v>2953</v>
      </c>
      <c r="C809" s="27">
        <v>2011</v>
      </c>
      <c r="D809" s="27" t="s">
        <v>54</v>
      </c>
      <c r="E809" s="38" t="s">
        <v>46</v>
      </c>
      <c r="F809" s="38"/>
      <c r="G809" s="38"/>
      <c r="H809" s="38">
        <v>1</v>
      </c>
      <c r="I809" s="38"/>
      <c r="J809" s="38">
        <f t="shared" si="103"/>
        <v>0</v>
      </c>
      <c r="K809" s="38" t="str">
        <f t="shared" ref="K809:K840" si="106">IF(E809 = "English", "No", "Yes")</f>
        <v>No</v>
      </c>
      <c r="L809" s="38" t="str">
        <f t="shared" si="104"/>
        <v>No</v>
      </c>
      <c r="M809" s="38" t="s">
        <v>55</v>
      </c>
      <c r="N809" s="26" t="s">
        <v>2954</v>
      </c>
      <c r="O809" s="38" t="s">
        <v>55</v>
      </c>
      <c r="P809" s="26" t="s">
        <v>2955</v>
      </c>
      <c r="Q809" s="38" t="s">
        <v>55</v>
      </c>
      <c r="R809" s="26" t="s">
        <v>2956</v>
      </c>
      <c r="S809" s="27" t="s">
        <v>697</v>
      </c>
      <c r="T809" s="23"/>
    </row>
    <row r="810" spans="1:20" ht="76.5">
      <c r="A810" s="20" t="s">
        <v>2957</v>
      </c>
      <c r="B810" s="21" t="s">
        <v>2958</v>
      </c>
      <c r="C810" s="22">
        <v>2012</v>
      </c>
      <c r="D810" s="22" t="s">
        <v>113</v>
      </c>
      <c r="E810" s="33" t="s">
        <v>46</v>
      </c>
      <c r="F810" s="22">
        <v>1</v>
      </c>
      <c r="G810" s="33">
        <v>1</v>
      </c>
      <c r="H810" s="33">
        <v>1</v>
      </c>
      <c r="I810" s="33">
        <v>1</v>
      </c>
      <c r="J810" s="33">
        <f t="shared" si="103"/>
        <v>3</v>
      </c>
      <c r="K810" s="33" t="str">
        <f t="shared" si="106"/>
        <v>No</v>
      </c>
      <c r="L810" s="33" t="str">
        <f t="shared" si="104"/>
        <v>No</v>
      </c>
      <c r="M810" s="22" t="s">
        <v>55</v>
      </c>
      <c r="N810" s="24" t="s">
        <v>2959</v>
      </c>
      <c r="O810" s="22" t="s">
        <v>57</v>
      </c>
      <c r="P810" s="21" t="s">
        <v>2960</v>
      </c>
      <c r="Q810" s="22"/>
      <c r="R810" s="21"/>
      <c r="S810" s="22" t="s">
        <v>59</v>
      </c>
      <c r="T810" s="23">
        <v>1</v>
      </c>
    </row>
    <row r="811" spans="1:20" ht="89.25">
      <c r="A811" s="20" t="s">
        <v>2961</v>
      </c>
      <c r="B811" s="21" t="s">
        <v>2962</v>
      </c>
      <c r="C811" s="33">
        <v>2008</v>
      </c>
      <c r="D811" s="22" t="s">
        <v>54</v>
      </c>
      <c r="E811" s="22" t="s">
        <v>46</v>
      </c>
      <c r="F811" s="33"/>
      <c r="G811" s="33"/>
      <c r="H811" s="33">
        <v>1</v>
      </c>
      <c r="I811" s="33"/>
      <c r="J811" s="33">
        <f t="shared" si="103"/>
        <v>0</v>
      </c>
      <c r="K811" s="33" t="str">
        <f t="shared" si="106"/>
        <v>No</v>
      </c>
      <c r="L811" s="33" t="str">
        <f t="shared" si="104"/>
        <v>No</v>
      </c>
      <c r="M811" s="33" t="s">
        <v>55</v>
      </c>
      <c r="N811" s="21" t="s">
        <v>2625</v>
      </c>
      <c r="O811" s="33" t="s">
        <v>55</v>
      </c>
      <c r="P811" s="21" t="s">
        <v>2963</v>
      </c>
      <c r="Q811" s="33" t="s">
        <v>57</v>
      </c>
      <c r="R811" s="21" t="s">
        <v>2964</v>
      </c>
      <c r="S811" s="22" t="s">
        <v>59</v>
      </c>
      <c r="T811" s="23">
        <v>1</v>
      </c>
    </row>
    <row r="812" spans="1:20" ht="102">
      <c r="A812" s="25" t="s">
        <v>2965</v>
      </c>
      <c r="B812" s="26" t="s">
        <v>2966</v>
      </c>
      <c r="C812" s="27">
        <v>2013</v>
      </c>
      <c r="D812" s="27" t="s">
        <v>54</v>
      </c>
      <c r="E812" s="38" t="s">
        <v>46</v>
      </c>
      <c r="F812" s="27">
        <v>1</v>
      </c>
      <c r="G812" s="38">
        <v>1</v>
      </c>
      <c r="H812" s="38"/>
      <c r="I812" s="38">
        <v>1</v>
      </c>
      <c r="J812" s="38">
        <f t="shared" si="103"/>
        <v>2</v>
      </c>
      <c r="K812" s="38" t="str">
        <f t="shared" si="106"/>
        <v>No</v>
      </c>
      <c r="L812" s="38" t="str">
        <f t="shared" si="104"/>
        <v>No</v>
      </c>
      <c r="M812" s="27" t="s">
        <v>55</v>
      </c>
      <c r="N812" s="26" t="s">
        <v>518</v>
      </c>
      <c r="O812" s="27" t="s">
        <v>55</v>
      </c>
      <c r="P812" s="26" t="s">
        <v>2967</v>
      </c>
      <c r="Q812" s="27" t="s">
        <v>55</v>
      </c>
      <c r="R812" s="26" t="s">
        <v>2968</v>
      </c>
      <c r="S812" s="27" t="s">
        <v>123</v>
      </c>
      <c r="T812" s="23">
        <v>1</v>
      </c>
    </row>
    <row r="813" spans="1:20" ht="102">
      <c r="A813" s="29" t="s">
        <v>2969</v>
      </c>
      <c r="B813" s="30" t="s">
        <v>2970</v>
      </c>
      <c r="C813" s="34">
        <v>2010</v>
      </c>
      <c r="D813" s="34" t="s">
        <v>54</v>
      </c>
      <c r="E813" s="34" t="s">
        <v>46</v>
      </c>
      <c r="F813" s="34">
        <v>1</v>
      </c>
      <c r="G813" s="34">
        <v>1</v>
      </c>
      <c r="H813" s="34">
        <v>1</v>
      </c>
      <c r="I813" s="34">
        <v>1</v>
      </c>
      <c r="J813" s="34">
        <f t="shared" si="103"/>
        <v>3</v>
      </c>
      <c r="K813" s="34" t="str">
        <f t="shared" si="106"/>
        <v>No</v>
      </c>
      <c r="L813" s="34" t="str">
        <f t="shared" si="104"/>
        <v>No</v>
      </c>
      <c r="M813" s="34" t="s">
        <v>55</v>
      </c>
      <c r="N813" s="34" t="s">
        <v>2971</v>
      </c>
      <c r="O813" s="34" t="s">
        <v>55</v>
      </c>
      <c r="P813" s="30" t="s">
        <v>2972</v>
      </c>
      <c r="Q813" s="34" t="s">
        <v>191</v>
      </c>
      <c r="R813" s="30" t="s">
        <v>2973</v>
      </c>
      <c r="S813" s="34" t="s">
        <v>193</v>
      </c>
      <c r="T813" s="23">
        <v>1</v>
      </c>
    </row>
    <row r="814" spans="1:20" ht="51">
      <c r="A814" s="20" t="s">
        <v>2974</v>
      </c>
      <c r="B814" s="21" t="s">
        <v>2975</v>
      </c>
      <c r="C814" s="22">
        <v>2020</v>
      </c>
      <c r="D814" s="22" t="s">
        <v>54</v>
      </c>
      <c r="E814" s="33" t="s">
        <v>46</v>
      </c>
      <c r="F814" s="22">
        <v>1</v>
      </c>
      <c r="G814" s="33">
        <v>1</v>
      </c>
      <c r="H814" s="33">
        <v>1</v>
      </c>
      <c r="I814" s="33">
        <v>1</v>
      </c>
      <c r="J814" s="33">
        <f t="shared" si="103"/>
        <v>3</v>
      </c>
      <c r="K814" s="33" t="str">
        <f t="shared" si="106"/>
        <v>No</v>
      </c>
      <c r="L814" s="33" t="str">
        <f t="shared" si="104"/>
        <v>No</v>
      </c>
      <c r="M814" s="22" t="s">
        <v>57</v>
      </c>
      <c r="N814" s="21" t="s">
        <v>2976</v>
      </c>
      <c r="O814" s="22"/>
      <c r="P814" s="21"/>
      <c r="Q814" s="22"/>
      <c r="R814" s="21"/>
      <c r="S814" s="22" t="s">
        <v>2977</v>
      </c>
      <c r="T814" s="23"/>
    </row>
    <row r="815" spans="1:20" ht="51">
      <c r="A815" s="20" t="s">
        <v>2978</v>
      </c>
      <c r="B815" s="21" t="s">
        <v>2979</v>
      </c>
      <c r="C815" s="22">
        <v>2006</v>
      </c>
      <c r="D815" s="22" t="s">
        <v>113</v>
      </c>
      <c r="E815" s="33" t="s">
        <v>46</v>
      </c>
      <c r="F815" s="22">
        <v>1</v>
      </c>
      <c r="G815" s="33">
        <v>1</v>
      </c>
      <c r="H815" s="33"/>
      <c r="I815" s="33"/>
      <c r="J815" s="33">
        <f t="shared" si="103"/>
        <v>1</v>
      </c>
      <c r="K815" s="33" t="str">
        <f t="shared" si="106"/>
        <v>No</v>
      </c>
      <c r="L815" s="33" t="str">
        <f t="shared" si="104"/>
        <v>No</v>
      </c>
      <c r="M815" s="22" t="s">
        <v>57</v>
      </c>
      <c r="N815" s="21" t="s">
        <v>2980</v>
      </c>
      <c r="O815" s="22"/>
      <c r="P815" s="21"/>
      <c r="Q815" s="22"/>
      <c r="R815" s="21"/>
      <c r="S815" s="22" t="s">
        <v>1200</v>
      </c>
      <c r="T815" s="23"/>
    </row>
    <row r="816" spans="1:20" ht="102">
      <c r="A816" s="20" t="s">
        <v>2981</v>
      </c>
      <c r="B816" s="21" t="s">
        <v>2982</v>
      </c>
      <c r="C816" s="22">
        <v>2010</v>
      </c>
      <c r="D816" s="22" t="s">
        <v>54</v>
      </c>
      <c r="E816" s="22" t="s">
        <v>46</v>
      </c>
      <c r="F816" s="22"/>
      <c r="G816" s="22"/>
      <c r="H816" s="22"/>
      <c r="I816" s="22">
        <v>1</v>
      </c>
      <c r="J816" s="33">
        <f t="shared" si="103"/>
        <v>0</v>
      </c>
      <c r="K816" s="33" t="str">
        <f t="shared" si="106"/>
        <v>No</v>
      </c>
      <c r="L816" s="33" t="str">
        <f t="shared" si="104"/>
        <v>No</v>
      </c>
      <c r="M816" s="33" t="s">
        <v>55</v>
      </c>
      <c r="N816" s="21" t="s">
        <v>2983</v>
      </c>
      <c r="O816" s="33" t="s">
        <v>55</v>
      </c>
      <c r="P816" s="21" t="s">
        <v>2984</v>
      </c>
      <c r="Q816" s="33" t="s">
        <v>57</v>
      </c>
      <c r="R816" s="21" t="s">
        <v>2985</v>
      </c>
      <c r="S816" s="22" t="s">
        <v>289</v>
      </c>
      <c r="T816" s="23">
        <v>1</v>
      </c>
    </row>
    <row r="817" spans="1:20" ht="51">
      <c r="A817" s="41" t="s">
        <v>4260</v>
      </c>
      <c r="B817" s="24" t="s">
        <v>4310</v>
      </c>
      <c r="C817" s="33">
        <v>2020</v>
      </c>
      <c r="D817" s="22" t="s">
        <v>54</v>
      </c>
      <c r="E817" s="33" t="s">
        <v>46</v>
      </c>
      <c r="F817" s="33">
        <v>1</v>
      </c>
      <c r="G817" s="33">
        <v>1</v>
      </c>
      <c r="H817" s="33">
        <v>1</v>
      </c>
      <c r="I817" s="33">
        <v>1</v>
      </c>
      <c r="J817" s="33">
        <f t="shared" si="103"/>
        <v>3</v>
      </c>
      <c r="K817" s="33" t="str">
        <f t="shared" si="106"/>
        <v>No</v>
      </c>
      <c r="L817" s="33" t="str">
        <f>IF(OR(D817="Conference Review", D817="Patent", D817="News Article", D817="Report", D817="Erratum"),"Yes","No")</f>
        <v>No</v>
      </c>
      <c r="M817" s="33" t="s">
        <v>55</v>
      </c>
      <c r="N817" s="24" t="s">
        <v>4384</v>
      </c>
      <c r="O817" s="33" t="s">
        <v>57</v>
      </c>
      <c r="P817" s="24" t="s">
        <v>4416</v>
      </c>
      <c r="Q817" s="33"/>
      <c r="R817" s="41"/>
      <c r="S817" s="33"/>
      <c r="T817" s="23">
        <v>1</v>
      </c>
    </row>
    <row r="818" spans="1:20" ht="114.75">
      <c r="A818" s="20" t="s">
        <v>2986</v>
      </c>
      <c r="B818" s="21" t="s">
        <v>2987</v>
      </c>
      <c r="C818" s="22">
        <v>2011</v>
      </c>
      <c r="D818" s="22" t="s">
        <v>54</v>
      </c>
      <c r="E818" s="33" t="s">
        <v>46</v>
      </c>
      <c r="F818" s="22">
        <v>1</v>
      </c>
      <c r="G818" s="33">
        <v>1</v>
      </c>
      <c r="H818" s="33">
        <v>1</v>
      </c>
      <c r="I818" s="33">
        <v>1</v>
      </c>
      <c r="J818" s="33">
        <f t="shared" si="103"/>
        <v>3</v>
      </c>
      <c r="K818" s="33" t="str">
        <f t="shared" si="106"/>
        <v>No</v>
      </c>
      <c r="L818" s="33" t="str">
        <f t="shared" ref="L818:L824" si="107">IF(OR(D818="Conference Review", D818="Patent", D818="News Article", D818="Report"),"Yes","No")</f>
        <v>No</v>
      </c>
      <c r="M818" s="22" t="s">
        <v>55</v>
      </c>
      <c r="N818" s="21" t="s">
        <v>2988</v>
      </c>
      <c r="O818" s="22" t="s">
        <v>55</v>
      </c>
      <c r="P818" s="21" t="s">
        <v>2989</v>
      </c>
      <c r="Q818" s="22" t="s">
        <v>57</v>
      </c>
      <c r="R818" s="21" t="s">
        <v>2990</v>
      </c>
      <c r="S818" s="22" t="s">
        <v>882</v>
      </c>
      <c r="T818" s="23">
        <v>1</v>
      </c>
    </row>
    <row r="819" spans="1:20" ht="38.25">
      <c r="A819" s="20" t="s">
        <v>2991</v>
      </c>
      <c r="B819" s="21" t="s">
        <v>2992</v>
      </c>
      <c r="C819" s="22">
        <v>2009</v>
      </c>
      <c r="D819" s="22" t="s">
        <v>54</v>
      </c>
      <c r="E819" s="33" t="s">
        <v>181</v>
      </c>
      <c r="F819" s="22">
        <v>1</v>
      </c>
      <c r="G819" s="33"/>
      <c r="H819" s="33"/>
      <c r="I819" s="33"/>
      <c r="J819" s="33">
        <f t="shared" si="103"/>
        <v>0</v>
      </c>
      <c r="K819" s="33" t="str">
        <f t="shared" si="106"/>
        <v>Yes</v>
      </c>
      <c r="L819" s="33" t="str">
        <f t="shared" si="107"/>
        <v>No</v>
      </c>
      <c r="M819" s="22"/>
      <c r="N819" s="21"/>
      <c r="O819" s="22"/>
      <c r="P819" s="21"/>
      <c r="Q819" s="22"/>
      <c r="R819" s="21"/>
      <c r="S819" s="22"/>
      <c r="T819" s="23"/>
    </row>
    <row r="820" spans="1:20" ht="140.25">
      <c r="A820" s="20" t="s">
        <v>636</v>
      </c>
      <c r="B820" s="21" t="s">
        <v>2993</v>
      </c>
      <c r="C820" s="22">
        <v>2011</v>
      </c>
      <c r="D820" s="22" t="s">
        <v>54</v>
      </c>
      <c r="E820" s="33" t="s">
        <v>46</v>
      </c>
      <c r="F820" s="22">
        <v>1</v>
      </c>
      <c r="G820" s="33">
        <v>1</v>
      </c>
      <c r="H820" s="33">
        <v>1</v>
      </c>
      <c r="I820" s="33">
        <v>1</v>
      </c>
      <c r="J820" s="33">
        <f t="shared" si="103"/>
        <v>3</v>
      </c>
      <c r="K820" s="33" t="str">
        <f t="shared" si="106"/>
        <v>No</v>
      </c>
      <c r="L820" s="33" t="str">
        <f t="shared" si="107"/>
        <v>No</v>
      </c>
      <c r="M820" s="22" t="s">
        <v>55</v>
      </c>
      <c r="N820" s="21" t="s">
        <v>2988</v>
      </c>
      <c r="O820" s="22" t="s">
        <v>55</v>
      </c>
      <c r="P820" s="21" t="s">
        <v>2994</v>
      </c>
      <c r="Q820" s="22" t="s">
        <v>57</v>
      </c>
      <c r="R820" s="21" t="s">
        <v>2995</v>
      </c>
      <c r="S820" s="22" t="s">
        <v>882</v>
      </c>
      <c r="T820" s="23">
        <v>1</v>
      </c>
    </row>
    <row r="821" spans="1:20" ht="76.5">
      <c r="A821" s="25" t="s">
        <v>2996</v>
      </c>
      <c r="B821" s="26" t="s">
        <v>2997</v>
      </c>
      <c r="C821" s="37">
        <v>2015</v>
      </c>
      <c r="D821" s="37" t="s">
        <v>54</v>
      </c>
      <c r="E821" s="38" t="s">
        <v>46</v>
      </c>
      <c r="F821" s="37">
        <v>1</v>
      </c>
      <c r="G821" s="38">
        <v>1</v>
      </c>
      <c r="H821" s="38">
        <v>1</v>
      </c>
      <c r="I821" s="38">
        <v>1</v>
      </c>
      <c r="J821" s="38">
        <f t="shared" si="103"/>
        <v>3</v>
      </c>
      <c r="K821" s="38" t="str">
        <f t="shared" si="106"/>
        <v>No</v>
      </c>
      <c r="L821" s="38" t="str">
        <f t="shared" si="107"/>
        <v>No</v>
      </c>
      <c r="M821" s="37" t="s">
        <v>55</v>
      </c>
      <c r="N821" s="28" t="s">
        <v>1839</v>
      </c>
      <c r="O821" s="37" t="s">
        <v>55</v>
      </c>
      <c r="P821" s="28" t="s">
        <v>2998</v>
      </c>
      <c r="Q821" s="37" t="s">
        <v>55</v>
      </c>
      <c r="R821" s="28" t="s">
        <v>2999</v>
      </c>
      <c r="S821" s="27" t="s">
        <v>237</v>
      </c>
      <c r="T821" s="23">
        <v>1</v>
      </c>
    </row>
    <row r="822" spans="1:20" ht="76.5">
      <c r="A822" s="20" t="s">
        <v>3000</v>
      </c>
      <c r="B822" s="21" t="s">
        <v>3001</v>
      </c>
      <c r="C822" s="22">
        <v>2011</v>
      </c>
      <c r="D822" s="22" t="s">
        <v>54</v>
      </c>
      <c r="E822" s="22" t="s">
        <v>46</v>
      </c>
      <c r="F822" s="22"/>
      <c r="G822" s="22"/>
      <c r="H822" s="22"/>
      <c r="I822" s="22">
        <v>1</v>
      </c>
      <c r="J822" s="33">
        <f t="shared" si="103"/>
        <v>0</v>
      </c>
      <c r="K822" s="33" t="str">
        <f t="shared" si="106"/>
        <v>No</v>
      </c>
      <c r="L822" s="33" t="str">
        <f t="shared" si="107"/>
        <v>No</v>
      </c>
      <c r="M822" s="33" t="s">
        <v>55</v>
      </c>
      <c r="N822" s="21" t="s">
        <v>3002</v>
      </c>
      <c r="O822" s="33" t="s">
        <v>55</v>
      </c>
      <c r="P822" s="21" t="s">
        <v>3003</v>
      </c>
      <c r="Q822" s="33" t="s">
        <v>57</v>
      </c>
      <c r="R822" s="21" t="s">
        <v>3004</v>
      </c>
      <c r="S822" s="22" t="s">
        <v>231</v>
      </c>
      <c r="T822" s="23"/>
    </row>
    <row r="823" spans="1:20" ht="114.75">
      <c r="A823" s="25" t="s">
        <v>3005</v>
      </c>
      <c r="B823" s="26" t="s">
        <v>3006</v>
      </c>
      <c r="C823" s="27">
        <v>2011</v>
      </c>
      <c r="D823" s="27" t="s">
        <v>54</v>
      </c>
      <c r="E823" s="27" t="s">
        <v>46</v>
      </c>
      <c r="F823" s="27"/>
      <c r="G823" s="27"/>
      <c r="H823" s="27"/>
      <c r="I823" s="27">
        <v>1</v>
      </c>
      <c r="J823" s="38">
        <f t="shared" ref="J823:J854" si="108">SUM(F823:I823)-1</f>
        <v>0</v>
      </c>
      <c r="K823" s="38" t="str">
        <f t="shared" si="106"/>
        <v>No</v>
      </c>
      <c r="L823" s="38" t="str">
        <f t="shared" si="107"/>
        <v>No</v>
      </c>
      <c r="M823" s="38" t="s">
        <v>55</v>
      </c>
      <c r="N823" s="26" t="s">
        <v>3007</v>
      </c>
      <c r="O823" s="38" t="s">
        <v>55</v>
      </c>
      <c r="P823" s="26" t="s">
        <v>3008</v>
      </c>
      <c r="Q823" s="38" t="s">
        <v>55</v>
      </c>
      <c r="R823" s="26" t="s">
        <v>3009</v>
      </c>
      <c r="S823" s="27" t="s">
        <v>301</v>
      </c>
      <c r="T823" s="23"/>
    </row>
    <row r="824" spans="1:20" ht="51">
      <c r="A824" s="20" t="s">
        <v>3010</v>
      </c>
      <c r="B824" s="21" t="s">
        <v>3011</v>
      </c>
      <c r="C824" s="22">
        <v>2013</v>
      </c>
      <c r="D824" s="22" t="s">
        <v>54</v>
      </c>
      <c r="E824" s="22" t="s">
        <v>46</v>
      </c>
      <c r="F824" s="33"/>
      <c r="G824" s="33"/>
      <c r="H824" s="33">
        <v>1</v>
      </c>
      <c r="I824" s="33"/>
      <c r="J824" s="33">
        <f t="shared" si="108"/>
        <v>0</v>
      </c>
      <c r="K824" s="33" t="str">
        <f t="shared" si="106"/>
        <v>No</v>
      </c>
      <c r="L824" s="33" t="str">
        <f t="shared" si="107"/>
        <v>No</v>
      </c>
      <c r="M824" s="33" t="s">
        <v>55</v>
      </c>
      <c r="N824" s="21" t="s">
        <v>3012</v>
      </c>
      <c r="O824" s="33" t="s">
        <v>57</v>
      </c>
      <c r="P824" s="21" t="s">
        <v>3013</v>
      </c>
      <c r="Q824" s="33"/>
      <c r="R824" s="21"/>
      <c r="S824" s="22" t="s">
        <v>1103</v>
      </c>
      <c r="T824" s="23">
        <v>1</v>
      </c>
    </row>
    <row r="825" spans="1:20" ht="38.25">
      <c r="A825" s="41" t="s">
        <v>4253</v>
      </c>
      <c r="B825" s="24" t="s">
        <v>4300</v>
      </c>
      <c r="C825" s="33">
        <v>2020</v>
      </c>
      <c r="D825" s="22" t="s">
        <v>54</v>
      </c>
      <c r="E825" s="33" t="s">
        <v>46</v>
      </c>
      <c r="F825" s="33">
        <v>1</v>
      </c>
      <c r="G825" s="33">
        <v>1</v>
      </c>
      <c r="H825" s="33">
        <v>1</v>
      </c>
      <c r="I825" s="33">
        <v>1</v>
      </c>
      <c r="J825" s="33">
        <f t="shared" si="108"/>
        <v>3</v>
      </c>
      <c r="K825" s="33" t="str">
        <f t="shared" si="106"/>
        <v>No</v>
      </c>
      <c r="L825" s="33" t="str">
        <f>IF(OR(D825="Conference Review", D825="Patent", D825="News Article", D825="Report", D825="Erratum"),"Yes","No")</f>
        <v>No</v>
      </c>
      <c r="M825" s="33" t="s">
        <v>55</v>
      </c>
      <c r="N825" s="24" t="s">
        <v>4384</v>
      </c>
      <c r="O825" s="33" t="s">
        <v>57</v>
      </c>
      <c r="P825" s="24" t="s">
        <v>4417</v>
      </c>
      <c r="Q825" s="33"/>
      <c r="R825" s="41"/>
      <c r="S825" s="33"/>
      <c r="T825" s="23">
        <v>1</v>
      </c>
    </row>
    <row r="826" spans="1:20" ht="38.25">
      <c r="A826" s="20" t="s">
        <v>3014</v>
      </c>
      <c r="B826" s="21" t="s">
        <v>3015</v>
      </c>
      <c r="C826" s="22">
        <v>2015</v>
      </c>
      <c r="D826" s="22" t="s">
        <v>54</v>
      </c>
      <c r="E826" s="33" t="s">
        <v>46</v>
      </c>
      <c r="F826" s="33"/>
      <c r="G826" s="33"/>
      <c r="H826" s="33">
        <v>1</v>
      </c>
      <c r="I826" s="33"/>
      <c r="J826" s="33">
        <f t="shared" si="108"/>
        <v>0</v>
      </c>
      <c r="K826" s="33" t="str">
        <f t="shared" si="106"/>
        <v>No</v>
      </c>
      <c r="L826" s="33" t="str">
        <f t="shared" ref="L826:L834" si="109">IF(OR(D826="Conference Review", D826="Patent", D826="News Article", D826="Report"),"Yes","No")</f>
        <v>No</v>
      </c>
      <c r="M826" s="33" t="s">
        <v>55</v>
      </c>
      <c r="N826" s="21" t="s">
        <v>3016</v>
      </c>
      <c r="O826" s="33" t="s">
        <v>57</v>
      </c>
      <c r="P826" s="21" t="s">
        <v>3017</v>
      </c>
      <c r="Q826" s="33"/>
      <c r="R826" s="21"/>
      <c r="S826" s="22" t="s">
        <v>3018</v>
      </c>
      <c r="T826" s="23"/>
    </row>
    <row r="827" spans="1:20" ht="51">
      <c r="A827" s="20" t="s">
        <v>3019</v>
      </c>
      <c r="B827" s="21" t="s">
        <v>3020</v>
      </c>
      <c r="C827" s="22">
        <v>2010</v>
      </c>
      <c r="D827" s="22" t="s">
        <v>54</v>
      </c>
      <c r="E827" s="22" t="s">
        <v>46</v>
      </c>
      <c r="F827" s="22"/>
      <c r="G827" s="22"/>
      <c r="H827" s="22"/>
      <c r="I827" s="22">
        <v>1</v>
      </c>
      <c r="J827" s="33">
        <f t="shared" si="108"/>
        <v>0</v>
      </c>
      <c r="K827" s="33" t="str">
        <f t="shared" si="106"/>
        <v>No</v>
      </c>
      <c r="L827" s="33" t="str">
        <f t="shared" si="109"/>
        <v>No</v>
      </c>
      <c r="M827" s="33" t="s">
        <v>55</v>
      </c>
      <c r="N827" s="21" t="s">
        <v>3021</v>
      </c>
      <c r="O827" s="33" t="s">
        <v>57</v>
      </c>
      <c r="P827" s="21" t="s">
        <v>3022</v>
      </c>
      <c r="Q827" s="33"/>
      <c r="R827" s="21"/>
      <c r="S827" s="22" t="s">
        <v>106</v>
      </c>
      <c r="T827" s="23"/>
    </row>
    <row r="828" spans="1:20" ht="89.25">
      <c r="A828" s="20" t="s">
        <v>3023</v>
      </c>
      <c r="B828" s="21" t="s">
        <v>3024</v>
      </c>
      <c r="C828" s="22">
        <v>2009</v>
      </c>
      <c r="D828" s="22" t="s">
        <v>54</v>
      </c>
      <c r="E828" s="33" t="s">
        <v>46</v>
      </c>
      <c r="F828" s="22">
        <v>1</v>
      </c>
      <c r="G828" s="33"/>
      <c r="H828" s="33">
        <v>1</v>
      </c>
      <c r="I828" s="33">
        <v>1</v>
      </c>
      <c r="J828" s="33">
        <f t="shared" si="108"/>
        <v>2</v>
      </c>
      <c r="K828" s="33" t="str">
        <f t="shared" si="106"/>
        <v>No</v>
      </c>
      <c r="L828" s="33" t="str">
        <f t="shared" si="109"/>
        <v>No</v>
      </c>
      <c r="M828" s="22" t="s">
        <v>55</v>
      </c>
      <c r="N828" s="21" t="s">
        <v>3025</v>
      </c>
      <c r="O828" s="22" t="s">
        <v>57</v>
      </c>
      <c r="P828" s="21" t="s">
        <v>3026</v>
      </c>
      <c r="Q828" s="22"/>
      <c r="R828" s="21"/>
      <c r="S828" s="22" t="s">
        <v>59</v>
      </c>
      <c r="T828" s="23">
        <v>1</v>
      </c>
    </row>
    <row r="829" spans="1:20" ht="51">
      <c r="A829" s="20" t="s">
        <v>3027</v>
      </c>
      <c r="B829" s="21" t="s">
        <v>3028</v>
      </c>
      <c r="C829" s="22">
        <v>2017</v>
      </c>
      <c r="D829" s="22" t="s">
        <v>54</v>
      </c>
      <c r="E829" s="22" t="s">
        <v>46</v>
      </c>
      <c r="F829" s="33"/>
      <c r="G829" s="33"/>
      <c r="H829" s="33">
        <v>1</v>
      </c>
      <c r="I829" s="33"/>
      <c r="J829" s="33">
        <f t="shared" si="108"/>
        <v>0</v>
      </c>
      <c r="K829" s="33" t="str">
        <f t="shared" si="106"/>
        <v>No</v>
      </c>
      <c r="L829" s="33" t="str">
        <f t="shared" si="109"/>
        <v>No</v>
      </c>
      <c r="M829" s="33" t="s">
        <v>55</v>
      </c>
      <c r="N829" s="21" t="s">
        <v>3029</v>
      </c>
      <c r="O829" s="33" t="s">
        <v>57</v>
      </c>
      <c r="P829" s="21" t="s">
        <v>3030</v>
      </c>
      <c r="Q829" s="33"/>
      <c r="R829" s="21"/>
      <c r="S829" s="22" t="s">
        <v>59</v>
      </c>
      <c r="T829" s="23"/>
    </row>
    <row r="830" spans="1:20" ht="89.25">
      <c r="A830" s="20" t="s">
        <v>3031</v>
      </c>
      <c r="B830" s="21" t="s">
        <v>3032</v>
      </c>
      <c r="C830" s="22">
        <v>2001</v>
      </c>
      <c r="D830" s="22" t="s">
        <v>113</v>
      </c>
      <c r="E830" s="22" t="s">
        <v>46</v>
      </c>
      <c r="F830" s="22"/>
      <c r="G830" s="22"/>
      <c r="H830" s="22"/>
      <c r="I830" s="22">
        <v>1</v>
      </c>
      <c r="J830" s="33">
        <f t="shared" si="108"/>
        <v>0</v>
      </c>
      <c r="K830" s="33" t="str">
        <f t="shared" si="106"/>
        <v>No</v>
      </c>
      <c r="L830" s="33" t="str">
        <f t="shared" si="109"/>
        <v>No</v>
      </c>
      <c r="M830" s="33" t="s">
        <v>55</v>
      </c>
      <c r="N830" s="21" t="s">
        <v>3033</v>
      </c>
      <c r="O830" s="33" t="s">
        <v>55</v>
      </c>
      <c r="P830" s="21" t="s">
        <v>3034</v>
      </c>
      <c r="Q830" s="33" t="s">
        <v>57</v>
      </c>
      <c r="R830" s="21" t="s">
        <v>3035</v>
      </c>
      <c r="S830" s="22" t="s">
        <v>1550</v>
      </c>
      <c r="T830" s="23"/>
    </row>
    <row r="831" spans="1:20" s="16" customFormat="1" ht="41.25" customHeight="1">
      <c r="A831" s="20" t="s">
        <v>3036</v>
      </c>
      <c r="B831" s="21" t="s">
        <v>3037</v>
      </c>
      <c r="C831" s="22">
        <v>2014</v>
      </c>
      <c r="D831" s="22" t="s">
        <v>54</v>
      </c>
      <c r="E831" s="33" t="s">
        <v>46</v>
      </c>
      <c r="F831" s="22">
        <v>1</v>
      </c>
      <c r="G831" s="33">
        <v>1</v>
      </c>
      <c r="H831" s="33">
        <v>1</v>
      </c>
      <c r="I831" s="33">
        <v>1</v>
      </c>
      <c r="J831" s="33">
        <f t="shared" si="108"/>
        <v>3</v>
      </c>
      <c r="K831" s="33" t="str">
        <f t="shared" si="106"/>
        <v>No</v>
      </c>
      <c r="L831" s="33" t="str">
        <f t="shared" si="109"/>
        <v>No</v>
      </c>
      <c r="M831" s="22" t="s">
        <v>55</v>
      </c>
      <c r="N831" s="21" t="s">
        <v>978</v>
      </c>
      <c r="O831" s="22" t="s">
        <v>55</v>
      </c>
      <c r="P831" s="21" t="s">
        <v>3038</v>
      </c>
      <c r="Q831" s="22" t="s">
        <v>57</v>
      </c>
      <c r="R831" s="21" t="s">
        <v>3039</v>
      </c>
      <c r="S831" s="22" t="s">
        <v>882</v>
      </c>
      <c r="T831" s="71">
        <v>1</v>
      </c>
    </row>
    <row r="832" spans="1:20" s="16" customFormat="1" ht="63.75">
      <c r="A832" s="20" t="s">
        <v>3040</v>
      </c>
      <c r="B832" s="21" t="s">
        <v>3041</v>
      </c>
      <c r="C832" s="22">
        <v>2016</v>
      </c>
      <c r="D832" s="22" t="s">
        <v>54</v>
      </c>
      <c r="E832" s="22" t="s">
        <v>46</v>
      </c>
      <c r="F832" s="22"/>
      <c r="G832" s="22"/>
      <c r="H832" s="22"/>
      <c r="I832" s="22">
        <v>1</v>
      </c>
      <c r="J832" s="33">
        <f t="shared" si="108"/>
        <v>0</v>
      </c>
      <c r="K832" s="33" t="str">
        <f t="shared" si="106"/>
        <v>No</v>
      </c>
      <c r="L832" s="33" t="str">
        <f t="shared" si="109"/>
        <v>No</v>
      </c>
      <c r="M832" s="33" t="s">
        <v>57</v>
      </c>
      <c r="N832" s="21" t="s">
        <v>3042</v>
      </c>
      <c r="O832" s="33"/>
      <c r="P832" s="21"/>
      <c r="Q832" s="33"/>
      <c r="R832" s="21"/>
      <c r="S832" s="22" t="s">
        <v>310</v>
      </c>
      <c r="T832" s="71"/>
    </row>
    <row r="833" spans="1:20" s="16" customFormat="1" ht="153">
      <c r="A833" s="20" t="s">
        <v>3043</v>
      </c>
      <c r="B833" s="21" t="s">
        <v>3044</v>
      </c>
      <c r="C833" s="22">
        <v>2017</v>
      </c>
      <c r="D833" s="22" t="s">
        <v>54</v>
      </c>
      <c r="E833" s="33" t="s">
        <v>46</v>
      </c>
      <c r="F833" s="22">
        <v>1</v>
      </c>
      <c r="G833" s="33">
        <v>1</v>
      </c>
      <c r="H833" s="33">
        <v>1</v>
      </c>
      <c r="I833" s="33">
        <v>1</v>
      </c>
      <c r="J833" s="33">
        <f t="shared" si="108"/>
        <v>3</v>
      </c>
      <c r="K833" s="33" t="str">
        <f t="shared" si="106"/>
        <v>No</v>
      </c>
      <c r="L833" s="33" t="str">
        <f t="shared" si="109"/>
        <v>No</v>
      </c>
      <c r="M833" s="22" t="s">
        <v>55</v>
      </c>
      <c r="N833" s="21" t="s">
        <v>3045</v>
      </c>
      <c r="O833" s="22" t="s">
        <v>55</v>
      </c>
      <c r="P833" s="21" t="s">
        <v>3046</v>
      </c>
      <c r="Q833" s="22" t="s">
        <v>57</v>
      </c>
      <c r="R833" s="21" t="s">
        <v>3047</v>
      </c>
      <c r="S833" s="22" t="s">
        <v>3048</v>
      </c>
      <c r="T833" s="71"/>
    </row>
    <row r="834" spans="1:20" s="16" customFormat="1" ht="114.75">
      <c r="A834" s="20" t="s">
        <v>3049</v>
      </c>
      <c r="B834" s="21" t="s">
        <v>3050</v>
      </c>
      <c r="C834" s="22">
        <v>2005</v>
      </c>
      <c r="D834" s="22" t="s">
        <v>54</v>
      </c>
      <c r="E834" s="33" t="s">
        <v>46</v>
      </c>
      <c r="F834" s="33"/>
      <c r="G834" s="33"/>
      <c r="H834" s="33">
        <v>1</v>
      </c>
      <c r="I834" s="33"/>
      <c r="J834" s="33">
        <f t="shared" si="108"/>
        <v>0</v>
      </c>
      <c r="K834" s="33" t="str">
        <f t="shared" si="106"/>
        <v>No</v>
      </c>
      <c r="L834" s="33" t="str">
        <f t="shared" si="109"/>
        <v>No</v>
      </c>
      <c r="M834" s="33" t="s">
        <v>55</v>
      </c>
      <c r="N834" s="21" t="s">
        <v>3051</v>
      </c>
      <c r="O834" s="33" t="s">
        <v>55</v>
      </c>
      <c r="P834" s="21" t="s">
        <v>3052</v>
      </c>
      <c r="Q834" s="33" t="s">
        <v>57</v>
      </c>
      <c r="R834" s="21" t="s">
        <v>3053</v>
      </c>
      <c r="S834" s="22" t="s">
        <v>123</v>
      </c>
      <c r="T834" s="71"/>
    </row>
    <row r="835" spans="1:20" s="16" customFormat="1" ht="38.25">
      <c r="A835" s="41" t="s">
        <v>4272</v>
      </c>
      <c r="B835" s="24" t="s">
        <v>4323</v>
      </c>
      <c r="C835" s="33">
        <v>2021</v>
      </c>
      <c r="D835" s="22" t="s">
        <v>54</v>
      </c>
      <c r="E835" s="33" t="s">
        <v>46</v>
      </c>
      <c r="F835" s="33">
        <v>1</v>
      </c>
      <c r="G835" s="33"/>
      <c r="H835" s="33"/>
      <c r="I835" s="33">
        <v>1</v>
      </c>
      <c r="J835" s="33">
        <f t="shared" si="108"/>
        <v>1</v>
      </c>
      <c r="K835" s="33" t="str">
        <f t="shared" si="106"/>
        <v>No</v>
      </c>
      <c r="L835" s="33" t="str">
        <f>IF(OR(D835="Conference Review", D835="Patent", D835="News Article", D835="Report", D835="Erratum"),"Yes","No")</f>
        <v>No</v>
      </c>
      <c r="M835" s="33" t="s">
        <v>55</v>
      </c>
      <c r="N835" s="24" t="s">
        <v>4412</v>
      </c>
      <c r="O835" s="33" t="s">
        <v>57</v>
      </c>
      <c r="P835" s="24" t="s">
        <v>4418</v>
      </c>
      <c r="Q835" s="33"/>
      <c r="R835" s="41"/>
      <c r="S835" s="33"/>
      <c r="T835" s="19">
        <v>1</v>
      </c>
    </row>
    <row r="836" spans="1:20" s="16" customFormat="1" ht="63.75">
      <c r="A836" s="20" t="s">
        <v>3054</v>
      </c>
      <c r="B836" s="21" t="s">
        <v>3055</v>
      </c>
      <c r="C836" s="22">
        <v>2014</v>
      </c>
      <c r="D836" s="22" t="s">
        <v>54</v>
      </c>
      <c r="E836" s="33" t="s">
        <v>46</v>
      </c>
      <c r="F836" s="33"/>
      <c r="G836" s="33"/>
      <c r="H836" s="33">
        <v>1</v>
      </c>
      <c r="I836" s="33"/>
      <c r="J836" s="33">
        <f t="shared" si="108"/>
        <v>0</v>
      </c>
      <c r="K836" s="33" t="str">
        <f t="shared" si="106"/>
        <v>No</v>
      </c>
      <c r="L836" s="33" t="str">
        <f t="shared" ref="L836:L843" si="110">IF(OR(D836="Conference Review", D836="Patent", D836="News Article", D836="Report"),"Yes","No")</f>
        <v>No</v>
      </c>
      <c r="M836" s="33" t="s">
        <v>55</v>
      </c>
      <c r="N836" s="21" t="s">
        <v>3056</v>
      </c>
      <c r="O836" s="33" t="s">
        <v>57</v>
      </c>
      <c r="P836" s="21" t="s">
        <v>3057</v>
      </c>
      <c r="Q836" s="33"/>
      <c r="R836" s="21"/>
      <c r="S836" s="22" t="s">
        <v>59</v>
      </c>
      <c r="T836" s="71">
        <v>1</v>
      </c>
    </row>
    <row r="837" spans="1:20" s="16" customFormat="1" ht="63.75">
      <c r="A837" s="20" t="s">
        <v>3058</v>
      </c>
      <c r="B837" s="21" t="s">
        <v>3059</v>
      </c>
      <c r="C837" s="22">
        <v>2011</v>
      </c>
      <c r="D837" s="22" t="s">
        <v>54</v>
      </c>
      <c r="E837" s="33" t="s">
        <v>46</v>
      </c>
      <c r="F837" s="22">
        <v>1</v>
      </c>
      <c r="G837" s="33">
        <v>1</v>
      </c>
      <c r="H837" s="33">
        <v>2</v>
      </c>
      <c r="I837" s="33">
        <v>1</v>
      </c>
      <c r="J837" s="33">
        <f t="shared" si="108"/>
        <v>4</v>
      </c>
      <c r="K837" s="33" t="str">
        <f t="shared" si="106"/>
        <v>No</v>
      </c>
      <c r="L837" s="33" t="str">
        <f t="shared" si="110"/>
        <v>No</v>
      </c>
      <c r="M837" s="22" t="s">
        <v>55</v>
      </c>
      <c r="N837" s="24" t="s">
        <v>3060</v>
      </c>
      <c r="O837" s="22" t="s">
        <v>57</v>
      </c>
      <c r="P837" s="21" t="s">
        <v>3061</v>
      </c>
      <c r="Q837" s="22"/>
      <c r="R837" s="21"/>
      <c r="S837" s="22" t="s">
        <v>59</v>
      </c>
      <c r="T837" s="71">
        <v>1</v>
      </c>
    </row>
    <row r="838" spans="1:20" s="16" customFormat="1" ht="51">
      <c r="A838" s="20" t="s">
        <v>3062</v>
      </c>
      <c r="B838" s="21" t="s">
        <v>3063</v>
      </c>
      <c r="C838" s="22">
        <v>2009</v>
      </c>
      <c r="D838" s="22" t="s">
        <v>54</v>
      </c>
      <c r="E838" s="22" t="s">
        <v>46</v>
      </c>
      <c r="F838" s="22"/>
      <c r="G838" s="22"/>
      <c r="H838" s="22"/>
      <c r="I838" s="22">
        <v>1</v>
      </c>
      <c r="J838" s="33">
        <f t="shared" si="108"/>
        <v>0</v>
      </c>
      <c r="K838" s="33" t="str">
        <f t="shared" si="106"/>
        <v>No</v>
      </c>
      <c r="L838" s="33" t="str">
        <f t="shared" si="110"/>
        <v>No</v>
      </c>
      <c r="M838" s="33" t="s">
        <v>55</v>
      </c>
      <c r="N838" s="21" t="s">
        <v>3064</v>
      </c>
      <c r="O838" s="33" t="s">
        <v>57</v>
      </c>
      <c r="P838" s="21" t="s">
        <v>3065</v>
      </c>
      <c r="Q838" s="33"/>
      <c r="R838" s="21"/>
      <c r="S838" s="22" t="s">
        <v>1086</v>
      </c>
      <c r="T838" s="71"/>
    </row>
    <row r="839" spans="1:20" s="16" customFormat="1" ht="51">
      <c r="A839" s="20" t="s">
        <v>3066</v>
      </c>
      <c r="B839" s="21" t="s">
        <v>3067</v>
      </c>
      <c r="C839" s="22">
        <v>2003</v>
      </c>
      <c r="D839" s="22" t="s">
        <v>113</v>
      </c>
      <c r="E839" s="33" t="s">
        <v>46</v>
      </c>
      <c r="F839" s="22">
        <v>1</v>
      </c>
      <c r="G839" s="33">
        <v>1</v>
      </c>
      <c r="H839" s="33"/>
      <c r="I839" s="33"/>
      <c r="J839" s="33">
        <f t="shared" si="108"/>
        <v>1</v>
      </c>
      <c r="K839" s="33" t="str">
        <f t="shared" si="106"/>
        <v>No</v>
      </c>
      <c r="L839" s="33" t="str">
        <f t="shared" si="110"/>
        <v>No</v>
      </c>
      <c r="M839" s="22" t="s">
        <v>55</v>
      </c>
      <c r="N839" s="21" t="s">
        <v>3068</v>
      </c>
      <c r="O839" s="22" t="s">
        <v>57</v>
      </c>
      <c r="P839" s="21" t="s">
        <v>3069</v>
      </c>
      <c r="Q839" s="22"/>
      <c r="R839" s="21"/>
      <c r="S839" s="22" t="s">
        <v>59</v>
      </c>
      <c r="T839" s="71">
        <v>1</v>
      </c>
    </row>
    <row r="840" spans="1:20" s="16" customFormat="1" ht="25.5">
      <c r="A840" s="20" t="s">
        <v>3070</v>
      </c>
      <c r="B840" s="21" t="s">
        <v>3071</v>
      </c>
      <c r="C840" s="22">
        <v>2018</v>
      </c>
      <c r="D840" s="22" t="s">
        <v>54</v>
      </c>
      <c r="E840" s="22" t="s">
        <v>46</v>
      </c>
      <c r="F840" s="22"/>
      <c r="G840" s="22"/>
      <c r="H840" s="22"/>
      <c r="I840" s="22">
        <v>1</v>
      </c>
      <c r="J840" s="33">
        <f t="shared" si="108"/>
        <v>0</v>
      </c>
      <c r="K840" s="33" t="str">
        <f t="shared" si="106"/>
        <v>No</v>
      </c>
      <c r="L840" s="33" t="str">
        <f t="shared" si="110"/>
        <v>No</v>
      </c>
      <c r="M840" s="33" t="s">
        <v>57</v>
      </c>
      <c r="N840" s="21" t="s">
        <v>3072</v>
      </c>
      <c r="O840" s="33"/>
      <c r="P840" s="21"/>
      <c r="Q840" s="33"/>
      <c r="R840" s="21"/>
      <c r="S840" s="22" t="s">
        <v>204</v>
      </c>
      <c r="T840" s="71"/>
    </row>
    <row r="841" spans="1:20" s="16" customFormat="1" ht="89.25">
      <c r="A841" s="25" t="s">
        <v>3073</v>
      </c>
      <c r="B841" s="26" t="s">
        <v>3074</v>
      </c>
      <c r="C841" s="27">
        <v>2009</v>
      </c>
      <c r="D841" s="27" t="s">
        <v>54</v>
      </c>
      <c r="E841" s="38" t="s">
        <v>46</v>
      </c>
      <c r="F841" s="27">
        <v>1</v>
      </c>
      <c r="G841" s="38">
        <v>1</v>
      </c>
      <c r="H841" s="38">
        <v>2</v>
      </c>
      <c r="I841" s="38">
        <v>1</v>
      </c>
      <c r="J841" s="38">
        <f t="shared" si="108"/>
        <v>4</v>
      </c>
      <c r="K841" s="38" t="str">
        <f t="shared" ref="K841:K872" si="111">IF(E841 = "English", "No", "Yes")</f>
        <v>No</v>
      </c>
      <c r="L841" s="38" t="str">
        <f t="shared" si="110"/>
        <v>No</v>
      </c>
      <c r="M841" s="27" t="s">
        <v>55</v>
      </c>
      <c r="N841" s="26" t="s">
        <v>3075</v>
      </c>
      <c r="O841" s="27" t="s">
        <v>55</v>
      </c>
      <c r="P841" s="26" t="s">
        <v>3076</v>
      </c>
      <c r="Q841" s="27" t="s">
        <v>55</v>
      </c>
      <c r="R841" s="26" t="s">
        <v>3077</v>
      </c>
      <c r="S841" s="27" t="s">
        <v>697</v>
      </c>
      <c r="T841" s="71"/>
    </row>
    <row r="842" spans="1:20" s="16" customFormat="1" ht="63.75">
      <c r="A842" s="20" t="s">
        <v>3078</v>
      </c>
      <c r="B842" s="21" t="s">
        <v>3079</v>
      </c>
      <c r="C842" s="22">
        <v>2012</v>
      </c>
      <c r="D842" s="22" t="s">
        <v>126</v>
      </c>
      <c r="E842" s="33" t="s">
        <v>46</v>
      </c>
      <c r="F842" s="33"/>
      <c r="G842" s="33"/>
      <c r="H842" s="33"/>
      <c r="I842" s="33">
        <v>1</v>
      </c>
      <c r="J842" s="33">
        <f t="shared" si="108"/>
        <v>0</v>
      </c>
      <c r="K842" s="33" t="str">
        <f t="shared" si="111"/>
        <v>No</v>
      </c>
      <c r="L842" s="33" t="str">
        <f t="shared" si="110"/>
        <v>Yes</v>
      </c>
      <c r="M842" s="33"/>
      <c r="N842" s="21"/>
      <c r="O842" s="33"/>
      <c r="P842" s="21"/>
      <c r="Q842" s="33"/>
      <c r="R842" s="21"/>
      <c r="S842" s="22"/>
      <c r="T842" s="71"/>
    </row>
    <row r="843" spans="1:20" s="16" customFormat="1" ht="38.25">
      <c r="A843" s="20" t="s">
        <v>3080</v>
      </c>
      <c r="B843" s="21" t="s">
        <v>3081</v>
      </c>
      <c r="C843" s="22">
        <v>2015</v>
      </c>
      <c r="D843" s="22" t="s">
        <v>54</v>
      </c>
      <c r="E843" s="33" t="s">
        <v>46</v>
      </c>
      <c r="F843" s="22">
        <v>1</v>
      </c>
      <c r="G843" s="33">
        <v>1</v>
      </c>
      <c r="H843" s="33">
        <v>1</v>
      </c>
      <c r="I843" s="33">
        <v>1</v>
      </c>
      <c r="J843" s="33">
        <f t="shared" si="108"/>
        <v>3</v>
      </c>
      <c r="K843" s="33" t="str">
        <f t="shared" si="111"/>
        <v>No</v>
      </c>
      <c r="L843" s="33" t="str">
        <f t="shared" si="110"/>
        <v>No</v>
      </c>
      <c r="M843" s="22" t="s">
        <v>57</v>
      </c>
      <c r="N843" s="21" t="s">
        <v>3082</v>
      </c>
      <c r="O843" s="22"/>
      <c r="P843" s="21"/>
      <c r="Q843" s="22"/>
      <c r="R843" s="21"/>
      <c r="S843" s="22" t="s">
        <v>204</v>
      </c>
      <c r="T843" s="71"/>
    </row>
    <row r="844" spans="1:20" s="16" customFormat="1" ht="51">
      <c r="A844" s="41" t="s">
        <v>4362</v>
      </c>
      <c r="B844" s="24" t="s">
        <v>4366</v>
      </c>
      <c r="C844" s="33">
        <v>2021</v>
      </c>
      <c r="D844" s="22" t="s">
        <v>113</v>
      </c>
      <c r="E844" s="33" t="s">
        <v>46</v>
      </c>
      <c r="F844" s="33">
        <v>1</v>
      </c>
      <c r="G844" s="33"/>
      <c r="H844" s="33">
        <v>1</v>
      </c>
      <c r="I844" s="33"/>
      <c r="J844" s="33">
        <f t="shared" si="108"/>
        <v>1</v>
      </c>
      <c r="K844" s="33" t="str">
        <f t="shared" si="111"/>
        <v>No</v>
      </c>
      <c r="L844" s="33" t="str">
        <f>IF(OR(D844="Conference Review", D844="Patent", D844="News Article", D844="Report", D844="Erratum"),"Yes","No")</f>
        <v>No</v>
      </c>
      <c r="M844" s="33" t="s">
        <v>55</v>
      </c>
      <c r="N844" s="24" t="s">
        <v>4407</v>
      </c>
      <c r="O844" s="33" t="s">
        <v>57</v>
      </c>
      <c r="P844" s="24" t="s">
        <v>4435</v>
      </c>
      <c r="Q844" s="33"/>
      <c r="R844" s="41"/>
      <c r="S844" s="33"/>
      <c r="T844" s="19">
        <v>1</v>
      </c>
    </row>
    <row r="845" spans="1:20" s="16" customFormat="1" ht="114.75">
      <c r="A845" s="25" t="s">
        <v>3083</v>
      </c>
      <c r="B845" s="26" t="s">
        <v>3084</v>
      </c>
      <c r="C845" s="27">
        <v>2016</v>
      </c>
      <c r="D845" s="27" t="s">
        <v>54</v>
      </c>
      <c r="E845" s="27" t="s">
        <v>46</v>
      </c>
      <c r="F845" s="27"/>
      <c r="G845" s="27">
        <v>1</v>
      </c>
      <c r="H845" s="27">
        <v>1</v>
      </c>
      <c r="I845" s="27"/>
      <c r="J845" s="38">
        <f t="shared" si="108"/>
        <v>1</v>
      </c>
      <c r="K845" s="38" t="str">
        <f t="shared" si="111"/>
        <v>No</v>
      </c>
      <c r="L845" s="38" t="str">
        <f t="shared" ref="L845:L854" si="112">IF(OR(D845="Conference Review", D845="Patent", D845="News Article", D845="Report"),"Yes","No")</f>
        <v>No</v>
      </c>
      <c r="M845" s="38" t="s">
        <v>55</v>
      </c>
      <c r="N845" s="26" t="s">
        <v>3085</v>
      </c>
      <c r="O845" s="38" t="s">
        <v>55</v>
      </c>
      <c r="P845" s="26" t="s">
        <v>3086</v>
      </c>
      <c r="Q845" s="38" t="s">
        <v>55</v>
      </c>
      <c r="R845" s="26" t="s">
        <v>3087</v>
      </c>
      <c r="S845" s="37" t="s">
        <v>3088</v>
      </c>
      <c r="T845" s="71">
        <v>1</v>
      </c>
    </row>
    <row r="846" spans="1:20" s="16" customFormat="1" ht="76.5">
      <c r="A846" s="25" t="s">
        <v>3089</v>
      </c>
      <c r="B846" s="26" t="s">
        <v>3090</v>
      </c>
      <c r="C846" s="27">
        <v>2007</v>
      </c>
      <c r="D846" s="27" t="s">
        <v>54</v>
      </c>
      <c r="E846" s="38" t="s">
        <v>46</v>
      </c>
      <c r="F846" s="27">
        <v>1</v>
      </c>
      <c r="G846" s="38"/>
      <c r="H846" s="38"/>
      <c r="I846" s="38">
        <v>1</v>
      </c>
      <c r="J846" s="38">
        <f t="shared" si="108"/>
        <v>1</v>
      </c>
      <c r="K846" s="38" t="str">
        <f t="shared" si="111"/>
        <v>No</v>
      </c>
      <c r="L846" s="38" t="str">
        <f t="shared" si="112"/>
        <v>No</v>
      </c>
      <c r="M846" s="27" t="s">
        <v>55</v>
      </c>
      <c r="N846" s="28" t="s">
        <v>1410</v>
      </c>
      <c r="O846" s="27" t="s">
        <v>55</v>
      </c>
      <c r="P846" s="28" t="s">
        <v>3091</v>
      </c>
      <c r="Q846" s="27" t="s">
        <v>55</v>
      </c>
      <c r="R846" s="26" t="s">
        <v>3092</v>
      </c>
      <c r="S846" s="27" t="s">
        <v>123</v>
      </c>
      <c r="T846" s="71">
        <v>1</v>
      </c>
    </row>
    <row r="847" spans="1:20" s="16" customFormat="1" ht="63.75">
      <c r="A847" s="20" t="s">
        <v>3093</v>
      </c>
      <c r="B847" s="21" t="s">
        <v>3094</v>
      </c>
      <c r="C847" s="22">
        <v>2018</v>
      </c>
      <c r="D847" s="22" t="s">
        <v>126</v>
      </c>
      <c r="E847" s="33" t="s">
        <v>46</v>
      </c>
      <c r="F847" s="33"/>
      <c r="G847" s="33"/>
      <c r="H847" s="33"/>
      <c r="I847" s="33">
        <v>1</v>
      </c>
      <c r="J847" s="33">
        <f t="shared" si="108"/>
        <v>0</v>
      </c>
      <c r="K847" s="33" t="str">
        <f t="shared" si="111"/>
        <v>No</v>
      </c>
      <c r="L847" s="33" t="str">
        <f t="shared" si="112"/>
        <v>Yes</v>
      </c>
      <c r="M847" s="33"/>
      <c r="N847" s="21"/>
      <c r="O847" s="33"/>
      <c r="P847" s="21"/>
      <c r="Q847" s="33"/>
      <c r="R847" s="21"/>
      <c r="S847" s="22"/>
      <c r="T847" s="71"/>
    </row>
    <row r="848" spans="1:20" s="16" customFormat="1" ht="51">
      <c r="A848" s="20" t="s">
        <v>3095</v>
      </c>
      <c r="B848" s="21" t="s">
        <v>3096</v>
      </c>
      <c r="C848" s="22">
        <v>2005</v>
      </c>
      <c r="D848" s="22" t="s">
        <v>54</v>
      </c>
      <c r="E848" s="33" t="s">
        <v>46</v>
      </c>
      <c r="F848" s="22">
        <v>1</v>
      </c>
      <c r="G848" s="33">
        <v>1</v>
      </c>
      <c r="H848" s="33">
        <v>1</v>
      </c>
      <c r="I848" s="33">
        <v>1</v>
      </c>
      <c r="J848" s="33">
        <f t="shared" si="108"/>
        <v>3</v>
      </c>
      <c r="K848" s="33" t="str">
        <f t="shared" si="111"/>
        <v>No</v>
      </c>
      <c r="L848" s="33" t="str">
        <f t="shared" si="112"/>
        <v>No</v>
      </c>
      <c r="M848" s="22" t="s">
        <v>55</v>
      </c>
      <c r="N848" s="21" t="s">
        <v>3097</v>
      </c>
      <c r="O848" s="22" t="s">
        <v>57</v>
      </c>
      <c r="P848" s="21" t="s">
        <v>3098</v>
      </c>
      <c r="Q848" s="22"/>
      <c r="R848" s="21"/>
      <c r="S848" s="22" t="s">
        <v>59</v>
      </c>
      <c r="T848" s="71">
        <v>1</v>
      </c>
    </row>
    <row r="849" spans="1:20" s="16" customFormat="1" ht="25.5">
      <c r="A849" s="20" t="s">
        <v>3099</v>
      </c>
      <c r="B849" s="21" t="s">
        <v>3100</v>
      </c>
      <c r="C849" s="22">
        <v>2008</v>
      </c>
      <c r="D849" s="22" t="s">
        <v>54</v>
      </c>
      <c r="E849" s="33" t="s">
        <v>181</v>
      </c>
      <c r="F849" s="22">
        <v>1</v>
      </c>
      <c r="G849" s="33">
        <v>1</v>
      </c>
      <c r="H849" s="33"/>
      <c r="I849" s="33"/>
      <c r="J849" s="33">
        <f t="shared" si="108"/>
        <v>1</v>
      </c>
      <c r="K849" s="33" t="str">
        <f t="shared" si="111"/>
        <v>Yes</v>
      </c>
      <c r="L849" s="33" t="str">
        <f t="shared" si="112"/>
        <v>No</v>
      </c>
      <c r="M849" s="22"/>
      <c r="N849" s="21"/>
      <c r="O849" s="22"/>
      <c r="P849" s="21"/>
      <c r="Q849" s="22"/>
      <c r="R849" s="21"/>
      <c r="S849" s="22"/>
      <c r="T849" s="71"/>
    </row>
    <row r="850" spans="1:20" s="16" customFormat="1" ht="114.75">
      <c r="A850" s="25" t="s">
        <v>3101</v>
      </c>
      <c r="B850" s="26" t="s">
        <v>3102</v>
      </c>
      <c r="C850" s="27">
        <v>2010</v>
      </c>
      <c r="D850" s="27" t="s">
        <v>54</v>
      </c>
      <c r="E850" s="27" t="s">
        <v>46</v>
      </c>
      <c r="F850" s="27"/>
      <c r="G850" s="27"/>
      <c r="H850" s="27"/>
      <c r="I850" s="27">
        <v>1</v>
      </c>
      <c r="J850" s="38">
        <f t="shared" si="108"/>
        <v>0</v>
      </c>
      <c r="K850" s="38" t="str">
        <f t="shared" si="111"/>
        <v>No</v>
      </c>
      <c r="L850" s="38" t="str">
        <f t="shared" si="112"/>
        <v>No</v>
      </c>
      <c r="M850" s="38" t="s">
        <v>55</v>
      </c>
      <c r="N850" s="26" t="s">
        <v>3103</v>
      </c>
      <c r="O850" s="38" t="s">
        <v>55</v>
      </c>
      <c r="P850" s="26" t="s">
        <v>3104</v>
      </c>
      <c r="Q850" s="38" t="s">
        <v>55</v>
      </c>
      <c r="R850" s="26" t="s">
        <v>3105</v>
      </c>
      <c r="S850" s="27" t="s">
        <v>3106</v>
      </c>
      <c r="T850" s="71">
        <v>1</v>
      </c>
    </row>
    <row r="851" spans="1:20" s="16" customFormat="1" ht="51">
      <c r="A851" s="25" t="s">
        <v>3107</v>
      </c>
      <c r="B851" s="26" t="s">
        <v>3108</v>
      </c>
      <c r="C851" s="37">
        <v>2013</v>
      </c>
      <c r="D851" s="37" t="s">
        <v>54</v>
      </c>
      <c r="E851" s="37" t="s">
        <v>46</v>
      </c>
      <c r="F851" s="37"/>
      <c r="G851" s="37">
        <v>1</v>
      </c>
      <c r="H851" s="37"/>
      <c r="I851" s="37">
        <v>1</v>
      </c>
      <c r="J851" s="38">
        <f t="shared" si="108"/>
        <v>1</v>
      </c>
      <c r="K851" s="38" t="str">
        <f t="shared" si="111"/>
        <v>No</v>
      </c>
      <c r="L851" s="38" t="str">
        <f t="shared" si="112"/>
        <v>No</v>
      </c>
      <c r="M851" s="38" t="s">
        <v>55</v>
      </c>
      <c r="N851" s="26" t="s">
        <v>3109</v>
      </c>
      <c r="O851" s="38" t="s">
        <v>55</v>
      </c>
      <c r="P851" s="26" t="s">
        <v>3110</v>
      </c>
      <c r="Q851" s="38" t="s">
        <v>55</v>
      </c>
      <c r="R851" s="26" t="s">
        <v>3111</v>
      </c>
      <c r="S851" s="27" t="s">
        <v>237</v>
      </c>
      <c r="T851" s="71">
        <v>1</v>
      </c>
    </row>
    <row r="852" spans="1:20" s="16" customFormat="1" ht="51">
      <c r="A852" s="20" t="s">
        <v>3112</v>
      </c>
      <c r="B852" s="21" t="s">
        <v>3113</v>
      </c>
      <c r="C852" s="22">
        <v>2005</v>
      </c>
      <c r="D852" s="22" t="s">
        <v>54</v>
      </c>
      <c r="E852" s="22" t="s">
        <v>46</v>
      </c>
      <c r="F852" s="22"/>
      <c r="G852" s="22"/>
      <c r="H852" s="22"/>
      <c r="I852" s="22">
        <v>1</v>
      </c>
      <c r="J852" s="33">
        <f t="shared" si="108"/>
        <v>0</v>
      </c>
      <c r="K852" s="33" t="str">
        <f t="shared" si="111"/>
        <v>No</v>
      </c>
      <c r="L852" s="33" t="str">
        <f t="shared" si="112"/>
        <v>No</v>
      </c>
      <c r="M852" s="33" t="s">
        <v>57</v>
      </c>
      <c r="N852" s="21" t="s">
        <v>3114</v>
      </c>
      <c r="O852" s="33"/>
      <c r="P852" s="21"/>
      <c r="Q852" s="33"/>
      <c r="R852" s="21"/>
      <c r="S852" s="22" t="s">
        <v>1086</v>
      </c>
      <c r="T852" s="71"/>
    </row>
    <row r="853" spans="1:20" s="16" customFormat="1" ht="63.75">
      <c r="A853" s="20" t="s">
        <v>3115</v>
      </c>
      <c r="B853" s="21" t="s">
        <v>3116</v>
      </c>
      <c r="C853" s="22">
        <v>2007</v>
      </c>
      <c r="D853" s="22" t="s">
        <v>54</v>
      </c>
      <c r="E853" s="22" t="s">
        <v>46</v>
      </c>
      <c r="F853" s="22"/>
      <c r="G853" s="22"/>
      <c r="H853" s="22"/>
      <c r="I853" s="22">
        <v>1</v>
      </c>
      <c r="J853" s="33">
        <f t="shared" si="108"/>
        <v>0</v>
      </c>
      <c r="K853" s="33" t="str">
        <f t="shared" si="111"/>
        <v>No</v>
      </c>
      <c r="L853" s="33" t="str">
        <f t="shared" si="112"/>
        <v>No</v>
      </c>
      <c r="M853" s="33" t="s">
        <v>57</v>
      </c>
      <c r="N853" s="21" t="s">
        <v>3117</v>
      </c>
      <c r="O853" s="33"/>
      <c r="P853" s="21"/>
      <c r="Q853" s="33"/>
      <c r="R853" s="21"/>
      <c r="S853" s="22" t="s">
        <v>1086</v>
      </c>
      <c r="T853" s="71"/>
    </row>
    <row r="854" spans="1:20" s="16" customFormat="1" ht="102">
      <c r="A854" s="20" t="s">
        <v>3118</v>
      </c>
      <c r="B854" s="21" t="s">
        <v>3119</v>
      </c>
      <c r="C854" s="22">
        <v>2017</v>
      </c>
      <c r="D854" s="22" t="s">
        <v>54</v>
      </c>
      <c r="E854" s="22" t="s">
        <v>46</v>
      </c>
      <c r="F854" s="22"/>
      <c r="G854" s="22"/>
      <c r="H854" s="22"/>
      <c r="I854" s="22">
        <v>1</v>
      </c>
      <c r="J854" s="33">
        <f t="shared" si="108"/>
        <v>0</v>
      </c>
      <c r="K854" s="33" t="str">
        <f t="shared" si="111"/>
        <v>No</v>
      </c>
      <c r="L854" s="33" t="str">
        <f t="shared" si="112"/>
        <v>No</v>
      </c>
      <c r="M854" s="33" t="s">
        <v>55</v>
      </c>
      <c r="N854" s="21" t="s">
        <v>3120</v>
      </c>
      <c r="O854" s="33" t="s">
        <v>55</v>
      </c>
      <c r="P854" s="21" t="s">
        <v>3121</v>
      </c>
      <c r="Q854" s="33" t="s">
        <v>57</v>
      </c>
      <c r="R854" s="21" t="s">
        <v>3122</v>
      </c>
      <c r="S854" s="22" t="s">
        <v>301</v>
      </c>
      <c r="T854" s="71"/>
    </row>
    <row r="855" spans="1:20" s="16" customFormat="1" ht="38.25">
      <c r="A855" s="41" t="s">
        <v>4286</v>
      </c>
      <c r="B855" s="24" t="s">
        <v>4337</v>
      </c>
      <c r="C855" s="33">
        <v>2020</v>
      </c>
      <c r="D855" s="22" t="s">
        <v>54</v>
      </c>
      <c r="E855" s="33" t="s">
        <v>46</v>
      </c>
      <c r="F855" s="33"/>
      <c r="G855" s="33"/>
      <c r="H855" s="33"/>
      <c r="I855" s="33">
        <v>1</v>
      </c>
      <c r="J855" s="33">
        <f t="shared" ref="J855:J886" si="113">SUM(F855:I855)-1</f>
        <v>0</v>
      </c>
      <c r="K855" s="33" t="str">
        <f t="shared" si="111"/>
        <v>No</v>
      </c>
      <c r="L855" s="33" t="str">
        <f>IF(OR(D855="Conference Review", D855="Patent", D855="News Article", D855="Report", D855="Erratum"),"Yes","No")</f>
        <v>No</v>
      </c>
      <c r="M855" s="33" t="s">
        <v>57</v>
      </c>
      <c r="N855" s="24" t="s">
        <v>4413</v>
      </c>
      <c r="O855" s="33"/>
      <c r="P855" s="24"/>
      <c r="Q855" s="33"/>
      <c r="R855" s="41"/>
      <c r="S855" s="33"/>
      <c r="T855" s="19">
        <v>1</v>
      </c>
    </row>
    <row r="856" spans="1:20" s="16" customFormat="1" ht="51">
      <c r="A856" s="41" t="s">
        <v>4267</v>
      </c>
      <c r="B856" s="24" t="s">
        <v>4318</v>
      </c>
      <c r="C856" s="33">
        <v>2021</v>
      </c>
      <c r="D856" s="22" t="s">
        <v>54</v>
      </c>
      <c r="E856" s="33" t="s">
        <v>46</v>
      </c>
      <c r="F856" s="33">
        <v>1</v>
      </c>
      <c r="G856" s="33">
        <v>1</v>
      </c>
      <c r="H856" s="33"/>
      <c r="I856" s="33">
        <v>1</v>
      </c>
      <c r="J856" s="33">
        <f t="shared" si="113"/>
        <v>2</v>
      </c>
      <c r="K856" s="33" t="str">
        <f t="shared" si="111"/>
        <v>No</v>
      </c>
      <c r="L856" s="33" t="str">
        <f>IF(OR(D856="Conference Review", D856="Patent", D856="News Article", D856="Report", D856="Erratum"),"Yes","No")</f>
        <v>No</v>
      </c>
      <c r="M856" s="33" t="s">
        <v>55</v>
      </c>
      <c r="N856" s="24" t="s">
        <v>4384</v>
      </c>
      <c r="O856" s="33" t="s">
        <v>57</v>
      </c>
      <c r="P856" s="24" t="s">
        <v>4419</v>
      </c>
      <c r="Q856" s="33"/>
      <c r="R856" s="41"/>
      <c r="S856" s="33"/>
      <c r="T856" s="19">
        <v>1</v>
      </c>
    </row>
    <row r="857" spans="1:20" s="16" customFormat="1" ht="25.5">
      <c r="A857" s="41" t="s">
        <v>4295</v>
      </c>
      <c r="B857" s="24" t="s">
        <v>4346</v>
      </c>
      <c r="C857" s="33">
        <v>2021</v>
      </c>
      <c r="D857" s="22" t="s">
        <v>54</v>
      </c>
      <c r="E857" s="33" t="s">
        <v>46</v>
      </c>
      <c r="F857" s="33">
        <v>1</v>
      </c>
      <c r="G857" s="33">
        <v>1</v>
      </c>
      <c r="H857" s="33"/>
      <c r="I857" s="33">
        <v>1</v>
      </c>
      <c r="J857" s="33">
        <f t="shared" si="113"/>
        <v>2</v>
      </c>
      <c r="K857" s="33" t="str">
        <f t="shared" si="111"/>
        <v>No</v>
      </c>
      <c r="L857" s="33" t="str">
        <f>IF(OR(D857="Conference Review", D857="Patent", D857="News Article", D857="Report", D857="Erratum"),"Yes","No")</f>
        <v>No</v>
      </c>
      <c r="M857" s="33" t="s">
        <v>55</v>
      </c>
      <c r="N857" s="24" t="s">
        <v>4384</v>
      </c>
      <c r="O857" s="33" t="s">
        <v>57</v>
      </c>
      <c r="P857" s="24" t="s">
        <v>4420</v>
      </c>
      <c r="Q857" s="33"/>
      <c r="R857" s="41"/>
      <c r="S857" s="33"/>
      <c r="T857" s="19">
        <v>1</v>
      </c>
    </row>
    <row r="858" spans="1:20" s="16" customFormat="1" ht="191.25">
      <c r="A858" s="29" t="s">
        <v>3123</v>
      </c>
      <c r="B858" s="30" t="s">
        <v>3124</v>
      </c>
      <c r="C858" s="34">
        <v>2010</v>
      </c>
      <c r="D858" s="34" t="s">
        <v>54</v>
      </c>
      <c r="E858" s="34" t="s">
        <v>46</v>
      </c>
      <c r="F858" s="34"/>
      <c r="G858" s="34"/>
      <c r="H858" s="34"/>
      <c r="I858" s="34">
        <v>1</v>
      </c>
      <c r="J858" s="42">
        <f t="shared" si="113"/>
        <v>0</v>
      </c>
      <c r="K858" s="42" t="str">
        <f t="shared" si="111"/>
        <v>No</v>
      </c>
      <c r="L858" s="42" t="str">
        <f t="shared" ref="L858:L865" si="114">IF(OR(D858="Conference Review", D858="Patent", D858="News Article", D858="Report"),"Yes","No")</f>
        <v>No</v>
      </c>
      <c r="M858" s="42" t="s">
        <v>55</v>
      </c>
      <c r="N858" s="30" t="s">
        <v>3125</v>
      </c>
      <c r="O858" s="42" t="s">
        <v>55</v>
      </c>
      <c r="P858" s="30" t="s">
        <v>3126</v>
      </c>
      <c r="Q858" s="42" t="s">
        <v>191</v>
      </c>
      <c r="R858" s="30" t="s">
        <v>3127</v>
      </c>
      <c r="S858" s="31" t="s">
        <v>3128</v>
      </c>
      <c r="T858" s="71"/>
    </row>
    <row r="859" spans="1:20" s="16" customFormat="1" ht="102">
      <c r="A859" s="20" t="s">
        <v>3129</v>
      </c>
      <c r="B859" s="21" t="s">
        <v>3130</v>
      </c>
      <c r="C859" s="22">
        <v>2014</v>
      </c>
      <c r="D859" s="22" t="s">
        <v>54</v>
      </c>
      <c r="E859" s="22" t="s">
        <v>46</v>
      </c>
      <c r="F859" s="33"/>
      <c r="G859" s="33"/>
      <c r="H859" s="33">
        <v>1</v>
      </c>
      <c r="I859" s="33"/>
      <c r="J859" s="33">
        <f t="shared" si="113"/>
        <v>0</v>
      </c>
      <c r="K859" s="33" t="str">
        <f t="shared" si="111"/>
        <v>No</v>
      </c>
      <c r="L859" s="33" t="str">
        <f t="shared" si="114"/>
        <v>No</v>
      </c>
      <c r="M859" s="33" t="s">
        <v>55</v>
      </c>
      <c r="N859" s="21" t="s">
        <v>3131</v>
      </c>
      <c r="O859" s="33" t="s">
        <v>55</v>
      </c>
      <c r="P859" s="21" t="s">
        <v>3132</v>
      </c>
      <c r="Q859" s="33" t="s">
        <v>57</v>
      </c>
      <c r="R859" s="21" t="s">
        <v>3133</v>
      </c>
      <c r="S859" s="22" t="s">
        <v>3106</v>
      </c>
      <c r="T859" s="71">
        <v>1</v>
      </c>
    </row>
    <row r="860" spans="1:20" s="16" customFormat="1" ht="76.5">
      <c r="A860" s="25" t="s">
        <v>3134</v>
      </c>
      <c r="B860" s="26" t="s">
        <v>3135</v>
      </c>
      <c r="C860" s="27">
        <v>2012</v>
      </c>
      <c r="D860" s="27" t="s">
        <v>54</v>
      </c>
      <c r="E860" s="38" t="s">
        <v>46</v>
      </c>
      <c r="F860" s="27">
        <v>1</v>
      </c>
      <c r="G860" s="38">
        <v>1</v>
      </c>
      <c r="H860" s="38"/>
      <c r="I860" s="38">
        <v>1</v>
      </c>
      <c r="J860" s="38">
        <f t="shared" si="113"/>
        <v>2</v>
      </c>
      <c r="K860" s="38" t="str">
        <f t="shared" si="111"/>
        <v>No</v>
      </c>
      <c r="L860" s="38" t="str">
        <f t="shared" si="114"/>
        <v>No</v>
      </c>
      <c r="M860" s="27" t="s">
        <v>55</v>
      </c>
      <c r="N860" s="28" t="s">
        <v>3136</v>
      </c>
      <c r="O860" s="27" t="s">
        <v>55</v>
      </c>
      <c r="P860" s="26" t="s">
        <v>3137</v>
      </c>
      <c r="Q860" s="27" t="s">
        <v>55</v>
      </c>
      <c r="R860" s="26" t="s">
        <v>3138</v>
      </c>
      <c r="S860" s="27" t="s">
        <v>301</v>
      </c>
      <c r="T860" s="71">
        <v>1</v>
      </c>
    </row>
    <row r="861" spans="1:20" s="16" customFormat="1" ht="102">
      <c r="A861" s="41" t="s">
        <v>3139</v>
      </c>
      <c r="B861" s="21" t="s">
        <v>3140</v>
      </c>
      <c r="C861" s="22">
        <v>2020</v>
      </c>
      <c r="D861" s="22" t="s">
        <v>113</v>
      </c>
      <c r="E861" s="22" t="s">
        <v>46</v>
      </c>
      <c r="F861" s="33"/>
      <c r="G861" s="33"/>
      <c r="H861" s="33">
        <v>1</v>
      </c>
      <c r="I861" s="33"/>
      <c r="J861" s="33">
        <f t="shared" si="113"/>
        <v>0</v>
      </c>
      <c r="K861" s="33" t="str">
        <f t="shared" si="111"/>
        <v>No</v>
      </c>
      <c r="L861" s="33" t="str">
        <f t="shared" si="114"/>
        <v>No</v>
      </c>
      <c r="M861" s="33" t="s">
        <v>55</v>
      </c>
      <c r="N861" s="21" t="s">
        <v>3141</v>
      </c>
      <c r="O861" s="33" t="s">
        <v>55</v>
      </c>
      <c r="P861" s="21" t="s">
        <v>3142</v>
      </c>
      <c r="Q861" s="33" t="s">
        <v>57</v>
      </c>
      <c r="R861" s="21" t="s">
        <v>3143</v>
      </c>
      <c r="S861" s="22" t="s">
        <v>64</v>
      </c>
      <c r="T861" s="71">
        <v>1</v>
      </c>
    </row>
    <row r="862" spans="1:20" s="16" customFormat="1" ht="102">
      <c r="A862" s="25" t="s">
        <v>3144</v>
      </c>
      <c r="B862" s="26" t="s">
        <v>3145</v>
      </c>
      <c r="C862" s="27">
        <v>2013</v>
      </c>
      <c r="D862" s="27" t="s">
        <v>54</v>
      </c>
      <c r="E862" s="38" t="s">
        <v>46</v>
      </c>
      <c r="F862" s="38"/>
      <c r="G862" s="38"/>
      <c r="H862" s="38">
        <v>1</v>
      </c>
      <c r="I862" s="38"/>
      <c r="J862" s="38">
        <f t="shared" si="113"/>
        <v>0</v>
      </c>
      <c r="K862" s="38" t="str">
        <f t="shared" si="111"/>
        <v>No</v>
      </c>
      <c r="L862" s="38" t="str">
        <f t="shared" si="114"/>
        <v>No</v>
      </c>
      <c r="M862" s="38" t="s">
        <v>55</v>
      </c>
      <c r="N862" s="26" t="s">
        <v>3146</v>
      </c>
      <c r="O862" s="38" t="s">
        <v>55</v>
      </c>
      <c r="P862" s="26" t="s">
        <v>3147</v>
      </c>
      <c r="Q862" s="38" t="s">
        <v>55</v>
      </c>
      <c r="R862" s="26" t="s">
        <v>3148</v>
      </c>
      <c r="S862" s="27" t="s">
        <v>2258</v>
      </c>
      <c r="T862" s="71"/>
    </row>
    <row r="863" spans="1:20" s="16" customFormat="1" ht="38.25">
      <c r="A863" s="20" t="s">
        <v>3149</v>
      </c>
      <c r="B863" s="21" t="s">
        <v>3150</v>
      </c>
      <c r="C863" s="22">
        <v>2018</v>
      </c>
      <c r="D863" s="22" t="s">
        <v>54</v>
      </c>
      <c r="E863" s="22" t="s">
        <v>46</v>
      </c>
      <c r="F863" s="22"/>
      <c r="G863" s="22"/>
      <c r="H863" s="22"/>
      <c r="I863" s="22">
        <v>1</v>
      </c>
      <c r="J863" s="33">
        <f t="shared" si="113"/>
        <v>0</v>
      </c>
      <c r="K863" s="33" t="str">
        <f t="shared" si="111"/>
        <v>No</v>
      </c>
      <c r="L863" s="33" t="str">
        <f t="shared" si="114"/>
        <v>No</v>
      </c>
      <c r="M863" s="33" t="s">
        <v>55</v>
      </c>
      <c r="N863" s="21" t="s">
        <v>3151</v>
      </c>
      <c r="O863" s="33" t="s">
        <v>57</v>
      </c>
      <c r="P863" s="21" t="s">
        <v>3152</v>
      </c>
      <c r="Q863" s="33"/>
      <c r="R863" s="21"/>
      <c r="S863" s="22" t="s">
        <v>3153</v>
      </c>
      <c r="T863" s="71"/>
    </row>
    <row r="864" spans="1:20" s="16" customFormat="1" ht="89.25">
      <c r="A864" s="25" t="s">
        <v>3154</v>
      </c>
      <c r="B864" s="26" t="s">
        <v>3155</v>
      </c>
      <c r="C864" s="27">
        <v>2015</v>
      </c>
      <c r="D864" s="27" t="s">
        <v>54</v>
      </c>
      <c r="E864" s="38" t="s">
        <v>46</v>
      </c>
      <c r="F864" s="38"/>
      <c r="G864" s="38"/>
      <c r="H864" s="38">
        <v>1</v>
      </c>
      <c r="I864" s="38"/>
      <c r="J864" s="38">
        <f t="shared" si="113"/>
        <v>0</v>
      </c>
      <c r="K864" s="38" t="str">
        <f t="shared" si="111"/>
        <v>No</v>
      </c>
      <c r="L864" s="38" t="str">
        <f t="shared" si="114"/>
        <v>No</v>
      </c>
      <c r="M864" s="38" t="s">
        <v>55</v>
      </c>
      <c r="N864" s="26" t="s">
        <v>1470</v>
      </c>
      <c r="O864" s="38" t="s">
        <v>55</v>
      </c>
      <c r="P864" s="26" t="s">
        <v>3156</v>
      </c>
      <c r="Q864" s="38" t="s">
        <v>55</v>
      </c>
      <c r="R864" s="26" t="s">
        <v>3157</v>
      </c>
      <c r="S864" s="27" t="s">
        <v>160</v>
      </c>
      <c r="T864" s="71"/>
    </row>
    <row r="865" spans="1:20" s="16" customFormat="1" ht="63.75">
      <c r="A865" s="25" t="s">
        <v>3158</v>
      </c>
      <c r="B865" s="26" t="s">
        <v>3159</v>
      </c>
      <c r="C865" s="37">
        <v>2011</v>
      </c>
      <c r="D865" s="37" t="s">
        <v>54</v>
      </c>
      <c r="E865" s="37" t="s">
        <v>46</v>
      </c>
      <c r="F865" s="38"/>
      <c r="G865" s="38"/>
      <c r="H865" s="38">
        <v>1</v>
      </c>
      <c r="I865" s="38"/>
      <c r="J865" s="38">
        <f t="shared" si="113"/>
        <v>0</v>
      </c>
      <c r="K865" s="38" t="str">
        <f t="shared" si="111"/>
        <v>No</v>
      </c>
      <c r="L865" s="38" t="str">
        <f t="shared" si="114"/>
        <v>No</v>
      </c>
      <c r="M865" s="38" t="s">
        <v>55</v>
      </c>
      <c r="N865" s="26" t="s">
        <v>3160</v>
      </c>
      <c r="O865" s="38" t="s">
        <v>55</v>
      </c>
      <c r="P865" s="26" t="s">
        <v>3161</v>
      </c>
      <c r="Q865" s="38" t="s">
        <v>55</v>
      </c>
      <c r="R865" s="26" t="s">
        <v>3162</v>
      </c>
      <c r="S865" s="27" t="s">
        <v>1566</v>
      </c>
      <c r="T865" s="71"/>
    </row>
    <row r="866" spans="1:20" s="16" customFormat="1" ht="51">
      <c r="A866" s="41" t="s">
        <v>4351</v>
      </c>
      <c r="B866" s="24" t="s">
        <v>4356</v>
      </c>
      <c r="C866" s="33">
        <v>2021</v>
      </c>
      <c r="D866" s="22" t="s">
        <v>54</v>
      </c>
      <c r="E866" s="33" t="s">
        <v>46</v>
      </c>
      <c r="F866" s="33">
        <v>1</v>
      </c>
      <c r="G866" s="33">
        <v>1</v>
      </c>
      <c r="H866" s="33"/>
      <c r="I866" s="33">
        <v>1</v>
      </c>
      <c r="J866" s="33">
        <f t="shared" si="113"/>
        <v>2</v>
      </c>
      <c r="K866" s="33" t="str">
        <f t="shared" si="111"/>
        <v>No</v>
      </c>
      <c r="L866" s="33" t="str">
        <f>IF(OR(D866="Conference Review", D866="Patent", D866="News Article", D866="Report", D866="Erratum"),"Yes","No")</f>
        <v>No</v>
      </c>
      <c r="M866" s="33" t="s">
        <v>55</v>
      </c>
      <c r="N866" s="24" t="s">
        <v>4384</v>
      </c>
      <c r="O866" s="33" t="s">
        <v>57</v>
      </c>
      <c r="P866" s="24" t="s">
        <v>4421</v>
      </c>
      <c r="Q866" s="33"/>
      <c r="R866" s="41"/>
      <c r="S866" s="33" t="s">
        <v>4431</v>
      </c>
      <c r="T866" s="19">
        <v>1</v>
      </c>
    </row>
    <row r="867" spans="1:20" s="16" customFormat="1" ht="51">
      <c r="A867" s="41" t="s">
        <v>4263</v>
      </c>
      <c r="B867" s="24" t="s">
        <v>4314</v>
      </c>
      <c r="C867" s="33">
        <v>2020</v>
      </c>
      <c r="D867" s="22" t="s">
        <v>54</v>
      </c>
      <c r="E867" s="33" t="s">
        <v>845</v>
      </c>
      <c r="F867" s="33"/>
      <c r="G867" s="33"/>
      <c r="H867" s="33"/>
      <c r="I867" s="33">
        <v>1</v>
      </c>
      <c r="J867" s="33">
        <f t="shared" si="113"/>
        <v>0</v>
      </c>
      <c r="K867" s="33" t="str">
        <f t="shared" si="111"/>
        <v>Yes</v>
      </c>
      <c r="L867" s="33" t="str">
        <f>IF(OR(D867="Conference Review", D867="Patent", D867="News Article", D867="Report", D867="Erratum"),"Yes","No")</f>
        <v>No</v>
      </c>
      <c r="M867" s="33"/>
      <c r="N867" s="24"/>
      <c r="O867" s="33"/>
      <c r="P867" s="24"/>
      <c r="Q867" s="33"/>
      <c r="R867" s="41"/>
      <c r="S867" s="33"/>
      <c r="T867" s="19">
        <v>1</v>
      </c>
    </row>
    <row r="868" spans="1:20" s="16" customFormat="1" ht="51">
      <c r="A868" s="41" t="s">
        <v>4255</v>
      </c>
      <c r="B868" s="24" t="s">
        <v>4304</v>
      </c>
      <c r="C868" s="33">
        <v>2020</v>
      </c>
      <c r="D868" s="22" t="s">
        <v>54</v>
      </c>
      <c r="E868" s="33" t="s">
        <v>46</v>
      </c>
      <c r="F868" s="33">
        <v>1</v>
      </c>
      <c r="G868" s="33">
        <v>1</v>
      </c>
      <c r="H868" s="33"/>
      <c r="I868" s="33">
        <v>1</v>
      </c>
      <c r="J868" s="33">
        <f t="shared" si="113"/>
        <v>2</v>
      </c>
      <c r="K868" s="33" t="str">
        <f t="shared" si="111"/>
        <v>No</v>
      </c>
      <c r="L868" s="33" t="str">
        <f>IF(OR(D868="Conference Review", D868="Patent", D868="News Article", D868="Report", D868="Erratum"),"Yes","No")</f>
        <v>No</v>
      </c>
      <c r="M868" s="33" t="s">
        <v>57</v>
      </c>
      <c r="N868" s="24" t="s">
        <v>4422</v>
      </c>
      <c r="O868" s="33"/>
      <c r="P868" s="24"/>
      <c r="Q868" s="33"/>
      <c r="R868" s="41"/>
      <c r="S868" s="33"/>
      <c r="T868" s="19">
        <v>1</v>
      </c>
    </row>
    <row r="869" spans="1:20" s="16" customFormat="1" ht="89.25">
      <c r="A869" s="25" t="s">
        <v>3163</v>
      </c>
      <c r="B869" s="26" t="s">
        <v>3164</v>
      </c>
      <c r="C869" s="27">
        <v>2010</v>
      </c>
      <c r="D869" s="27" t="s">
        <v>54</v>
      </c>
      <c r="E869" s="38" t="s">
        <v>46</v>
      </c>
      <c r="F869" s="27">
        <v>1</v>
      </c>
      <c r="G869" s="38">
        <v>1</v>
      </c>
      <c r="H869" s="38">
        <v>1</v>
      </c>
      <c r="I869" s="38">
        <v>1</v>
      </c>
      <c r="J869" s="38">
        <f t="shared" si="113"/>
        <v>3</v>
      </c>
      <c r="K869" s="38" t="str">
        <f t="shared" si="111"/>
        <v>No</v>
      </c>
      <c r="L869" s="38" t="str">
        <f t="shared" ref="L869:L884" si="115">IF(OR(D869="Conference Review", D869="Patent", D869="News Article", D869="Report"),"Yes","No")</f>
        <v>No</v>
      </c>
      <c r="M869" s="27" t="s">
        <v>55</v>
      </c>
      <c r="N869" s="28" t="s">
        <v>3165</v>
      </c>
      <c r="O869" s="27" t="s">
        <v>55</v>
      </c>
      <c r="P869" s="26" t="s">
        <v>3166</v>
      </c>
      <c r="Q869" s="27" t="s">
        <v>55</v>
      </c>
      <c r="R869" s="26" t="s">
        <v>3167</v>
      </c>
      <c r="S869" s="27" t="s">
        <v>301</v>
      </c>
      <c r="T869" s="71">
        <v>1</v>
      </c>
    </row>
    <row r="870" spans="1:20" s="16" customFormat="1" ht="114.75">
      <c r="A870" s="25" t="s">
        <v>3168</v>
      </c>
      <c r="B870" s="26" t="s">
        <v>3169</v>
      </c>
      <c r="C870" s="27">
        <v>2011</v>
      </c>
      <c r="D870" s="27" t="s">
        <v>113</v>
      </c>
      <c r="E870" s="38" t="s">
        <v>46</v>
      </c>
      <c r="F870" s="27">
        <v>1</v>
      </c>
      <c r="G870" s="38">
        <v>1</v>
      </c>
      <c r="H870" s="38">
        <v>1</v>
      </c>
      <c r="I870" s="38">
        <v>1</v>
      </c>
      <c r="J870" s="38">
        <f t="shared" si="113"/>
        <v>3</v>
      </c>
      <c r="K870" s="38" t="str">
        <f t="shared" si="111"/>
        <v>No</v>
      </c>
      <c r="L870" s="38" t="str">
        <f t="shared" si="115"/>
        <v>No</v>
      </c>
      <c r="M870" s="27" t="s">
        <v>55</v>
      </c>
      <c r="N870" s="28" t="s">
        <v>3170</v>
      </c>
      <c r="O870" s="27" t="s">
        <v>55</v>
      </c>
      <c r="P870" s="26" t="s">
        <v>3171</v>
      </c>
      <c r="Q870" s="27" t="s">
        <v>55</v>
      </c>
      <c r="R870" s="26" t="s">
        <v>3172</v>
      </c>
      <c r="S870" s="27" t="s">
        <v>686</v>
      </c>
      <c r="T870" s="71">
        <v>1</v>
      </c>
    </row>
    <row r="871" spans="1:20" s="16" customFormat="1" ht="76.5">
      <c r="A871" s="20" t="s">
        <v>3173</v>
      </c>
      <c r="B871" s="21" t="s">
        <v>3174</v>
      </c>
      <c r="C871" s="22">
        <v>2019</v>
      </c>
      <c r="D871" s="22" t="s">
        <v>54</v>
      </c>
      <c r="E871" s="33" t="s">
        <v>46</v>
      </c>
      <c r="F871" s="22">
        <v>1</v>
      </c>
      <c r="G871" s="33">
        <v>1</v>
      </c>
      <c r="H871" s="33"/>
      <c r="I871" s="33">
        <v>1</v>
      </c>
      <c r="J871" s="33">
        <f t="shared" si="113"/>
        <v>2</v>
      </c>
      <c r="K871" s="33" t="str">
        <f t="shared" si="111"/>
        <v>No</v>
      </c>
      <c r="L871" s="33" t="str">
        <f t="shared" si="115"/>
        <v>No</v>
      </c>
      <c r="M871" s="22" t="s">
        <v>55</v>
      </c>
      <c r="N871" s="21" t="s">
        <v>3175</v>
      </c>
      <c r="O871" s="22" t="s">
        <v>57</v>
      </c>
      <c r="P871" s="21" t="s">
        <v>3176</v>
      </c>
      <c r="Q871" s="22"/>
      <c r="R871" s="21"/>
      <c r="S871" s="22" t="s">
        <v>59</v>
      </c>
      <c r="T871" s="71">
        <v>1</v>
      </c>
    </row>
    <row r="872" spans="1:20" s="16" customFormat="1" ht="76.5">
      <c r="A872" s="20" t="s">
        <v>3177</v>
      </c>
      <c r="B872" s="21" t="s">
        <v>3178</v>
      </c>
      <c r="C872" s="22">
        <v>2013</v>
      </c>
      <c r="D872" s="22" t="s">
        <v>54</v>
      </c>
      <c r="E872" s="22" t="s">
        <v>46</v>
      </c>
      <c r="F872" s="22"/>
      <c r="G872" s="22"/>
      <c r="H872" s="22">
        <v>1</v>
      </c>
      <c r="I872" s="22">
        <v>1</v>
      </c>
      <c r="J872" s="33">
        <f t="shared" si="113"/>
        <v>1</v>
      </c>
      <c r="K872" s="33" t="str">
        <f t="shared" si="111"/>
        <v>No</v>
      </c>
      <c r="L872" s="33" t="str">
        <f t="shared" si="115"/>
        <v>No</v>
      </c>
      <c r="M872" s="33" t="s">
        <v>55</v>
      </c>
      <c r="N872" s="21" t="s">
        <v>3179</v>
      </c>
      <c r="O872" s="22" t="s">
        <v>57</v>
      </c>
      <c r="P872" s="24" t="s">
        <v>3180</v>
      </c>
      <c r="Q872" s="33"/>
      <c r="R872" s="21"/>
      <c r="S872" s="22" t="s">
        <v>652</v>
      </c>
      <c r="T872" s="71"/>
    </row>
    <row r="873" spans="1:20" s="16" customFormat="1" ht="51">
      <c r="A873" s="20" t="s">
        <v>3181</v>
      </c>
      <c r="B873" s="21" t="s">
        <v>3182</v>
      </c>
      <c r="C873" s="22">
        <v>2018</v>
      </c>
      <c r="D873" s="22" t="s">
        <v>113</v>
      </c>
      <c r="E873" s="22" t="s">
        <v>46</v>
      </c>
      <c r="F873" s="22"/>
      <c r="G873" s="22"/>
      <c r="H873" s="22"/>
      <c r="I873" s="22">
        <v>1</v>
      </c>
      <c r="J873" s="33">
        <f t="shared" si="113"/>
        <v>0</v>
      </c>
      <c r="K873" s="33" t="str">
        <f t="shared" ref="K873:K904" si="116">IF(E873 = "English", "No", "Yes")</f>
        <v>No</v>
      </c>
      <c r="L873" s="33" t="str">
        <f t="shared" si="115"/>
        <v>No</v>
      </c>
      <c r="M873" s="33" t="s">
        <v>55</v>
      </c>
      <c r="N873" s="21" t="s">
        <v>3183</v>
      </c>
      <c r="O873" s="33" t="s">
        <v>57</v>
      </c>
      <c r="P873" s="21" t="s">
        <v>3184</v>
      </c>
      <c r="Q873" s="33"/>
      <c r="R873" s="21"/>
      <c r="S873" s="22" t="s">
        <v>59</v>
      </c>
      <c r="T873" s="71"/>
    </row>
    <row r="874" spans="1:20" s="16" customFormat="1" ht="76.5">
      <c r="A874" s="20" t="s">
        <v>3185</v>
      </c>
      <c r="B874" s="21" t="s">
        <v>3186</v>
      </c>
      <c r="C874" s="22">
        <v>2015</v>
      </c>
      <c r="D874" s="22" t="s">
        <v>54</v>
      </c>
      <c r="E874" s="22" t="s">
        <v>46</v>
      </c>
      <c r="F874" s="22"/>
      <c r="G874" s="22"/>
      <c r="H874" s="22">
        <v>1</v>
      </c>
      <c r="I874" s="22">
        <v>1</v>
      </c>
      <c r="J874" s="33">
        <f t="shared" si="113"/>
        <v>1</v>
      </c>
      <c r="K874" s="33" t="str">
        <f t="shared" si="116"/>
        <v>No</v>
      </c>
      <c r="L874" s="33" t="str">
        <f t="shared" si="115"/>
        <v>No</v>
      </c>
      <c r="M874" s="33" t="s">
        <v>55</v>
      </c>
      <c r="N874" s="21" t="s">
        <v>3187</v>
      </c>
      <c r="O874" s="33" t="s">
        <v>57</v>
      </c>
      <c r="P874" s="21" t="s">
        <v>3188</v>
      </c>
      <c r="Q874" s="33"/>
      <c r="R874" s="21"/>
      <c r="S874" s="22" t="s">
        <v>1103</v>
      </c>
      <c r="T874" s="71">
        <v>1</v>
      </c>
    </row>
    <row r="875" spans="1:20" s="16" customFormat="1" ht="102">
      <c r="A875" s="20" t="s">
        <v>3189</v>
      </c>
      <c r="B875" s="21" t="s">
        <v>3190</v>
      </c>
      <c r="C875" s="22">
        <v>2011</v>
      </c>
      <c r="D875" s="22" t="s">
        <v>54</v>
      </c>
      <c r="E875" s="33" t="s">
        <v>46</v>
      </c>
      <c r="F875" s="22">
        <v>1</v>
      </c>
      <c r="G875" s="33">
        <v>1</v>
      </c>
      <c r="H875" s="33">
        <v>1</v>
      </c>
      <c r="I875" s="33">
        <v>1</v>
      </c>
      <c r="J875" s="33">
        <f t="shared" si="113"/>
        <v>3</v>
      </c>
      <c r="K875" s="33" t="str">
        <f t="shared" si="116"/>
        <v>No</v>
      </c>
      <c r="L875" s="33" t="str">
        <f t="shared" si="115"/>
        <v>No</v>
      </c>
      <c r="M875" s="22" t="s">
        <v>55</v>
      </c>
      <c r="N875" s="21" t="s">
        <v>2625</v>
      </c>
      <c r="O875" s="22" t="s">
        <v>55</v>
      </c>
      <c r="P875" s="21" t="s">
        <v>3191</v>
      </c>
      <c r="Q875" s="22" t="s">
        <v>57</v>
      </c>
      <c r="R875" s="21" t="s">
        <v>3192</v>
      </c>
      <c r="S875" s="22" t="s">
        <v>123</v>
      </c>
      <c r="T875" s="71">
        <v>1</v>
      </c>
    </row>
    <row r="876" spans="1:20" s="16" customFormat="1" ht="51">
      <c r="A876" s="20" t="s">
        <v>3193</v>
      </c>
      <c r="B876" s="21" t="s">
        <v>3194</v>
      </c>
      <c r="C876" s="22">
        <v>2017</v>
      </c>
      <c r="D876" s="22" t="s">
        <v>54</v>
      </c>
      <c r="E876" s="33" t="s">
        <v>46</v>
      </c>
      <c r="F876" s="22">
        <v>1</v>
      </c>
      <c r="G876" s="33"/>
      <c r="H876" s="33"/>
      <c r="I876" s="33">
        <v>1</v>
      </c>
      <c r="J876" s="33">
        <f t="shared" si="113"/>
        <v>1</v>
      </c>
      <c r="K876" s="33" t="str">
        <f t="shared" si="116"/>
        <v>No</v>
      </c>
      <c r="L876" s="33" t="str">
        <f t="shared" si="115"/>
        <v>No</v>
      </c>
      <c r="M876" s="22" t="s">
        <v>55</v>
      </c>
      <c r="N876" s="21" t="s">
        <v>3195</v>
      </c>
      <c r="O876" s="22" t="s">
        <v>57</v>
      </c>
      <c r="P876" s="21" t="s">
        <v>3196</v>
      </c>
      <c r="Q876" s="22"/>
      <c r="R876" s="21"/>
      <c r="S876" s="22" t="s">
        <v>3197</v>
      </c>
      <c r="T876" s="71"/>
    </row>
    <row r="877" spans="1:20" s="16" customFormat="1" ht="51">
      <c r="A877" s="20" t="s">
        <v>3198</v>
      </c>
      <c r="B877" s="21" t="s">
        <v>3199</v>
      </c>
      <c r="C877" s="22">
        <v>2018</v>
      </c>
      <c r="D877" s="22" t="s">
        <v>54</v>
      </c>
      <c r="E877" s="22" t="s">
        <v>46</v>
      </c>
      <c r="F877" s="22"/>
      <c r="G877" s="22"/>
      <c r="H877" s="22"/>
      <c r="I877" s="22">
        <v>1</v>
      </c>
      <c r="J877" s="33">
        <f t="shared" si="113"/>
        <v>0</v>
      </c>
      <c r="K877" s="33" t="str">
        <f t="shared" si="116"/>
        <v>No</v>
      </c>
      <c r="L877" s="33" t="str">
        <f t="shared" si="115"/>
        <v>No</v>
      </c>
      <c r="M877" s="33" t="s">
        <v>55</v>
      </c>
      <c r="N877" s="21" t="s">
        <v>3200</v>
      </c>
      <c r="O877" s="33" t="s">
        <v>57</v>
      </c>
      <c r="P877" s="21" t="s">
        <v>3201</v>
      </c>
      <c r="Q877" s="33"/>
      <c r="R877" s="21"/>
      <c r="S877" s="22" t="s">
        <v>3202</v>
      </c>
      <c r="T877" s="71"/>
    </row>
    <row r="878" spans="1:20" s="16" customFormat="1" ht="102">
      <c r="A878" s="20" t="s">
        <v>3203</v>
      </c>
      <c r="B878" s="21" t="s">
        <v>3204</v>
      </c>
      <c r="C878" s="22">
        <v>2007</v>
      </c>
      <c r="D878" s="22" t="s">
        <v>54</v>
      </c>
      <c r="E878" s="33" t="s">
        <v>46</v>
      </c>
      <c r="F878" s="33"/>
      <c r="G878" s="33"/>
      <c r="H878" s="33">
        <v>1</v>
      </c>
      <c r="I878" s="33"/>
      <c r="J878" s="33">
        <f t="shared" si="113"/>
        <v>0</v>
      </c>
      <c r="K878" s="33" t="str">
        <f t="shared" si="116"/>
        <v>No</v>
      </c>
      <c r="L878" s="33" t="str">
        <f t="shared" si="115"/>
        <v>No</v>
      </c>
      <c r="M878" s="33" t="s">
        <v>55</v>
      </c>
      <c r="N878" s="21" t="s">
        <v>3205</v>
      </c>
      <c r="O878" s="33" t="s">
        <v>55</v>
      </c>
      <c r="P878" s="21" t="s">
        <v>3206</v>
      </c>
      <c r="Q878" s="33" t="s">
        <v>57</v>
      </c>
      <c r="R878" s="21" t="s">
        <v>3207</v>
      </c>
      <c r="S878" s="22" t="s">
        <v>3208</v>
      </c>
      <c r="T878" s="71">
        <v>1</v>
      </c>
    </row>
    <row r="879" spans="1:20" s="16" customFormat="1" ht="127.5">
      <c r="A879" s="20" t="s">
        <v>3209</v>
      </c>
      <c r="B879" s="21" t="s">
        <v>3210</v>
      </c>
      <c r="C879" s="22">
        <v>2018</v>
      </c>
      <c r="D879" s="22" t="s">
        <v>113</v>
      </c>
      <c r="E879" s="33" t="s">
        <v>46</v>
      </c>
      <c r="F879" s="22">
        <v>1</v>
      </c>
      <c r="G879" s="33">
        <v>1</v>
      </c>
      <c r="H879" s="33"/>
      <c r="I879" s="33">
        <v>1</v>
      </c>
      <c r="J879" s="33">
        <f t="shared" si="113"/>
        <v>2</v>
      </c>
      <c r="K879" s="33" t="str">
        <f t="shared" si="116"/>
        <v>No</v>
      </c>
      <c r="L879" s="33" t="str">
        <f t="shared" si="115"/>
        <v>No</v>
      </c>
      <c r="M879" s="22" t="s">
        <v>55</v>
      </c>
      <c r="N879" s="21" t="s">
        <v>3211</v>
      </c>
      <c r="O879" s="22" t="s">
        <v>55</v>
      </c>
      <c r="P879" s="21" t="s">
        <v>3212</v>
      </c>
      <c r="Q879" s="22" t="s">
        <v>57</v>
      </c>
      <c r="R879" s="21" t="s">
        <v>3213</v>
      </c>
      <c r="S879" s="22" t="s">
        <v>3214</v>
      </c>
      <c r="T879" s="71"/>
    </row>
    <row r="880" spans="1:20" s="16" customFormat="1" ht="38.25">
      <c r="A880" s="20" t="s">
        <v>3215</v>
      </c>
      <c r="B880" s="21" t="s">
        <v>3216</v>
      </c>
      <c r="C880" s="22">
        <v>2009</v>
      </c>
      <c r="D880" s="22" t="s">
        <v>54</v>
      </c>
      <c r="E880" s="22" t="s">
        <v>46</v>
      </c>
      <c r="F880" s="22"/>
      <c r="G880" s="22"/>
      <c r="H880" s="22"/>
      <c r="I880" s="22">
        <v>1</v>
      </c>
      <c r="J880" s="33">
        <f t="shared" si="113"/>
        <v>0</v>
      </c>
      <c r="K880" s="33" t="str">
        <f t="shared" si="116"/>
        <v>No</v>
      </c>
      <c r="L880" s="33" t="str">
        <f t="shared" si="115"/>
        <v>No</v>
      </c>
      <c r="M880" s="33" t="s">
        <v>57</v>
      </c>
      <c r="N880" s="21" t="s">
        <v>3217</v>
      </c>
      <c r="O880" s="33"/>
      <c r="P880" s="21"/>
      <c r="Q880" s="33"/>
      <c r="R880" s="21"/>
      <c r="S880" s="22" t="s">
        <v>3218</v>
      </c>
      <c r="T880" s="71"/>
    </row>
    <row r="881" spans="1:20" s="16" customFormat="1" ht="51">
      <c r="A881" s="20" t="s">
        <v>3219</v>
      </c>
      <c r="B881" s="21" t="s">
        <v>3220</v>
      </c>
      <c r="C881" s="22">
        <v>2012</v>
      </c>
      <c r="D881" s="22" t="s">
        <v>54</v>
      </c>
      <c r="E881" s="22" t="s">
        <v>845</v>
      </c>
      <c r="F881" s="22"/>
      <c r="G881" s="22"/>
      <c r="H881" s="22"/>
      <c r="I881" s="22">
        <v>1</v>
      </c>
      <c r="J881" s="33">
        <f t="shared" si="113"/>
        <v>0</v>
      </c>
      <c r="K881" s="33" t="str">
        <f t="shared" si="116"/>
        <v>Yes</v>
      </c>
      <c r="L881" s="33" t="str">
        <f t="shared" si="115"/>
        <v>No</v>
      </c>
      <c r="M881" s="33" t="s">
        <v>55</v>
      </c>
      <c r="N881" s="21" t="s">
        <v>3221</v>
      </c>
      <c r="O881" s="33" t="s">
        <v>57</v>
      </c>
      <c r="P881" s="21" t="s">
        <v>3222</v>
      </c>
      <c r="Q881" s="33"/>
      <c r="R881" s="21"/>
      <c r="S881" s="22" t="s">
        <v>3223</v>
      </c>
      <c r="T881" s="71"/>
    </row>
    <row r="882" spans="1:20" s="16" customFormat="1" ht="153">
      <c r="A882" s="25" t="s">
        <v>3224</v>
      </c>
      <c r="B882" s="26" t="s">
        <v>3225</v>
      </c>
      <c r="C882" s="37">
        <v>2012</v>
      </c>
      <c r="D882" s="37" t="s">
        <v>113</v>
      </c>
      <c r="E882" s="38" t="s">
        <v>46</v>
      </c>
      <c r="F882" s="37">
        <v>1</v>
      </c>
      <c r="G882" s="38">
        <v>1</v>
      </c>
      <c r="H882" s="38">
        <v>1</v>
      </c>
      <c r="I882" s="38">
        <v>1</v>
      </c>
      <c r="J882" s="38">
        <f t="shared" si="113"/>
        <v>3</v>
      </c>
      <c r="K882" s="38" t="str">
        <f t="shared" si="116"/>
        <v>No</v>
      </c>
      <c r="L882" s="38" t="str">
        <f t="shared" si="115"/>
        <v>No</v>
      </c>
      <c r="M882" s="37" t="s">
        <v>55</v>
      </c>
      <c r="N882" s="26" t="s">
        <v>3226</v>
      </c>
      <c r="O882" s="37" t="s">
        <v>55</v>
      </c>
      <c r="P882" s="26" t="s">
        <v>3227</v>
      </c>
      <c r="Q882" s="37" t="s">
        <v>55</v>
      </c>
      <c r="R882" s="28" t="s">
        <v>3228</v>
      </c>
      <c r="S882" s="27" t="s">
        <v>1566</v>
      </c>
      <c r="T882" s="71">
        <v>1</v>
      </c>
    </row>
    <row r="883" spans="1:20" s="16" customFormat="1" ht="38.25">
      <c r="A883" s="20" t="s">
        <v>3229</v>
      </c>
      <c r="B883" s="21" t="s">
        <v>3230</v>
      </c>
      <c r="C883" s="22">
        <v>2012</v>
      </c>
      <c r="D883" s="22" t="s">
        <v>54</v>
      </c>
      <c r="E883" s="33" t="s">
        <v>46</v>
      </c>
      <c r="F883" s="22">
        <v>1</v>
      </c>
      <c r="G883" s="33">
        <v>1</v>
      </c>
      <c r="H883" s="33">
        <v>1</v>
      </c>
      <c r="I883" s="33">
        <v>1</v>
      </c>
      <c r="J883" s="33">
        <f t="shared" si="113"/>
        <v>3</v>
      </c>
      <c r="K883" s="33" t="str">
        <f t="shared" si="116"/>
        <v>No</v>
      </c>
      <c r="L883" s="33" t="str">
        <f t="shared" si="115"/>
        <v>No</v>
      </c>
      <c r="M883" s="22" t="s">
        <v>55</v>
      </c>
      <c r="N883" s="21" t="s">
        <v>3231</v>
      </c>
      <c r="O883" s="22" t="s">
        <v>57</v>
      </c>
      <c r="P883" s="21" t="s">
        <v>3232</v>
      </c>
      <c r="Q883" s="22"/>
      <c r="R883" s="21"/>
      <c r="S883" s="22" t="s">
        <v>353</v>
      </c>
      <c r="T883" s="71">
        <v>1</v>
      </c>
    </row>
    <row r="884" spans="1:20" s="16" customFormat="1" ht="38.25">
      <c r="A884" s="20" t="s">
        <v>3233</v>
      </c>
      <c r="B884" s="21" t="s">
        <v>3234</v>
      </c>
      <c r="C884" s="22">
        <v>2019</v>
      </c>
      <c r="D884" s="22" t="s">
        <v>3235</v>
      </c>
      <c r="E884" s="22" t="s">
        <v>46</v>
      </c>
      <c r="F884" s="33"/>
      <c r="G884" s="33"/>
      <c r="H884" s="33">
        <v>1</v>
      </c>
      <c r="I884" s="33"/>
      <c r="J884" s="33">
        <f t="shared" si="113"/>
        <v>0</v>
      </c>
      <c r="K884" s="33" t="str">
        <f t="shared" si="116"/>
        <v>No</v>
      </c>
      <c r="L884" s="33" t="str">
        <f t="shared" si="115"/>
        <v>Yes</v>
      </c>
      <c r="M884" s="33"/>
      <c r="N884" s="21"/>
      <c r="O884" s="33"/>
      <c r="P884" s="21"/>
      <c r="Q884" s="33"/>
      <c r="R884" s="21"/>
      <c r="S884" s="22"/>
      <c r="T884" s="71"/>
    </row>
    <row r="885" spans="1:20" s="16" customFormat="1" ht="51">
      <c r="A885" s="41" t="s">
        <v>4288</v>
      </c>
      <c r="B885" s="24" t="s">
        <v>4339</v>
      </c>
      <c r="C885" s="33">
        <v>2021</v>
      </c>
      <c r="D885" s="22" t="s">
        <v>54</v>
      </c>
      <c r="E885" s="33" t="s">
        <v>46</v>
      </c>
      <c r="F885" s="33">
        <v>1</v>
      </c>
      <c r="G885" s="33">
        <v>1</v>
      </c>
      <c r="H885" s="33"/>
      <c r="I885" s="33">
        <v>1</v>
      </c>
      <c r="J885" s="33">
        <f t="shared" si="113"/>
        <v>2</v>
      </c>
      <c r="K885" s="33" t="str">
        <f t="shared" si="116"/>
        <v>No</v>
      </c>
      <c r="L885" s="33" t="str">
        <f>IF(OR(D885="Conference Review", D885="Patent", D885="News Article", D885="Report", D885="Erratum"),"Yes","No")</f>
        <v>No</v>
      </c>
      <c r="M885" s="33" t="s">
        <v>55</v>
      </c>
      <c r="N885" s="24" t="s">
        <v>4384</v>
      </c>
      <c r="O885" s="33" t="s">
        <v>57</v>
      </c>
      <c r="P885" s="24" t="s">
        <v>4430</v>
      </c>
      <c r="Q885" s="33"/>
      <c r="R885" s="41"/>
      <c r="S885" s="33"/>
      <c r="T885" s="19">
        <v>1</v>
      </c>
    </row>
    <row r="886" spans="1:20" s="16" customFormat="1" ht="63.75">
      <c r="A886" s="20" t="s">
        <v>2691</v>
      </c>
      <c r="B886" s="21" t="s">
        <v>3236</v>
      </c>
      <c r="C886" s="22">
        <v>2011</v>
      </c>
      <c r="D886" s="22" t="s">
        <v>54</v>
      </c>
      <c r="E886" s="22" t="s">
        <v>46</v>
      </c>
      <c r="F886" s="22"/>
      <c r="G886" s="22"/>
      <c r="H886" s="22"/>
      <c r="I886" s="22">
        <v>1</v>
      </c>
      <c r="J886" s="33">
        <f t="shared" si="113"/>
        <v>0</v>
      </c>
      <c r="K886" s="33" t="str">
        <f t="shared" si="116"/>
        <v>No</v>
      </c>
      <c r="L886" s="33" t="str">
        <f t="shared" ref="L886:L891" si="117">IF(OR(D886="Conference Review", D886="Patent", D886="News Article", D886="Report"),"Yes","No")</f>
        <v>No</v>
      </c>
      <c r="M886" s="33" t="s">
        <v>55</v>
      </c>
      <c r="N886" s="21" t="s">
        <v>3237</v>
      </c>
      <c r="O886" s="33" t="s">
        <v>57</v>
      </c>
      <c r="P886" s="21" t="s">
        <v>3238</v>
      </c>
      <c r="Q886" s="33"/>
      <c r="R886" s="21"/>
      <c r="S886" s="22" t="s">
        <v>957</v>
      </c>
      <c r="T886" s="71"/>
    </row>
    <row r="887" spans="1:20" ht="127.5">
      <c r="A887" s="58" t="s">
        <v>3239</v>
      </c>
      <c r="B887" s="61" t="s">
        <v>3240</v>
      </c>
      <c r="C887" s="64">
        <v>2009</v>
      </c>
      <c r="D887" s="64" t="s">
        <v>54</v>
      </c>
      <c r="E887" s="66" t="s">
        <v>46</v>
      </c>
      <c r="F887" s="66"/>
      <c r="G887" s="66"/>
      <c r="H887" s="66">
        <v>1</v>
      </c>
      <c r="I887" s="66"/>
      <c r="J887" s="66">
        <f t="shared" ref="J887:J918" si="118">SUM(F887:I887)-1</f>
        <v>0</v>
      </c>
      <c r="K887" s="66" t="str">
        <f t="shared" si="116"/>
        <v>No</v>
      </c>
      <c r="L887" s="66" t="str">
        <f t="shared" si="117"/>
        <v>No</v>
      </c>
      <c r="M887" s="66" t="s">
        <v>55</v>
      </c>
      <c r="N887" s="61" t="s">
        <v>3241</v>
      </c>
      <c r="O887" s="66" t="s">
        <v>55</v>
      </c>
      <c r="P887" s="61" t="s">
        <v>3242</v>
      </c>
      <c r="Q887" s="66" t="s">
        <v>57</v>
      </c>
      <c r="R887" s="61" t="s">
        <v>3243</v>
      </c>
      <c r="S887" s="64" t="s">
        <v>3244</v>
      </c>
      <c r="T887" s="71"/>
    </row>
    <row r="888" spans="1:20" ht="102">
      <c r="A888" s="58" t="s">
        <v>3245</v>
      </c>
      <c r="B888" s="61" t="s">
        <v>3246</v>
      </c>
      <c r="C888" s="64">
        <v>2008</v>
      </c>
      <c r="D888" s="64" t="s">
        <v>54</v>
      </c>
      <c r="E888" s="66" t="s">
        <v>46</v>
      </c>
      <c r="F888" s="64">
        <v>1</v>
      </c>
      <c r="G888" s="66">
        <v>1</v>
      </c>
      <c r="H888" s="66">
        <v>1</v>
      </c>
      <c r="I888" s="66">
        <v>1</v>
      </c>
      <c r="J888" s="66">
        <f t="shared" si="118"/>
        <v>3</v>
      </c>
      <c r="K888" s="66" t="str">
        <f t="shared" si="116"/>
        <v>No</v>
      </c>
      <c r="L888" s="66" t="str">
        <f t="shared" si="117"/>
        <v>No</v>
      </c>
      <c r="M888" s="64" t="s">
        <v>55</v>
      </c>
      <c r="N888" s="63" t="s">
        <v>3247</v>
      </c>
      <c r="O888" s="64" t="s">
        <v>55</v>
      </c>
      <c r="P888" s="61" t="s">
        <v>3248</v>
      </c>
      <c r="Q888" s="64" t="s">
        <v>57</v>
      </c>
      <c r="R888" s="61" t="s">
        <v>3249</v>
      </c>
      <c r="S888" s="64" t="s">
        <v>64</v>
      </c>
      <c r="T888" s="71">
        <v>1</v>
      </c>
    </row>
    <row r="889" spans="1:20" ht="140.25">
      <c r="A889" s="58" t="s">
        <v>3250</v>
      </c>
      <c r="B889" s="61" t="s">
        <v>3251</v>
      </c>
      <c r="C889" s="64">
        <v>2017</v>
      </c>
      <c r="D889" s="64" t="s">
        <v>54</v>
      </c>
      <c r="E889" s="66" t="s">
        <v>46</v>
      </c>
      <c r="F889" s="64">
        <v>1</v>
      </c>
      <c r="G889" s="66"/>
      <c r="H889" s="66"/>
      <c r="I889" s="66">
        <v>1</v>
      </c>
      <c r="J889" s="66">
        <f t="shared" si="118"/>
        <v>1</v>
      </c>
      <c r="K889" s="66" t="str">
        <f t="shared" si="116"/>
        <v>No</v>
      </c>
      <c r="L889" s="66" t="str">
        <f t="shared" si="117"/>
        <v>No</v>
      </c>
      <c r="M889" s="64" t="s">
        <v>55</v>
      </c>
      <c r="N889" s="61" t="s">
        <v>3252</v>
      </c>
      <c r="O889" s="64" t="s">
        <v>55</v>
      </c>
      <c r="P889" s="61" t="s">
        <v>3253</v>
      </c>
      <c r="Q889" s="64" t="s">
        <v>57</v>
      </c>
      <c r="R889" s="61" t="s">
        <v>3254</v>
      </c>
      <c r="S889" s="64" t="s">
        <v>295</v>
      </c>
      <c r="T889" s="71">
        <v>1</v>
      </c>
    </row>
    <row r="890" spans="1:20" ht="38.25">
      <c r="A890" s="58" t="s">
        <v>3255</v>
      </c>
      <c r="B890" s="61" t="s">
        <v>3256</v>
      </c>
      <c r="C890" s="64">
        <v>2019</v>
      </c>
      <c r="D890" s="64" t="s">
        <v>54</v>
      </c>
      <c r="E890" s="66" t="s">
        <v>46</v>
      </c>
      <c r="F890" s="64">
        <v>1</v>
      </c>
      <c r="G890" s="66">
        <v>1</v>
      </c>
      <c r="H890" s="66">
        <v>1</v>
      </c>
      <c r="I890" s="66">
        <v>1</v>
      </c>
      <c r="J890" s="66">
        <f t="shared" si="118"/>
        <v>3</v>
      </c>
      <c r="K890" s="66" t="str">
        <f t="shared" si="116"/>
        <v>No</v>
      </c>
      <c r="L890" s="66" t="str">
        <f t="shared" si="117"/>
        <v>No</v>
      </c>
      <c r="M890" s="64" t="s">
        <v>57</v>
      </c>
      <c r="N890" s="61" t="s">
        <v>3257</v>
      </c>
      <c r="O890" s="64"/>
      <c r="P890" s="61"/>
      <c r="Q890" s="64"/>
      <c r="R890" s="61"/>
      <c r="S890" s="64" t="s">
        <v>204</v>
      </c>
      <c r="T890" s="71">
        <v>1</v>
      </c>
    </row>
    <row r="891" spans="1:20" ht="76.5">
      <c r="A891" s="58" t="s">
        <v>3177</v>
      </c>
      <c r="B891" s="61" t="s">
        <v>3258</v>
      </c>
      <c r="C891" s="64">
        <v>2011</v>
      </c>
      <c r="D891" s="64" t="s">
        <v>54</v>
      </c>
      <c r="E891" s="64" t="s">
        <v>46</v>
      </c>
      <c r="F891" s="64"/>
      <c r="G891" s="64"/>
      <c r="H891" s="64">
        <v>1</v>
      </c>
      <c r="I891" s="64">
        <v>1</v>
      </c>
      <c r="J891" s="66">
        <f t="shared" si="118"/>
        <v>1</v>
      </c>
      <c r="K891" s="66" t="str">
        <f t="shared" si="116"/>
        <v>No</v>
      </c>
      <c r="L891" s="66" t="str">
        <f t="shared" si="117"/>
        <v>No</v>
      </c>
      <c r="M891" s="66" t="s">
        <v>55</v>
      </c>
      <c r="N891" s="61" t="s">
        <v>3259</v>
      </c>
      <c r="O891" s="64" t="s">
        <v>57</v>
      </c>
      <c r="P891" s="63" t="s">
        <v>3260</v>
      </c>
      <c r="Q891" s="66"/>
      <c r="R891" s="61"/>
      <c r="S891" s="64" t="s">
        <v>123</v>
      </c>
      <c r="T891" s="71"/>
    </row>
    <row r="892" spans="1:20" ht="38.25">
      <c r="A892" s="60" t="s">
        <v>4296</v>
      </c>
      <c r="B892" s="63" t="s">
        <v>4347</v>
      </c>
      <c r="C892" s="66">
        <v>2020</v>
      </c>
      <c r="D892" s="64" t="s">
        <v>54</v>
      </c>
      <c r="E892" s="66" t="s">
        <v>46</v>
      </c>
      <c r="F892" s="66"/>
      <c r="G892" s="66"/>
      <c r="H892" s="66"/>
      <c r="I892" s="66">
        <v>1</v>
      </c>
      <c r="J892" s="66">
        <f t="shared" si="118"/>
        <v>0</v>
      </c>
      <c r="K892" s="66" t="str">
        <f t="shared" si="116"/>
        <v>No</v>
      </c>
      <c r="L892" s="66" t="str">
        <f>IF(OR(D892="Conference Review", D892="Patent", D892="News Article", D892="Report", D892="Erratum"),"Yes","No")</f>
        <v>No</v>
      </c>
      <c r="M892" s="66" t="s">
        <v>57</v>
      </c>
      <c r="N892" s="63" t="s">
        <v>4423</v>
      </c>
      <c r="O892" s="66"/>
      <c r="P892" s="63"/>
      <c r="Q892" s="66"/>
      <c r="R892" s="60"/>
      <c r="S892" s="66"/>
      <c r="T892" s="19">
        <v>1</v>
      </c>
    </row>
    <row r="893" spans="1:20" ht="38.25">
      <c r="A893" s="60" t="s">
        <v>4360</v>
      </c>
      <c r="B893" s="63" t="s">
        <v>4361</v>
      </c>
      <c r="C893" s="66">
        <v>2021</v>
      </c>
      <c r="D893" s="64" t="s">
        <v>54</v>
      </c>
      <c r="E893" s="66" t="s">
        <v>46</v>
      </c>
      <c r="F893" s="66"/>
      <c r="G893" s="66"/>
      <c r="H893" s="66">
        <v>1</v>
      </c>
      <c r="I893" s="66"/>
      <c r="J893" s="66">
        <f t="shared" si="118"/>
        <v>0</v>
      </c>
      <c r="K893" s="66" t="str">
        <f t="shared" si="116"/>
        <v>No</v>
      </c>
      <c r="L893" s="66" t="str">
        <f>IF(OR(D893="Conference Review", D893="Patent", D893="News Article", D893="Report", D893="Erratum"),"Yes","No")</f>
        <v>No</v>
      </c>
      <c r="M893" s="66" t="s">
        <v>55</v>
      </c>
      <c r="N893" s="63" t="s">
        <v>4424</v>
      </c>
      <c r="O893" s="66"/>
      <c r="P893" s="63"/>
      <c r="Q893" s="66"/>
      <c r="R893" s="60"/>
      <c r="S893" s="66"/>
      <c r="T893" s="19">
        <v>1</v>
      </c>
    </row>
    <row r="894" spans="1:20" ht="76.5">
      <c r="A894" s="58" t="s">
        <v>3261</v>
      </c>
      <c r="B894" s="61" t="s">
        <v>3262</v>
      </c>
      <c r="C894" s="64">
        <v>2007</v>
      </c>
      <c r="D894" s="64" t="s">
        <v>54</v>
      </c>
      <c r="E894" s="66" t="s">
        <v>46</v>
      </c>
      <c r="F894" s="66"/>
      <c r="G894" s="66"/>
      <c r="H894" s="66">
        <v>1</v>
      </c>
      <c r="I894" s="66"/>
      <c r="J894" s="66">
        <f t="shared" si="118"/>
        <v>0</v>
      </c>
      <c r="K894" s="66" t="str">
        <f t="shared" si="116"/>
        <v>No</v>
      </c>
      <c r="L894" s="66" t="str">
        <f t="shared" ref="L894:L903" si="119">IF(OR(D894="Conference Review", D894="Patent", D894="News Article", D894="Report"),"Yes","No")</f>
        <v>No</v>
      </c>
      <c r="M894" s="66" t="s">
        <v>55</v>
      </c>
      <c r="N894" s="61" t="s">
        <v>1394</v>
      </c>
      <c r="O894" s="66" t="s">
        <v>57</v>
      </c>
      <c r="P894" s="61" t="s">
        <v>3263</v>
      </c>
      <c r="Q894" s="66"/>
      <c r="R894" s="61"/>
      <c r="S894" s="64" t="s">
        <v>59</v>
      </c>
      <c r="T894" s="71">
        <v>1</v>
      </c>
    </row>
    <row r="895" spans="1:20" ht="63.75">
      <c r="A895" s="58" t="s">
        <v>3264</v>
      </c>
      <c r="B895" s="61" t="s">
        <v>3265</v>
      </c>
      <c r="C895" s="64">
        <v>2011</v>
      </c>
      <c r="D895" s="64" t="s">
        <v>54</v>
      </c>
      <c r="E895" s="64" t="s">
        <v>46</v>
      </c>
      <c r="F895" s="64"/>
      <c r="G895" s="64"/>
      <c r="H895" s="64"/>
      <c r="I895" s="64">
        <v>1</v>
      </c>
      <c r="J895" s="66">
        <f t="shared" si="118"/>
        <v>0</v>
      </c>
      <c r="K895" s="66" t="str">
        <f t="shared" si="116"/>
        <v>No</v>
      </c>
      <c r="L895" s="66" t="str">
        <f t="shared" si="119"/>
        <v>No</v>
      </c>
      <c r="M895" s="66" t="s">
        <v>55</v>
      </c>
      <c r="N895" s="61" t="s">
        <v>3266</v>
      </c>
      <c r="O895" s="66" t="s">
        <v>57</v>
      </c>
      <c r="P895" s="61" t="s">
        <v>3267</v>
      </c>
      <c r="Q895" s="66"/>
      <c r="R895" s="61"/>
      <c r="S895" s="64" t="s">
        <v>3048</v>
      </c>
      <c r="T895" s="71"/>
    </row>
    <row r="896" spans="1:20" ht="89.25">
      <c r="A896" s="59" t="s">
        <v>3268</v>
      </c>
      <c r="B896" s="62" t="s">
        <v>3269</v>
      </c>
      <c r="C896" s="67">
        <v>2014</v>
      </c>
      <c r="D896" s="67" t="s">
        <v>54</v>
      </c>
      <c r="E896" s="68" t="s">
        <v>46</v>
      </c>
      <c r="F896" s="67">
        <v>1</v>
      </c>
      <c r="G896" s="68">
        <v>1</v>
      </c>
      <c r="H896" s="68">
        <v>1</v>
      </c>
      <c r="I896" s="68">
        <v>1</v>
      </c>
      <c r="J896" s="68">
        <f t="shared" si="118"/>
        <v>3</v>
      </c>
      <c r="K896" s="68" t="str">
        <f t="shared" si="116"/>
        <v>No</v>
      </c>
      <c r="L896" s="68" t="str">
        <f t="shared" si="119"/>
        <v>No</v>
      </c>
      <c r="M896" s="67" t="s">
        <v>55</v>
      </c>
      <c r="N896" s="69" t="s">
        <v>3270</v>
      </c>
      <c r="O896" s="67" t="s">
        <v>55</v>
      </c>
      <c r="P896" s="69" t="s">
        <v>3271</v>
      </c>
      <c r="Q896" s="67" t="s">
        <v>55</v>
      </c>
      <c r="R896" s="69" t="s">
        <v>3272</v>
      </c>
      <c r="S896" s="65" t="s">
        <v>1042</v>
      </c>
      <c r="T896" s="71">
        <v>1</v>
      </c>
    </row>
    <row r="897" spans="1:20" ht="63.75">
      <c r="A897" s="58" t="s">
        <v>3273</v>
      </c>
      <c r="B897" s="61" t="s">
        <v>3274</v>
      </c>
      <c r="C897" s="64">
        <v>2011</v>
      </c>
      <c r="D897" s="64" t="s">
        <v>113</v>
      </c>
      <c r="E897" s="64" t="s">
        <v>46</v>
      </c>
      <c r="F897" s="64"/>
      <c r="G897" s="64"/>
      <c r="H897" s="64"/>
      <c r="I897" s="64">
        <v>1</v>
      </c>
      <c r="J897" s="66">
        <f t="shared" si="118"/>
        <v>0</v>
      </c>
      <c r="K897" s="66" t="str">
        <f t="shared" si="116"/>
        <v>No</v>
      </c>
      <c r="L897" s="66" t="str">
        <f t="shared" si="119"/>
        <v>No</v>
      </c>
      <c r="M897" s="66" t="s">
        <v>55</v>
      </c>
      <c r="N897" s="61" t="s">
        <v>3275</v>
      </c>
      <c r="O897" s="66" t="s">
        <v>57</v>
      </c>
      <c r="P897" s="61" t="s">
        <v>3276</v>
      </c>
      <c r="Q897" s="66"/>
      <c r="R897" s="61"/>
      <c r="S897" s="64" t="s">
        <v>106</v>
      </c>
      <c r="T897" s="71"/>
    </row>
    <row r="898" spans="1:20" ht="63.75">
      <c r="A898" s="58" t="s">
        <v>3277</v>
      </c>
      <c r="B898" s="61" t="s">
        <v>3278</v>
      </c>
      <c r="C898" s="64">
        <v>2008</v>
      </c>
      <c r="D898" s="64" t="s">
        <v>54</v>
      </c>
      <c r="E898" s="66" t="s">
        <v>46</v>
      </c>
      <c r="F898" s="66"/>
      <c r="G898" s="66"/>
      <c r="H898" s="66">
        <v>1</v>
      </c>
      <c r="I898" s="66"/>
      <c r="J898" s="66">
        <f t="shared" si="118"/>
        <v>0</v>
      </c>
      <c r="K898" s="66" t="str">
        <f t="shared" si="116"/>
        <v>No</v>
      </c>
      <c r="L898" s="66" t="str">
        <f t="shared" si="119"/>
        <v>No</v>
      </c>
      <c r="M898" s="66" t="s">
        <v>55</v>
      </c>
      <c r="N898" s="61" t="s">
        <v>3279</v>
      </c>
      <c r="O898" s="66" t="s">
        <v>57</v>
      </c>
      <c r="P898" s="61" t="s">
        <v>3280</v>
      </c>
      <c r="Q898" s="66"/>
      <c r="R898" s="61"/>
      <c r="S898" s="64" t="s">
        <v>106</v>
      </c>
      <c r="T898" s="71"/>
    </row>
    <row r="899" spans="1:20" ht="89.25">
      <c r="A899" s="59" t="s">
        <v>3281</v>
      </c>
      <c r="B899" s="62" t="s">
        <v>3282</v>
      </c>
      <c r="C899" s="65">
        <v>2009</v>
      </c>
      <c r="D899" s="65" t="s">
        <v>54</v>
      </c>
      <c r="E899" s="68" t="s">
        <v>46</v>
      </c>
      <c r="F899" s="65">
        <v>1</v>
      </c>
      <c r="G899" s="68">
        <v>1</v>
      </c>
      <c r="H899" s="68">
        <v>1</v>
      </c>
      <c r="I899" s="68">
        <v>1</v>
      </c>
      <c r="J899" s="68">
        <f t="shared" si="118"/>
        <v>3</v>
      </c>
      <c r="K899" s="68" t="str">
        <f t="shared" si="116"/>
        <v>No</v>
      </c>
      <c r="L899" s="68" t="str">
        <f t="shared" si="119"/>
        <v>No</v>
      </c>
      <c r="M899" s="65" t="s">
        <v>55</v>
      </c>
      <c r="N899" s="69" t="s">
        <v>3283</v>
      </c>
      <c r="O899" s="65" t="s">
        <v>55</v>
      </c>
      <c r="P899" s="62" t="s">
        <v>3284</v>
      </c>
      <c r="Q899" s="65" t="s">
        <v>55</v>
      </c>
      <c r="R899" s="62" t="s">
        <v>3285</v>
      </c>
      <c r="S899" s="65" t="s">
        <v>123</v>
      </c>
      <c r="T899" s="71">
        <v>1</v>
      </c>
    </row>
    <row r="900" spans="1:20" ht="102">
      <c r="A900" s="58" t="s">
        <v>3286</v>
      </c>
      <c r="B900" s="61" t="s">
        <v>3287</v>
      </c>
      <c r="C900" s="64">
        <v>2014</v>
      </c>
      <c r="D900" s="64" t="s">
        <v>54</v>
      </c>
      <c r="E900" s="66" t="s">
        <v>46</v>
      </c>
      <c r="F900" s="64">
        <v>1</v>
      </c>
      <c r="G900" s="66"/>
      <c r="H900" s="66"/>
      <c r="I900" s="66"/>
      <c r="J900" s="66">
        <f t="shared" si="118"/>
        <v>0</v>
      </c>
      <c r="K900" s="66" t="str">
        <f t="shared" si="116"/>
        <v>No</v>
      </c>
      <c r="L900" s="66" t="str">
        <f t="shared" si="119"/>
        <v>No</v>
      </c>
      <c r="M900" s="64" t="s">
        <v>55</v>
      </c>
      <c r="N900" s="61" t="s">
        <v>3288</v>
      </c>
      <c r="O900" s="64" t="s">
        <v>55</v>
      </c>
      <c r="P900" s="61" t="s">
        <v>3289</v>
      </c>
      <c r="Q900" s="64" t="s">
        <v>57</v>
      </c>
      <c r="R900" s="61" t="s">
        <v>3290</v>
      </c>
      <c r="S900" s="64" t="s">
        <v>295</v>
      </c>
      <c r="T900" s="71">
        <v>1</v>
      </c>
    </row>
    <row r="901" spans="1:20" ht="127.5">
      <c r="A901" s="58" t="s">
        <v>3291</v>
      </c>
      <c r="B901" s="61" t="s">
        <v>3292</v>
      </c>
      <c r="C901" s="64">
        <v>2014</v>
      </c>
      <c r="D901" s="64" t="s">
        <v>54</v>
      </c>
      <c r="E901" s="64" t="s">
        <v>46</v>
      </c>
      <c r="F901" s="64"/>
      <c r="G901" s="64"/>
      <c r="H901" s="64"/>
      <c r="I901" s="64">
        <v>1</v>
      </c>
      <c r="J901" s="66">
        <f t="shared" si="118"/>
        <v>0</v>
      </c>
      <c r="K901" s="66" t="str">
        <f t="shared" si="116"/>
        <v>No</v>
      </c>
      <c r="L901" s="66" t="str">
        <f t="shared" si="119"/>
        <v>No</v>
      </c>
      <c r="M901" s="66" t="s">
        <v>55</v>
      </c>
      <c r="N901" s="61" t="s">
        <v>3293</v>
      </c>
      <c r="O901" s="66" t="s">
        <v>55</v>
      </c>
      <c r="P901" s="61" t="s">
        <v>3294</v>
      </c>
      <c r="Q901" s="66" t="s">
        <v>57</v>
      </c>
      <c r="R901" s="61" t="s">
        <v>3295</v>
      </c>
      <c r="S901" s="64" t="s">
        <v>3296</v>
      </c>
      <c r="T901" s="71"/>
    </row>
    <row r="902" spans="1:20" ht="63.75">
      <c r="A902" s="58" t="s">
        <v>3297</v>
      </c>
      <c r="B902" s="61" t="s">
        <v>3298</v>
      </c>
      <c r="C902" s="64">
        <v>2009</v>
      </c>
      <c r="D902" s="64" t="s">
        <v>54</v>
      </c>
      <c r="E902" s="64" t="s">
        <v>46</v>
      </c>
      <c r="F902" s="64"/>
      <c r="G902" s="64"/>
      <c r="H902" s="64"/>
      <c r="I902" s="64">
        <v>1</v>
      </c>
      <c r="J902" s="66">
        <f t="shared" si="118"/>
        <v>0</v>
      </c>
      <c r="K902" s="66" t="str">
        <f t="shared" si="116"/>
        <v>No</v>
      </c>
      <c r="L902" s="66" t="str">
        <f t="shared" si="119"/>
        <v>No</v>
      </c>
      <c r="M902" s="66" t="s">
        <v>55</v>
      </c>
      <c r="N902" s="61" t="s">
        <v>3299</v>
      </c>
      <c r="O902" s="66" t="s">
        <v>57</v>
      </c>
      <c r="P902" s="61" t="s">
        <v>3300</v>
      </c>
      <c r="Q902" s="66"/>
      <c r="R902" s="61"/>
      <c r="S902" s="64" t="s">
        <v>59</v>
      </c>
      <c r="T902" s="71"/>
    </row>
    <row r="903" spans="1:20" ht="102">
      <c r="A903" s="59" t="s">
        <v>3301</v>
      </c>
      <c r="B903" s="62" t="s">
        <v>3302</v>
      </c>
      <c r="C903" s="65">
        <v>2009</v>
      </c>
      <c r="D903" s="65" t="s">
        <v>54</v>
      </c>
      <c r="E903" s="65" t="s">
        <v>46</v>
      </c>
      <c r="F903" s="65"/>
      <c r="G903" s="65"/>
      <c r="H903" s="65"/>
      <c r="I903" s="65">
        <v>1</v>
      </c>
      <c r="J903" s="68">
        <f t="shared" si="118"/>
        <v>0</v>
      </c>
      <c r="K903" s="68" t="str">
        <f t="shared" si="116"/>
        <v>No</v>
      </c>
      <c r="L903" s="68" t="str">
        <f t="shared" si="119"/>
        <v>No</v>
      </c>
      <c r="M903" s="68" t="s">
        <v>55</v>
      </c>
      <c r="N903" s="62" t="s">
        <v>3303</v>
      </c>
      <c r="O903" s="68" t="s">
        <v>55</v>
      </c>
      <c r="P903" s="62" t="s">
        <v>3304</v>
      </c>
      <c r="Q903" s="68" t="s">
        <v>55</v>
      </c>
      <c r="R903" s="62" t="s">
        <v>3305</v>
      </c>
      <c r="S903" s="65" t="s">
        <v>641</v>
      </c>
      <c r="T903" s="71"/>
    </row>
    <row r="904" spans="1:20" ht="38.25">
      <c r="A904" s="60" t="s">
        <v>4289</v>
      </c>
      <c r="B904" s="63" t="s">
        <v>4340</v>
      </c>
      <c r="C904" s="66">
        <v>2020</v>
      </c>
      <c r="D904" s="64" t="s">
        <v>54</v>
      </c>
      <c r="E904" s="66" t="s">
        <v>46</v>
      </c>
      <c r="F904" s="66">
        <v>1</v>
      </c>
      <c r="G904" s="66">
        <v>1</v>
      </c>
      <c r="H904" s="66"/>
      <c r="I904" s="66">
        <v>1</v>
      </c>
      <c r="J904" s="66">
        <f t="shared" si="118"/>
        <v>2</v>
      </c>
      <c r="K904" s="66" t="str">
        <f t="shared" si="116"/>
        <v>No</v>
      </c>
      <c r="L904" s="66" t="str">
        <f>IF(OR(D904="Conference Review", D904="Patent", D904="News Article", D904="Report", D904="Erratum"),"Yes","No")</f>
        <v>No</v>
      </c>
      <c r="M904" s="66" t="s">
        <v>57</v>
      </c>
      <c r="N904" s="63" t="s">
        <v>4425</v>
      </c>
      <c r="O904" s="66"/>
      <c r="P904" s="63"/>
      <c r="Q904" s="66"/>
      <c r="R904" s="60"/>
      <c r="S904" s="66"/>
      <c r="T904" s="19">
        <v>1</v>
      </c>
    </row>
    <row r="905" spans="1:20" ht="63.75">
      <c r="A905" s="58" t="s">
        <v>3306</v>
      </c>
      <c r="B905" s="61" t="s">
        <v>3307</v>
      </c>
      <c r="C905" s="64">
        <v>2009</v>
      </c>
      <c r="D905" s="64" t="s">
        <v>54</v>
      </c>
      <c r="E905" s="66" t="s">
        <v>46</v>
      </c>
      <c r="F905" s="66"/>
      <c r="G905" s="66"/>
      <c r="H905" s="66">
        <v>1</v>
      </c>
      <c r="I905" s="66"/>
      <c r="J905" s="66">
        <f t="shared" si="118"/>
        <v>0</v>
      </c>
      <c r="K905" s="66" t="str">
        <f t="shared" ref="K905:K939" si="120">IF(E905 = "English", "No", "Yes")</f>
        <v>No</v>
      </c>
      <c r="L905" s="66" t="str">
        <f t="shared" ref="L905:L918" si="121">IF(OR(D905="Conference Review", D905="Patent", D905="News Article", D905="Report"),"Yes","No")</f>
        <v>No</v>
      </c>
      <c r="M905" s="66" t="s">
        <v>55</v>
      </c>
      <c r="N905" s="61" t="s">
        <v>3293</v>
      </c>
      <c r="O905" s="66" t="s">
        <v>57</v>
      </c>
      <c r="P905" s="61" t="s">
        <v>3308</v>
      </c>
      <c r="Q905" s="66"/>
      <c r="R905" s="61"/>
      <c r="S905" s="64" t="s">
        <v>652</v>
      </c>
      <c r="T905" s="71"/>
    </row>
    <row r="906" spans="1:20" ht="76.5">
      <c r="A906" s="58" t="s">
        <v>3309</v>
      </c>
      <c r="B906" s="61" t="s">
        <v>3310</v>
      </c>
      <c r="C906" s="64">
        <v>2012</v>
      </c>
      <c r="D906" s="64" t="s">
        <v>113</v>
      </c>
      <c r="E906" s="64" t="s">
        <v>46</v>
      </c>
      <c r="F906" s="64"/>
      <c r="G906" s="64"/>
      <c r="H906" s="64"/>
      <c r="I906" s="64">
        <v>1</v>
      </c>
      <c r="J906" s="66">
        <f t="shared" si="118"/>
        <v>0</v>
      </c>
      <c r="K906" s="66" t="str">
        <f t="shared" si="120"/>
        <v>No</v>
      </c>
      <c r="L906" s="66" t="str">
        <f t="shared" si="121"/>
        <v>No</v>
      </c>
      <c r="M906" s="66" t="s">
        <v>55</v>
      </c>
      <c r="N906" s="61" t="s">
        <v>3293</v>
      </c>
      <c r="O906" s="66" t="s">
        <v>57</v>
      </c>
      <c r="P906" s="61" t="s">
        <v>3311</v>
      </c>
      <c r="Q906" s="66"/>
      <c r="R906" s="61"/>
      <c r="S906" s="70" t="s">
        <v>59</v>
      </c>
      <c r="T906" s="71"/>
    </row>
    <row r="907" spans="1:20" ht="89.25">
      <c r="A907" s="59" t="s">
        <v>3312</v>
      </c>
      <c r="B907" s="62" t="s">
        <v>3313</v>
      </c>
      <c r="C907" s="65">
        <v>2008</v>
      </c>
      <c r="D907" s="65" t="s">
        <v>54</v>
      </c>
      <c r="E907" s="68" t="s">
        <v>46</v>
      </c>
      <c r="F907" s="65">
        <v>1</v>
      </c>
      <c r="G907" s="68">
        <v>1</v>
      </c>
      <c r="H907" s="68">
        <v>1</v>
      </c>
      <c r="I907" s="68">
        <v>1</v>
      </c>
      <c r="J907" s="68">
        <f t="shared" si="118"/>
        <v>3</v>
      </c>
      <c r="K907" s="68" t="str">
        <f t="shared" si="120"/>
        <v>No</v>
      </c>
      <c r="L907" s="68" t="str">
        <f t="shared" si="121"/>
        <v>No</v>
      </c>
      <c r="M907" s="65" t="s">
        <v>55</v>
      </c>
      <c r="N907" s="62" t="s">
        <v>3314</v>
      </c>
      <c r="O907" s="65" t="s">
        <v>55</v>
      </c>
      <c r="P907" s="62" t="s">
        <v>3315</v>
      </c>
      <c r="Q907" s="65" t="s">
        <v>55</v>
      </c>
      <c r="R907" s="62" t="s">
        <v>3316</v>
      </c>
      <c r="S907" s="65" t="s">
        <v>123</v>
      </c>
      <c r="T907" s="71">
        <v>1</v>
      </c>
    </row>
    <row r="908" spans="1:20" ht="63.75">
      <c r="A908" s="58" t="s">
        <v>3317</v>
      </c>
      <c r="B908" s="61" t="s">
        <v>3318</v>
      </c>
      <c r="C908" s="64">
        <v>2008</v>
      </c>
      <c r="D908" s="64" t="s">
        <v>54</v>
      </c>
      <c r="E908" s="66" t="s">
        <v>46</v>
      </c>
      <c r="F908" s="66"/>
      <c r="G908" s="66"/>
      <c r="H908" s="66">
        <v>1</v>
      </c>
      <c r="I908" s="66"/>
      <c r="J908" s="66">
        <f t="shared" si="118"/>
        <v>0</v>
      </c>
      <c r="K908" s="66" t="str">
        <f t="shared" si="120"/>
        <v>No</v>
      </c>
      <c r="L908" s="66" t="str">
        <f t="shared" si="121"/>
        <v>No</v>
      </c>
      <c r="M908" s="66" t="s">
        <v>55</v>
      </c>
      <c r="N908" s="61" t="s">
        <v>3319</v>
      </c>
      <c r="O908" s="66" t="s">
        <v>57</v>
      </c>
      <c r="P908" s="61" t="s">
        <v>3320</v>
      </c>
      <c r="Q908" s="66"/>
      <c r="R908" s="61"/>
      <c r="S908" s="64" t="s">
        <v>106</v>
      </c>
      <c r="T908" s="71"/>
    </row>
    <row r="909" spans="1:20" ht="102">
      <c r="A909" s="58" t="s">
        <v>3321</v>
      </c>
      <c r="B909" s="61" t="s">
        <v>3322</v>
      </c>
      <c r="C909" s="64">
        <v>2011</v>
      </c>
      <c r="D909" s="64" t="s">
        <v>113</v>
      </c>
      <c r="E909" s="66" t="s">
        <v>46</v>
      </c>
      <c r="F909" s="64">
        <v>2</v>
      </c>
      <c r="G909" s="66">
        <v>2</v>
      </c>
      <c r="H909" s="66"/>
      <c r="I909" s="66">
        <v>1</v>
      </c>
      <c r="J909" s="66">
        <f t="shared" si="118"/>
        <v>4</v>
      </c>
      <c r="K909" s="66" t="str">
        <f t="shared" si="120"/>
        <v>No</v>
      </c>
      <c r="L909" s="66" t="str">
        <f t="shared" si="121"/>
        <v>No</v>
      </c>
      <c r="M909" s="64" t="s">
        <v>55</v>
      </c>
      <c r="N909" s="63" t="s">
        <v>3323</v>
      </c>
      <c r="O909" s="64" t="s">
        <v>55</v>
      </c>
      <c r="P909" s="61" t="s">
        <v>3324</v>
      </c>
      <c r="Q909" s="64" t="s">
        <v>57</v>
      </c>
      <c r="R909" s="61" t="s">
        <v>3325</v>
      </c>
      <c r="S909" s="64" t="s">
        <v>295</v>
      </c>
      <c r="T909" s="71">
        <v>2</v>
      </c>
    </row>
    <row r="910" spans="1:20" ht="114.75">
      <c r="A910" s="59" t="s">
        <v>3326</v>
      </c>
      <c r="B910" s="62" t="s">
        <v>3327</v>
      </c>
      <c r="C910" s="65">
        <v>2014</v>
      </c>
      <c r="D910" s="65" t="s">
        <v>54</v>
      </c>
      <c r="E910" s="68" t="s">
        <v>46</v>
      </c>
      <c r="F910" s="68"/>
      <c r="G910" s="68"/>
      <c r="H910" s="68">
        <v>1</v>
      </c>
      <c r="I910" s="68"/>
      <c r="J910" s="68">
        <f t="shared" si="118"/>
        <v>0</v>
      </c>
      <c r="K910" s="68" t="str">
        <f t="shared" si="120"/>
        <v>No</v>
      </c>
      <c r="L910" s="68" t="str">
        <f t="shared" si="121"/>
        <v>No</v>
      </c>
      <c r="M910" s="68" t="s">
        <v>55</v>
      </c>
      <c r="N910" s="62" t="s">
        <v>3328</v>
      </c>
      <c r="O910" s="68" t="s">
        <v>55</v>
      </c>
      <c r="P910" s="62" t="s">
        <v>3329</v>
      </c>
      <c r="Q910" s="68" t="s">
        <v>55</v>
      </c>
      <c r="R910" s="62" t="s">
        <v>3330</v>
      </c>
      <c r="S910" s="65" t="s">
        <v>1042</v>
      </c>
      <c r="T910" s="71">
        <v>1</v>
      </c>
    </row>
    <row r="911" spans="1:20" ht="63.75">
      <c r="A911" s="58" t="s">
        <v>3331</v>
      </c>
      <c r="B911" s="61" t="s">
        <v>3332</v>
      </c>
      <c r="C911" s="64">
        <v>2014</v>
      </c>
      <c r="D911" s="64" t="s">
        <v>126</v>
      </c>
      <c r="E911" s="66" t="s">
        <v>46</v>
      </c>
      <c r="F911" s="66"/>
      <c r="G911" s="66"/>
      <c r="H911" s="66"/>
      <c r="I911" s="66">
        <v>1</v>
      </c>
      <c r="J911" s="66">
        <f t="shared" si="118"/>
        <v>0</v>
      </c>
      <c r="K911" s="66" t="str">
        <f t="shared" si="120"/>
        <v>No</v>
      </c>
      <c r="L911" s="66" t="str">
        <f t="shared" si="121"/>
        <v>Yes</v>
      </c>
      <c r="M911" s="66"/>
      <c r="N911" s="61"/>
      <c r="O911" s="66"/>
      <c r="P911" s="61"/>
      <c r="Q911" s="66"/>
      <c r="R911" s="61"/>
      <c r="S911" s="64"/>
      <c r="T911" s="71"/>
    </row>
    <row r="912" spans="1:20" ht="63.75">
      <c r="A912" s="58" t="s">
        <v>3333</v>
      </c>
      <c r="B912" s="61" t="s">
        <v>3334</v>
      </c>
      <c r="C912" s="64">
        <v>2004</v>
      </c>
      <c r="D912" s="64" t="s">
        <v>126</v>
      </c>
      <c r="E912" s="66" t="s">
        <v>46</v>
      </c>
      <c r="F912" s="66"/>
      <c r="G912" s="66"/>
      <c r="H912" s="66"/>
      <c r="I912" s="66">
        <v>1</v>
      </c>
      <c r="J912" s="66">
        <f t="shared" si="118"/>
        <v>0</v>
      </c>
      <c r="K912" s="66" t="str">
        <f t="shared" si="120"/>
        <v>No</v>
      </c>
      <c r="L912" s="66" t="str">
        <f t="shared" si="121"/>
        <v>Yes</v>
      </c>
      <c r="M912" s="66"/>
      <c r="N912" s="61"/>
      <c r="O912" s="66"/>
      <c r="P912" s="61"/>
      <c r="Q912" s="66"/>
      <c r="R912" s="61"/>
      <c r="S912" s="64"/>
      <c r="T912" s="71"/>
    </row>
    <row r="913" spans="1:20" ht="63.75">
      <c r="A913" s="58" t="s">
        <v>3335</v>
      </c>
      <c r="B913" s="61" t="s">
        <v>3336</v>
      </c>
      <c r="C913" s="64">
        <v>1996</v>
      </c>
      <c r="D913" s="64" t="s">
        <v>126</v>
      </c>
      <c r="E913" s="66" t="s">
        <v>46</v>
      </c>
      <c r="F913" s="66"/>
      <c r="G913" s="66"/>
      <c r="H913" s="66"/>
      <c r="I913" s="66">
        <v>1</v>
      </c>
      <c r="J913" s="66">
        <f t="shared" si="118"/>
        <v>0</v>
      </c>
      <c r="K913" s="66" t="str">
        <f t="shared" si="120"/>
        <v>No</v>
      </c>
      <c r="L913" s="66" t="str">
        <f t="shared" si="121"/>
        <v>Yes</v>
      </c>
      <c r="M913" s="66"/>
      <c r="N913" s="61"/>
      <c r="O913" s="66"/>
      <c r="P913" s="61"/>
      <c r="Q913" s="66"/>
      <c r="R913" s="61"/>
      <c r="S913" s="64"/>
      <c r="T913" s="71"/>
    </row>
    <row r="914" spans="1:20" ht="63.75">
      <c r="A914" s="58" t="s">
        <v>3337</v>
      </c>
      <c r="B914" s="61" t="s">
        <v>3338</v>
      </c>
      <c r="C914" s="64">
        <v>2018</v>
      </c>
      <c r="D914" s="64" t="s">
        <v>126</v>
      </c>
      <c r="E914" s="66" t="s">
        <v>46</v>
      </c>
      <c r="F914" s="66"/>
      <c r="G914" s="66"/>
      <c r="H914" s="66"/>
      <c r="I914" s="66">
        <v>1</v>
      </c>
      <c r="J914" s="66">
        <f t="shared" si="118"/>
        <v>0</v>
      </c>
      <c r="K914" s="66" t="str">
        <f t="shared" si="120"/>
        <v>No</v>
      </c>
      <c r="L914" s="66" t="str">
        <f t="shared" si="121"/>
        <v>Yes</v>
      </c>
      <c r="M914" s="66"/>
      <c r="N914" s="61"/>
      <c r="O914" s="66"/>
      <c r="P914" s="61"/>
      <c r="Q914" s="66"/>
      <c r="R914" s="61"/>
      <c r="S914" s="64"/>
      <c r="T914" s="71"/>
    </row>
    <row r="915" spans="1:20" ht="51">
      <c r="A915" s="58" t="s">
        <v>3339</v>
      </c>
      <c r="B915" s="61" t="s">
        <v>3340</v>
      </c>
      <c r="C915" s="64">
        <v>2014</v>
      </c>
      <c r="D915" s="64" t="s">
        <v>126</v>
      </c>
      <c r="E915" s="66" t="s">
        <v>46</v>
      </c>
      <c r="F915" s="66"/>
      <c r="G915" s="66"/>
      <c r="H915" s="66"/>
      <c r="I915" s="66">
        <v>1</v>
      </c>
      <c r="J915" s="66">
        <f t="shared" si="118"/>
        <v>0</v>
      </c>
      <c r="K915" s="66" t="str">
        <f t="shared" si="120"/>
        <v>No</v>
      </c>
      <c r="L915" s="66" t="str">
        <f t="shared" si="121"/>
        <v>Yes</v>
      </c>
      <c r="M915" s="66"/>
      <c r="N915" s="61"/>
      <c r="O915" s="66"/>
      <c r="P915" s="61"/>
      <c r="Q915" s="66"/>
      <c r="R915" s="61"/>
      <c r="S915" s="64"/>
      <c r="T915" s="71"/>
    </row>
    <row r="916" spans="1:20" ht="89.25">
      <c r="A916" s="58" t="s">
        <v>3341</v>
      </c>
      <c r="B916" s="61" t="s">
        <v>3342</v>
      </c>
      <c r="C916" s="64">
        <v>2004</v>
      </c>
      <c r="D916" s="64" t="s">
        <v>54</v>
      </c>
      <c r="E916" s="64" t="s">
        <v>46</v>
      </c>
      <c r="F916" s="64"/>
      <c r="G916" s="64"/>
      <c r="H916" s="64"/>
      <c r="I916" s="64">
        <v>1</v>
      </c>
      <c r="J916" s="66">
        <f t="shared" si="118"/>
        <v>0</v>
      </c>
      <c r="K916" s="66" t="str">
        <f t="shared" si="120"/>
        <v>No</v>
      </c>
      <c r="L916" s="66" t="str">
        <f t="shared" si="121"/>
        <v>No</v>
      </c>
      <c r="M916" s="66" t="s">
        <v>55</v>
      </c>
      <c r="N916" s="61" t="s">
        <v>3343</v>
      </c>
      <c r="O916" s="66" t="s">
        <v>55</v>
      </c>
      <c r="P916" s="61" t="s">
        <v>3344</v>
      </c>
      <c r="Q916" s="66" t="s">
        <v>57</v>
      </c>
      <c r="R916" s="61" t="s">
        <v>3345</v>
      </c>
      <c r="S916" s="64" t="s">
        <v>353</v>
      </c>
      <c r="T916" s="71"/>
    </row>
    <row r="917" spans="1:20" ht="38.25">
      <c r="A917" s="58" t="s">
        <v>3346</v>
      </c>
      <c r="B917" s="61" t="s">
        <v>3347</v>
      </c>
      <c r="C917" s="64">
        <v>2012</v>
      </c>
      <c r="D917" s="64" t="s">
        <v>54</v>
      </c>
      <c r="E917" s="66" t="s">
        <v>46</v>
      </c>
      <c r="F917" s="64">
        <v>1</v>
      </c>
      <c r="G917" s="66">
        <v>1</v>
      </c>
      <c r="H917" s="66">
        <v>1</v>
      </c>
      <c r="I917" s="66">
        <v>1</v>
      </c>
      <c r="J917" s="66">
        <f t="shared" si="118"/>
        <v>3</v>
      </c>
      <c r="K917" s="66" t="str">
        <f t="shared" si="120"/>
        <v>No</v>
      </c>
      <c r="L917" s="66" t="str">
        <f t="shared" si="121"/>
        <v>No</v>
      </c>
      <c r="M917" s="64" t="s">
        <v>57</v>
      </c>
      <c r="N917" s="61" t="s">
        <v>3348</v>
      </c>
      <c r="O917" s="64"/>
      <c r="P917" s="61"/>
      <c r="Q917" s="64"/>
      <c r="R917" s="61"/>
      <c r="S917" s="64" t="s">
        <v>204</v>
      </c>
      <c r="T917" s="71"/>
    </row>
    <row r="918" spans="1:20" ht="140.25">
      <c r="A918" s="58" t="s">
        <v>3349</v>
      </c>
      <c r="B918" s="61" t="s">
        <v>3350</v>
      </c>
      <c r="C918" s="64">
        <v>2007</v>
      </c>
      <c r="D918" s="64" t="s">
        <v>113</v>
      </c>
      <c r="E918" s="66" t="s">
        <v>46</v>
      </c>
      <c r="F918" s="64">
        <v>1</v>
      </c>
      <c r="G918" s="66">
        <v>1</v>
      </c>
      <c r="H918" s="66"/>
      <c r="I918" s="66"/>
      <c r="J918" s="66">
        <f t="shared" si="118"/>
        <v>1</v>
      </c>
      <c r="K918" s="66" t="str">
        <f t="shared" si="120"/>
        <v>No</v>
      </c>
      <c r="L918" s="66" t="str">
        <f t="shared" si="121"/>
        <v>No</v>
      </c>
      <c r="M918" s="64" t="s">
        <v>55</v>
      </c>
      <c r="N918" s="61" t="s">
        <v>3351</v>
      </c>
      <c r="O918" s="64" t="s">
        <v>55</v>
      </c>
      <c r="P918" s="61" t="s">
        <v>3352</v>
      </c>
      <c r="Q918" s="64" t="s">
        <v>57</v>
      </c>
      <c r="R918" s="61" t="s">
        <v>3353</v>
      </c>
      <c r="S918" s="64" t="s">
        <v>2391</v>
      </c>
      <c r="T918" s="71"/>
    </row>
    <row r="919" spans="1:20" ht="51">
      <c r="A919" s="60" t="s">
        <v>4297</v>
      </c>
      <c r="B919" s="63" t="s">
        <v>4348</v>
      </c>
      <c r="C919" s="66">
        <v>2020</v>
      </c>
      <c r="D919" s="64" t="s">
        <v>54</v>
      </c>
      <c r="E919" s="66" t="s">
        <v>46</v>
      </c>
      <c r="F919" s="66"/>
      <c r="G919" s="66"/>
      <c r="H919" s="66"/>
      <c r="I919" s="66">
        <v>1</v>
      </c>
      <c r="J919" s="66">
        <f t="shared" ref="J919:J950" si="122">SUM(F919:I919)-1</f>
        <v>0</v>
      </c>
      <c r="K919" s="66" t="str">
        <f t="shared" si="120"/>
        <v>No</v>
      </c>
      <c r="L919" s="66" t="str">
        <f>IF(OR(D919="Conference Review", D919="Patent", D919="News Article", D919="Report", D919="Erratum"),"Yes","No")</f>
        <v>No</v>
      </c>
      <c r="M919" s="66" t="s">
        <v>57</v>
      </c>
      <c r="N919" s="63" t="s">
        <v>4426</v>
      </c>
      <c r="O919" s="66"/>
      <c r="P919" s="63"/>
      <c r="Q919" s="66"/>
      <c r="R919" s="60"/>
      <c r="S919" s="66"/>
      <c r="T919" s="19">
        <v>1</v>
      </c>
    </row>
    <row r="920" spans="1:20" ht="63.75">
      <c r="A920" s="58" t="s">
        <v>3354</v>
      </c>
      <c r="B920" s="61" t="s">
        <v>3355</v>
      </c>
      <c r="C920" s="64">
        <v>2012</v>
      </c>
      <c r="D920" s="64" t="s">
        <v>54</v>
      </c>
      <c r="E920" s="66" t="s">
        <v>46</v>
      </c>
      <c r="F920" s="64">
        <v>1</v>
      </c>
      <c r="G920" s="66">
        <v>1</v>
      </c>
      <c r="H920" s="66"/>
      <c r="I920" s="66"/>
      <c r="J920" s="66">
        <f t="shared" si="122"/>
        <v>1</v>
      </c>
      <c r="K920" s="66" t="str">
        <f t="shared" si="120"/>
        <v>No</v>
      </c>
      <c r="L920" s="66" t="str">
        <f>IF(OR(D920="Conference Review", D920="Patent", D920="News Article", D920="Report"),"Yes","No")</f>
        <v>No</v>
      </c>
      <c r="M920" s="64" t="s">
        <v>55</v>
      </c>
      <c r="N920" s="63" t="s">
        <v>3356</v>
      </c>
      <c r="O920" s="64" t="s">
        <v>57</v>
      </c>
      <c r="P920" s="61" t="s">
        <v>3357</v>
      </c>
      <c r="Q920" s="64"/>
      <c r="R920" s="61"/>
      <c r="S920" s="64" t="s">
        <v>106</v>
      </c>
      <c r="T920" s="71"/>
    </row>
    <row r="921" spans="1:20" ht="25.5">
      <c r="A921" s="41" t="s">
        <v>4652</v>
      </c>
      <c r="B921" s="24" t="s">
        <v>4654</v>
      </c>
      <c r="C921" s="33">
        <v>2022</v>
      </c>
      <c r="D921" s="22" t="s">
        <v>54</v>
      </c>
      <c r="E921" s="33" t="s">
        <v>46</v>
      </c>
      <c r="F921" s="33"/>
      <c r="G921" s="33">
        <v>1</v>
      </c>
      <c r="H921" s="33"/>
      <c r="I921" s="33"/>
      <c r="J921" s="33"/>
      <c r="K921" s="33" t="str">
        <f t="shared" si="120"/>
        <v>No</v>
      </c>
      <c r="L921" s="33" t="str">
        <f>IF(OR(D921="Conference Review", D921="Patent", D921="News Article", D921="Report", D921="Erratum"),"Yes","No")</f>
        <v>No</v>
      </c>
      <c r="M921" s="33" t="s">
        <v>57</v>
      </c>
      <c r="N921" s="24" t="s">
        <v>4663</v>
      </c>
      <c r="O921" s="33"/>
      <c r="P921" s="24"/>
      <c r="Q921" s="33"/>
      <c r="R921" s="41"/>
      <c r="S921" s="33"/>
      <c r="T921" s="23"/>
    </row>
    <row r="922" spans="1:20" ht="63.75">
      <c r="A922" s="58" t="s">
        <v>3358</v>
      </c>
      <c r="B922" s="61" t="s">
        <v>3359</v>
      </c>
      <c r="C922" s="64">
        <v>2004</v>
      </c>
      <c r="D922" s="64" t="s">
        <v>54</v>
      </c>
      <c r="E922" s="66" t="s">
        <v>46</v>
      </c>
      <c r="F922" s="66"/>
      <c r="G922" s="66"/>
      <c r="H922" s="66">
        <v>1</v>
      </c>
      <c r="I922" s="66"/>
      <c r="J922" s="66">
        <f t="shared" ref="J922:J939" si="123">SUM(F922:I922)-1</f>
        <v>0</v>
      </c>
      <c r="K922" s="66" t="str">
        <f t="shared" si="120"/>
        <v>No</v>
      </c>
      <c r="L922" s="66" t="str">
        <f t="shared" ref="L922:L927" si="124">IF(OR(D922="Conference Review", D922="Patent", D922="News Article", D922="Report"),"Yes","No")</f>
        <v>No</v>
      </c>
      <c r="M922" s="66" t="s">
        <v>55</v>
      </c>
      <c r="N922" s="61" t="s">
        <v>3360</v>
      </c>
      <c r="O922" s="66" t="s">
        <v>57</v>
      </c>
      <c r="P922" s="61" t="s">
        <v>3361</v>
      </c>
      <c r="Q922" s="66"/>
      <c r="R922" s="61"/>
      <c r="S922" s="64" t="s">
        <v>106</v>
      </c>
      <c r="T922" s="71"/>
    </row>
    <row r="923" spans="1:20" ht="63.75">
      <c r="A923" s="58" t="s">
        <v>3362</v>
      </c>
      <c r="B923" s="61" t="s">
        <v>3363</v>
      </c>
      <c r="C923" s="64">
        <v>2013</v>
      </c>
      <c r="D923" s="64" t="s">
        <v>126</v>
      </c>
      <c r="E923" s="66" t="s">
        <v>46</v>
      </c>
      <c r="F923" s="66"/>
      <c r="G923" s="66"/>
      <c r="H923" s="66"/>
      <c r="I923" s="66">
        <v>1</v>
      </c>
      <c r="J923" s="66">
        <f t="shared" si="123"/>
        <v>0</v>
      </c>
      <c r="K923" s="66" t="str">
        <f t="shared" si="120"/>
        <v>No</v>
      </c>
      <c r="L923" s="66" t="str">
        <f t="shared" si="124"/>
        <v>Yes</v>
      </c>
      <c r="M923" s="66"/>
      <c r="N923" s="61"/>
      <c r="O923" s="66"/>
      <c r="P923" s="61"/>
      <c r="Q923" s="66"/>
      <c r="R923" s="61"/>
      <c r="S923" s="64"/>
      <c r="T923" s="71"/>
    </row>
    <row r="924" spans="1:20" ht="114.75">
      <c r="A924" s="59" t="s">
        <v>981</v>
      </c>
      <c r="B924" s="62" t="s">
        <v>3364</v>
      </c>
      <c r="C924" s="67">
        <v>2006</v>
      </c>
      <c r="D924" s="67" t="s">
        <v>113</v>
      </c>
      <c r="E924" s="68" t="s">
        <v>46</v>
      </c>
      <c r="F924" s="67">
        <v>1</v>
      </c>
      <c r="G924" s="68">
        <v>1</v>
      </c>
      <c r="H924" s="68"/>
      <c r="I924" s="68"/>
      <c r="J924" s="68">
        <f t="shared" si="123"/>
        <v>1</v>
      </c>
      <c r="K924" s="68" t="str">
        <f t="shared" si="120"/>
        <v>No</v>
      </c>
      <c r="L924" s="68" t="str">
        <f t="shared" si="124"/>
        <v>No</v>
      </c>
      <c r="M924" s="67" t="s">
        <v>55</v>
      </c>
      <c r="N924" s="62" t="s">
        <v>983</v>
      </c>
      <c r="O924" s="67" t="s">
        <v>55</v>
      </c>
      <c r="P924" s="62" t="s">
        <v>3365</v>
      </c>
      <c r="Q924" s="67" t="s">
        <v>55</v>
      </c>
      <c r="R924" s="62" t="s">
        <v>3366</v>
      </c>
      <c r="S924" s="65" t="s">
        <v>575</v>
      </c>
      <c r="T924" s="71">
        <v>1</v>
      </c>
    </row>
    <row r="925" spans="1:20" ht="102">
      <c r="A925" s="59" t="s">
        <v>3367</v>
      </c>
      <c r="B925" s="62" t="s">
        <v>3368</v>
      </c>
      <c r="C925" s="67">
        <v>2008</v>
      </c>
      <c r="D925" s="67" t="s">
        <v>54</v>
      </c>
      <c r="E925" s="68" t="s">
        <v>46</v>
      </c>
      <c r="F925" s="67">
        <v>1</v>
      </c>
      <c r="G925" s="68">
        <v>1</v>
      </c>
      <c r="H925" s="68"/>
      <c r="I925" s="68">
        <v>1</v>
      </c>
      <c r="J925" s="68">
        <f t="shared" si="123"/>
        <v>2</v>
      </c>
      <c r="K925" s="68" t="str">
        <f t="shared" si="120"/>
        <v>No</v>
      </c>
      <c r="L925" s="68" t="str">
        <f t="shared" si="124"/>
        <v>No</v>
      </c>
      <c r="M925" s="67" t="s">
        <v>55</v>
      </c>
      <c r="N925" s="69" t="s">
        <v>3369</v>
      </c>
      <c r="O925" s="67" t="s">
        <v>55</v>
      </c>
      <c r="P925" s="62" t="s">
        <v>3370</v>
      </c>
      <c r="Q925" s="67" t="s">
        <v>55</v>
      </c>
      <c r="R925" s="62" t="s">
        <v>3371</v>
      </c>
      <c r="S925" s="65" t="s">
        <v>575</v>
      </c>
      <c r="T925" s="71">
        <v>1</v>
      </c>
    </row>
    <row r="926" spans="1:20" ht="63.75">
      <c r="A926" s="59" t="s">
        <v>3367</v>
      </c>
      <c r="B926" s="62" t="s">
        <v>3368</v>
      </c>
      <c r="C926" s="67" t="s">
        <v>3372</v>
      </c>
      <c r="D926" s="67" t="s">
        <v>113</v>
      </c>
      <c r="E926" s="68" t="s">
        <v>46</v>
      </c>
      <c r="F926" s="67">
        <v>1</v>
      </c>
      <c r="G926" s="68">
        <v>1</v>
      </c>
      <c r="H926" s="68"/>
      <c r="I926" s="68"/>
      <c r="J926" s="68">
        <f t="shared" si="123"/>
        <v>1</v>
      </c>
      <c r="K926" s="68" t="str">
        <f t="shared" si="120"/>
        <v>No</v>
      </c>
      <c r="L926" s="68" t="str">
        <f t="shared" si="124"/>
        <v>No</v>
      </c>
      <c r="M926" s="67" t="s">
        <v>55</v>
      </c>
      <c r="N926" s="69" t="s">
        <v>3369</v>
      </c>
      <c r="O926" s="67" t="s">
        <v>55</v>
      </c>
      <c r="P926" s="69" t="s">
        <v>3373</v>
      </c>
      <c r="Q926" s="67" t="s">
        <v>55</v>
      </c>
      <c r="R926" s="69" t="s">
        <v>3374</v>
      </c>
      <c r="S926" s="65" t="s">
        <v>575</v>
      </c>
      <c r="T926" s="71">
        <v>1</v>
      </c>
    </row>
    <row r="927" spans="1:20" ht="63.75">
      <c r="A927" s="59" t="s">
        <v>3375</v>
      </c>
      <c r="B927" s="62" t="s">
        <v>3376</v>
      </c>
      <c r="C927" s="65">
        <v>2018</v>
      </c>
      <c r="D927" s="65" t="s">
        <v>54</v>
      </c>
      <c r="E927" s="65" t="s">
        <v>46</v>
      </c>
      <c r="F927" s="68"/>
      <c r="G927" s="68"/>
      <c r="H927" s="68">
        <v>1</v>
      </c>
      <c r="I927" s="68"/>
      <c r="J927" s="68">
        <f t="shared" si="123"/>
        <v>0</v>
      </c>
      <c r="K927" s="68" t="str">
        <f t="shared" si="120"/>
        <v>No</v>
      </c>
      <c r="L927" s="68" t="str">
        <f t="shared" si="124"/>
        <v>No</v>
      </c>
      <c r="M927" s="68" t="s">
        <v>55</v>
      </c>
      <c r="N927" s="62" t="s">
        <v>3377</v>
      </c>
      <c r="O927" s="68" t="s">
        <v>55</v>
      </c>
      <c r="P927" s="62" t="s">
        <v>3378</v>
      </c>
      <c r="Q927" s="68" t="s">
        <v>55</v>
      </c>
      <c r="R927" s="62" t="s">
        <v>3379</v>
      </c>
      <c r="S927" s="65" t="s">
        <v>3380</v>
      </c>
      <c r="T927" s="71"/>
    </row>
    <row r="928" spans="1:20" ht="76.5">
      <c r="A928" s="60" t="s">
        <v>4363</v>
      </c>
      <c r="B928" s="63" t="s">
        <v>4367</v>
      </c>
      <c r="C928" s="66">
        <v>2020</v>
      </c>
      <c r="D928" s="64" t="s">
        <v>113</v>
      </c>
      <c r="E928" s="66" t="s">
        <v>46</v>
      </c>
      <c r="F928" s="66">
        <v>1</v>
      </c>
      <c r="G928" s="66"/>
      <c r="H928" s="66">
        <v>1</v>
      </c>
      <c r="I928" s="66"/>
      <c r="J928" s="66">
        <f t="shared" si="123"/>
        <v>1</v>
      </c>
      <c r="K928" s="66" t="str">
        <f t="shared" si="120"/>
        <v>No</v>
      </c>
      <c r="L928" s="66" t="str">
        <f>IF(OR(D928="Conference Review", D928="Patent", D928="News Article", D928="Report", D928="Erratum"),"Yes","No")</f>
        <v>No</v>
      </c>
      <c r="M928" s="66" t="s">
        <v>55</v>
      </c>
      <c r="N928" s="63" t="s">
        <v>4427</v>
      </c>
      <c r="O928" s="66" t="s">
        <v>55</v>
      </c>
      <c r="P928" s="63" t="s">
        <v>4428</v>
      </c>
      <c r="Q928" s="66" t="s">
        <v>57</v>
      </c>
      <c r="R928" s="63" t="s">
        <v>4440</v>
      </c>
      <c r="S928" s="66" t="s">
        <v>4429</v>
      </c>
      <c r="T928" s="19">
        <v>1</v>
      </c>
    </row>
    <row r="929" spans="1:20">
      <c r="A929" s="58" t="s">
        <v>3233</v>
      </c>
      <c r="B929" s="61" t="s">
        <v>3381</v>
      </c>
      <c r="C929" s="64">
        <v>2014</v>
      </c>
      <c r="D929" s="64" t="s">
        <v>3235</v>
      </c>
      <c r="E929" s="64" t="s">
        <v>46</v>
      </c>
      <c r="F929" s="66"/>
      <c r="G929" s="66"/>
      <c r="H929" s="66">
        <v>1</v>
      </c>
      <c r="I929" s="66"/>
      <c r="J929" s="66">
        <f t="shared" si="123"/>
        <v>0</v>
      </c>
      <c r="K929" s="66" t="str">
        <f t="shared" si="120"/>
        <v>No</v>
      </c>
      <c r="L929" s="66" t="str">
        <f t="shared" ref="L929:L939" si="125">IF(OR(D929="Conference Review", D929="Patent", D929="News Article", D929="Report"),"Yes","No")</f>
        <v>Yes</v>
      </c>
      <c r="M929" s="66"/>
      <c r="N929" s="61"/>
      <c r="O929" s="66"/>
      <c r="P929" s="61"/>
      <c r="Q929" s="66"/>
      <c r="R929" s="61"/>
      <c r="S929" s="64"/>
      <c r="T929" s="71"/>
    </row>
    <row r="930" spans="1:20" ht="76.5">
      <c r="A930" s="59" t="s">
        <v>3382</v>
      </c>
      <c r="B930" s="62" t="s">
        <v>3383</v>
      </c>
      <c r="C930" s="65" t="s">
        <v>493</v>
      </c>
      <c r="D930" s="65" t="s">
        <v>54</v>
      </c>
      <c r="E930" s="65" t="s">
        <v>46</v>
      </c>
      <c r="F930" s="65"/>
      <c r="G930" s="65">
        <v>1</v>
      </c>
      <c r="H930" s="65">
        <v>1</v>
      </c>
      <c r="I930" s="65"/>
      <c r="J930" s="68">
        <f t="shared" si="123"/>
        <v>1</v>
      </c>
      <c r="K930" s="68" t="str">
        <f t="shared" si="120"/>
        <v>No</v>
      </c>
      <c r="L930" s="68" t="str">
        <f t="shared" si="125"/>
        <v>No</v>
      </c>
      <c r="M930" s="68" t="s">
        <v>55</v>
      </c>
      <c r="N930" s="62" t="s">
        <v>3384</v>
      </c>
      <c r="O930" s="68" t="s">
        <v>55</v>
      </c>
      <c r="P930" s="62" t="s">
        <v>3385</v>
      </c>
      <c r="Q930" s="68" t="s">
        <v>55</v>
      </c>
      <c r="R930" s="62" t="s">
        <v>3386</v>
      </c>
      <c r="S930" s="65" t="s">
        <v>289</v>
      </c>
      <c r="T930" s="71">
        <v>1</v>
      </c>
    </row>
    <row r="931" spans="1:20" ht="89.25">
      <c r="A931" s="58" t="s">
        <v>3387</v>
      </c>
      <c r="B931" s="61" t="s">
        <v>3388</v>
      </c>
      <c r="C931" s="64">
        <v>2006</v>
      </c>
      <c r="D931" s="64" t="s">
        <v>113</v>
      </c>
      <c r="E931" s="66" t="s">
        <v>46</v>
      </c>
      <c r="F931" s="64">
        <v>1</v>
      </c>
      <c r="G931" s="66">
        <v>1</v>
      </c>
      <c r="H931" s="66"/>
      <c r="I931" s="66"/>
      <c r="J931" s="66">
        <f t="shared" si="123"/>
        <v>1</v>
      </c>
      <c r="K931" s="66" t="str">
        <f t="shared" si="120"/>
        <v>No</v>
      </c>
      <c r="L931" s="66" t="str">
        <f t="shared" si="125"/>
        <v>No</v>
      </c>
      <c r="M931" s="64" t="s">
        <v>55</v>
      </c>
      <c r="N931" s="63" t="s">
        <v>3389</v>
      </c>
      <c r="O931" s="64" t="s">
        <v>57</v>
      </c>
      <c r="P931" s="63" t="s">
        <v>3390</v>
      </c>
      <c r="Q931" s="64"/>
      <c r="R931" s="61"/>
      <c r="S931" s="64" t="s">
        <v>1298</v>
      </c>
      <c r="T931" s="71">
        <v>1</v>
      </c>
    </row>
    <row r="932" spans="1:20" ht="38.25">
      <c r="A932" s="58" t="s">
        <v>3391</v>
      </c>
      <c r="B932" s="61" t="s">
        <v>3392</v>
      </c>
      <c r="C932" s="64">
        <v>2013</v>
      </c>
      <c r="D932" s="64" t="s">
        <v>113</v>
      </c>
      <c r="E932" s="66" t="s">
        <v>46</v>
      </c>
      <c r="F932" s="64">
        <v>1</v>
      </c>
      <c r="G932" s="66"/>
      <c r="H932" s="66">
        <v>1</v>
      </c>
      <c r="I932" s="66">
        <v>1</v>
      </c>
      <c r="J932" s="66">
        <f t="shared" si="123"/>
        <v>2</v>
      </c>
      <c r="K932" s="66" t="str">
        <f t="shared" si="120"/>
        <v>No</v>
      </c>
      <c r="L932" s="66" t="str">
        <f t="shared" si="125"/>
        <v>No</v>
      </c>
      <c r="M932" s="64" t="s">
        <v>57</v>
      </c>
      <c r="N932" s="61" t="s">
        <v>3393</v>
      </c>
      <c r="O932" s="64"/>
      <c r="P932" s="61"/>
      <c r="Q932" s="64"/>
      <c r="R932" s="61"/>
      <c r="S932" s="64" t="s">
        <v>1219</v>
      </c>
      <c r="T932" s="71"/>
    </row>
    <row r="933" spans="1:20" ht="63.75">
      <c r="A933" s="58" t="s">
        <v>3394</v>
      </c>
      <c r="B933" s="61" t="s">
        <v>3395</v>
      </c>
      <c r="C933" s="64">
        <v>2011</v>
      </c>
      <c r="D933" s="64" t="s">
        <v>54</v>
      </c>
      <c r="E933" s="64" t="s">
        <v>46</v>
      </c>
      <c r="F933" s="64"/>
      <c r="G933" s="64"/>
      <c r="H933" s="64"/>
      <c r="I933" s="64">
        <v>1</v>
      </c>
      <c r="J933" s="66">
        <f t="shared" si="123"/>
        <v>0</v>
      </c>
      <c r="K933" s="66" t="str">
        <f t="shared" si="120"/>
        <v>No</v>
      </c>
      <c r="L933" s="66" t="str">
        <f t="shared" si="125"/>
        <v>No</v>
      </c>
      <c r="M933" s="66" t="s">
        <v>55</v>
      </c>
      <c r="N933" s="61" t="s">
        <v>3396</v>
      </c>
      <c r="O933" s="66" t="s">
        <v>57</v>
      </c>
      <c r="P933" s="61" t="s">
        <v>3397</v>
      </c>
      <c r="Q933" s="66"/>
      <c r="R933" s="61"/>
      <c r="S933" s="64" t="s">
        <v>123</v>
      </c>
      <c r="T933" s="71"/>
    </row>
    <row r="934" spans="1:20" ht="63.75">
      <c r="A934" s="58" t="s">
        <v>1272</v>
      </c>
      <c r="B934" s="61" t="s">
        <v>3398</v>
      </c>
      <c r="C934" s="64">
        <v>2015</v>
      </c>
      <c r="D934" s="64" t="s">
        <v>126</v>
      </c>
      <c r="E934" s="66" t="s">
        <v>46</v>
      </c>
      <c r="F934" s="66"/>
      <c r="G934" s="66"/>
      <c r="H934" s="66"/>
      <c r="I934" s="66">
        <v>1</v>
      </c>
      <c r="J934" s="66">
        <f t="shared" si="123"/>
        <v>0</v>
      </c>
      <c r="K934" s="66" t="str">
        <f t="shared" si="120"/>
        <v>No</v>
      </c>
      <c r="L934" s="66" t="str">
        <f t="shared" si="125"/>
        <v>Yes</v>
      </c>
      <c r="M934" s="66"/>
      <c r="N934" s="61"/>
      <c r="O934" s="66"/>
      <c r="P934" s="61"/>
      <c r="Q934" s="66"/>
      <c r="R934" s="61"/>
      <c r="S934" s="64"/>
      <c r="T934" s="71"/>
    </row>
    <row r="935" spans="1:20" ht="140.25">
      <c r="A935" s="58" t="s">
        <v>3399</v>
      </c>
      <c r="B935" s="61" t="s">
        <v>3400</v>
      </c>
      <c r="C935" s="64">
        <v>2014</v>
      </c>
      <c r="D935" s="64" t="s">
        <v>54</v>
      </c>
      <c r="E935" s="66" t="s">
        <v>46</v>
      </c>
      <c r="F935" s="64">
        <v>1</v>
      </c>
      <c r="G935" s="66">
        <v>1</v>
      </c>
      <c r="H935" s="66"/>
      <c r="I935" s="66">
        <v>1</v>
      </c>
      <c r="J935" s="66">
        <f t="shared" si="123"/>
        <v>2</v>
      </c>
      <c r="K935" s="66" t="str">
        <f t="shared" si="120"/>
        <v>No</v>
      </c>
      <c r="L935" s="66" t="str">
        <f t="shared" si="125"/>
        <v>No</v>
      </c>
      <c r="M935" s="64" t="s">
        <v>55</v>
      </c>
      <c r="N935" s="61" t="s">
        <v>3401</v>
      </c>
      <c r="O935" s="64" t="s">
        <v>55</v>
      </c>
      <c r="P935" s="61" t="s">
        <v>3402</v>
      </c>
      <c r="Q935" s="64" t="s">
        <v>57</v>
      </c>
      <c r="R935" s="61" t="s">
        <v>3403</v>
      </c>
      <c r="S935" s="64" t="s">
        <v>3404</v>
      </c>
      <c r="T935" s="71">
        <v>1</v>
      </c>
    </row>
    <row r="936" spans="1:20" ht="76.5">
      <c r="A936" s="58" t="s">
        <v>3405</v>
      </c>
      <c r="B936" s="61" t="s">
        <v>3406</v>
      </c>
      <c r="C936" s="64">
        <v>2015</v>
      </c>
      <c r="D936" s="64" t="s">
        <v>126</v>
      </c>
      <c r="E936" s="66" t="s">
        <v>46</v>
      </c>
      <c r="F936" s="66"/>
      <c r="G936" s="66"/>
      <c r="H936" s="66"/>
      <c r="I936" s="66">
        <v>1</v>
      </c>
      <c r="J936" s="66">
        <f t="shared" si="123"/>
        <v>0</v>
      </c>
      <c r="K936" s="66" t="str">
        <f t="shared" si="120"/>
        <v>No</v>
      </c>
      <c r="L936" s="66" t="str">
        <f t="shared" si="125"/>
        <v>Yes</v>
      </c>
      <c r="M936" s="66"/>
      <c r="N936" s="61"/>
      <c r="O936" s="66"/>
      <c r="P936" s="61"/>
      <c r="Q936" s="66"/>
      <c r="R936" s="61"/>
      <c r="S936" s="64"/>
      <c r="T936" s="71"/>
    </row>
    <row r="937" spans="1:20" ht="63.75">
      <c r="A937" s="58" t="s">
        <v>2425</v>
      </c>
      <c r="B937" s="61" t="s">
        <v>3407</v>
      </c>
      <c r="C937" s="64">
        <v>2013</v>
      </c>
      <c r="D937" s="64" t="s">
        <v>126</v>
      </c>
      <c r="E937" s="66" t="s">
        <v>46</v>
      </c>
      <c r="F937" s="66"/>
      <c r="G937" s="66"/>
      <c r="H937" s="66"/>
      <c r="I937" s="66">
        <v>1</v>
      </c>
      <c r="J937" s="66">
        <f t="shared" si="123"/>
        <v>0</v>
      </c>
      <c r="K937" s="66" t="str">
        <f t="shared" si="120"/>
        <v>No</v>
      </c>
      <c r="L937" s="66" t="str">
        <f t="shared" si="125"/>
        <v>Yes</v>
      </c>
      <c r="M937" s="66"/>
      <c r="N937" s="61"/>
      <c r="O937" s="66"/>
      <c r="P937" s="61"/>
      <c r="Q937" s="66"/>
      <c r="R937" s="61"/>
      <c r="S937" s="64"/>
      <c r="T937" s="71"/>
    </row>
    <row r="938" spans="1:20" ht="63.75">
      <c r="A938" s="58" t="s">
        <v>3408</v>
      </c>
      <c r="B938" s="61" t="s">
        <v>3409</v>
      </c>
      <c r="C938" s="64">
        <v>2017</v>
      </c>
      <c r="D938" s="64" t="s">
        <v>54</v>
      </c>
      <c r="E938" s="64" t="s">
        <v>46</v>
      </c>
      <c r="F938" s="64"/>
      <c r="G938" s="64"/>
      <c r="H938" s="64"/>
      <c r="I938" s="64">
        <v>1</v>
      </c>
      <c r="J938" s="66">
        <f t="shared" si="123"/>
        <v>0</v>
      </c>
      <c r="K938" s="66" t="str">
        <f t="shared" si="120"/>
        <v>No</v>
      </c>
      <c r="L938" s="66" t="str">
        <f t="shared" si="125"/>
        <v>No</v>
      </c>
      <c r="M938" s="66" t="s">
        <v>55</v>
      </c>
      <c r="N938" s="61" t="s">
        <v>3410</v>
      </c>
      <c r="O938" s="66" t="s">
        <v>57</v>
      </c>
      <c r="P938" s="61" t="s">
        <v>3411</v>
      </c>
      <c r="Q938" s="66"/>
      <c r="R938" s="61"/>
      <c r="S938" s="64" t="s">
        <v>702</v>
      </c>
      <c r="T938" s="71"/>
    </row>
    <row r="939" spans="1:20" ht="51">
      <c r="A939" s="58" t="s">
        <v>3412</v>
      </c>
      <c r="B939" s="61" t="s">
        <v>3413</v>
      </c>
      <c r="C939" s="64">
        <v>2017</v>
      </c>
      <c r="D939" s="64" t="s">
        <v>113</v>
      </c>
      <c r="E939" s="66" t="s">
        <v>46</v>
      </c>
      <c r="F939" s="66"/>
      <c r="G939" s="66"/>
      <c r="H939" s="66">
        <v>1</v>
      </c>
      <c r="I939" s="66"/>
      <c r="J939" s="66">
        <f t="shared" si="123"/>
        <v>0</v>
      </c>
      <c r="K939" s="66" t="str">
        <f t="shared" si="120"/>
        <v>No</v>
      </c>
      <c r="L939" s="66" t="str">
        <f t="shared" si="125"/>
        <v>No</v>
      </c>
      <c r="M939" s="66" t="s">
        <v>57</v>
      </c>
      <c r="N939" s="61" t="s">
        <v>3414</v>
      </c>
      <c r="O939" s="66"/>
      <c r="P939" s="61"/>
      <c r="Q939" s="66"/>
      <c r="R939" s="61"/>
      <c r="S939" s="64" t="s">
        <v>3197</v>
      </c>
      <c r="T939" s="71"/>
    </row>
  </sheetData>
  <autoFilter ref="A2:T939" xr:uid="{00000000-0009-0000-0000-000001000000}"/>
  <sortState xmlns:xlrd2="http://schemas.microsoft.com/office/spreadsheetml/2017/richdata2" ref="A3:AMF939">
    <sortCondition ref="B3:B939"/>
    <sortCondition ref="A3:A939"/>
    <sortCondition ref="C3:C939"/>
  </sortState>
  <mergeCells count="5">
    <mergeCell ref="F1:I1"/>
    <mergeCell ref="K1:L1"/>
    <mergeCell ref="M1:N1"/>
    <mergeCell ref="O1:P1"/>
    <mergeCell ref="Q1:R1"/>
  </mergeCells>
  <pageMargins left="0.78749999999999998" right="0.78749999999999998" top="1.0249999999999999" bottom="1.0249999999999999" header="0.78749999999999998" footer="0.78749999999999998"/>
  <pageSetup paperSize="9" firstPageNumber="0" orientation="portrait" horizontalDpi="300" verticalDpi="300" r:id="rId1"/>
  <headerFooter>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81"/>
  <sheetViews>
    <sheetView topLeftCell="D337" zoomScale="86" zoomScaleNormal="86" workbookViewId="0">
      <selection activeCell="G16" sqref="G16"/>
    </sheetView>
  </sheetViews>
  <sheetFormatPr defaultColWidth="14.42578125" defaultRowHeight="12.75"/>
  <cols>
    <col min="1" max="1" width="14.42578125" style="16"/>
    <col min="2" max="2" width="43.42578125" style="17" customWidth="1"/>
    <col min="3" max="3" width="14.42578125" style="19"/>
    <col min="4" max="4" width="14.42578125" style="16"/>
    <col min="5" max="5" width="49.85546875" style="16" customWidth="1"/>
    <col min="6" max="6" width="21" style="19" customWidth="1"/>
    <col min="7" max="7" width="14.42578125" style="18"/>
    <col min="8" max="8" width="14.42578125" style="19"/>
    <col min="9" max="9" width="34.140625" style="16" customWidth="1"/>
    <col min="1023" max="1024" width="11.5703125" customWidth="1"/>
  </cols>
  <sheetData>
    <row r="1" spans="1:9">
      <c r="A1" s="9" t="s">
        <v>3415</v>
      </c>
      <c r="B1" s="7" t="s">
        <v>33</v>
      </c>
      <c r="C1" s="9" t="s">
        <v>34</v>
      </c>
      <c r="D1" s="9" t="s">
        <v>3416</v>
      </c>
      <c r="E1" s="7" t="s">
        <v>3417</v>
      </c>
      <c r="F1" s="56" t="s">
        <v>3418</v>
      </c>
      <c r="G1" s="7" t="s">
        <v>3419</v>
      </c>
      <c r="H1" s="9" t="s">
        <v>17</v>
      </c>
      <c r="I1" s="9" t="s">
        <v>3420</v>
      </c>
    </row>
    <row r="2" spans="1:9" ht="51">
      <c r="A2" s="44" t="s">
        <v>3421</v>
      </c>
      <c r="B2" s="45" t="s">
        <v>53</v>
      </c>
      <c r="C2" s="23">
        <v>2010</v>
      </c>
      <c r="D2" s="44" t="s">
        <v>3422</v>
      </c>
      <c r="E2" s="44" t="s">
        <v>3423</v>
      </c>
      <c r="F2" s="23" t="s">
        <v>3424</v>
      </c>
      <c r="G2" s="2" t="s">
        <v>3425</v>
      </c>
      <c r="H2" s="23" t="s">
        <v>46</v>
      </c>
      <c r="I2" s="44" t="s">
        <v>3426</v>
      </c>
    </row>
    <row r="3" spans="1:9" ht="51">
      <c r="A3" s="44" t="s">
        <v>3427</v>
      </c>
      <c r="B3" s="45" t="s">
        <v>3428</v>
      </c>
      <c r="C3" s="23">
        <v>2019</v>
      </c>
      <c r="D3" s="44" t="s">
        <v>3429</v>
      </c>
      <c r="E3" s="44" t="s">
        <v>3430</v>
      </c>
      <c r="F3" s="23" t="s">
        <v>3424</v>
      </c>
      <c r="G3" s="2" t="s">
        <v>3425</v>
      </c>
      <c r="H3" s="23" t="s">
        <v>46</v>
      </c>
      <c r="I3" s="44" t="s">
        <v>3431</v>
      </c>
    </row>
    <row r="4" spans="1:9" ht="38.25">
      <c r="A4" s="44" t="s">
        <v>92</v>
      </c>
      <c r="B4" s="45" t="s">
        <v>93</v>
      </c>
      <c r="C4" s="23">
        <v>2015</v>
      </c>
      <c r="D4" s="44" t="s">
        <v>3432</v>
      </c>
      <c r="E4" s="44" t="s">
        <v>3433</v>
      </c>
      <c r="F4" s="23" t="s">
        <v>3424</v>
      </c>
      <c r="G4" s="2" t="s">
        <v>4</v>
      </c>
      <c r="H4" s="23" t="s">
        <v>46</v>
      </c>
      <c r="I4" s="44" t="s">
        <v>3434</v>
      </c>
    </row>
    <row r="5" spans="1:9" ht="38.25" hidden="1">
      <c r="A5" s="44" t="s">
        <v>111</v>
      </c>
      <c r="B5" s="45" t="s">
        <v>112</v>
      </c>
      <c r="C5" s="23">
        <v>2005</v>
      </c>
      <c r="D5" s="44" t="s">
        <v>3435</v>
      </c>
      <c r="E5" s="44" t="s">
        <v>3436</v>
      </c>
      <c r="F5" s="23" t="s">
        <v>3437</v>
      </c>
      <c r="G5" s="2" t="s">
        <v>4</v>
      </c>
      <c r="H5" s="23" t="s">
        <v>46</v>
      </c>
      <c r="I5" s="44" t="s">
        <v>3438</v>
      </c>
    </row>
    <row r="6" spans="1:9" ht="51">
      <c r="A6" s="44" t="s">
        <v>2879</v>
      </c>
      <c r="B6" s="45" t="s">
        <v>138</v>
      </c>
      <c r="C6" s="23">
        <v>2016</v>
      </c>
      <c r="D6" s="44" t="s">
        <v>3439</v>
      </c>
      <c r="E6" s="44" t="s">
        <v>3440</v>
      </c>
      <c r="F6" s="23" t="s">
        <v>3424</v>
      </c>
      <c r="G6" s="2" t="s">
        <v>3425</v>
      </c>
      <c r="H6" s="23" t="s">
        <v>46</v>
      </c>
      <c r="I6" s="44" t="s">
        <v>3434</v>
      </c>
    </row>
    <row r="7" spans="1:9" ht="38.25">
      <c r="A7" s="44"/>
      <c r="B7" s="45" t="s">
        <v>3441</v>
      </c>
      <c r="C7" s="23">
        <v>2016</v>
      </c>
      <c r="D7" s="44" t="s">
        <v>3442</v>
      </c>
      <c r="E7" s="44" t="s">
        <v>3443</v>
      </c>
      <c r="F7" s="23" t="s">
        <v>3437</v>
      </c>
      <c r="G7" s="2" t="s">
        <v>7</v>
      </c>
      <c r="H7" s="23" t="s">
        <v>46</v>
      </c>
      <c r="I7" s="44" t="s">
        <v>3444</v>
      </c>
    </row>
    <row r="8" spans="1:9" ht="38.25" hidden="1">
      <c r="A8" s="44" t="s">
        <v>149</v>
      </c>
      <c r="B8" s="45" t="s">
        <v>3445</v>
      </c>
      <c r="C8" s="23">
        <v>2019</v>
      </c>
      <c r="D8" s="44" t="s">
        <v>3446</v>
      </c>
      <c r="E8" s="44" t="s">
        <v>3447</v>
      </c>
      <c r="F8" s="23" t="s">
        <v>3424</v>
      </c>
      <c r="G8" s="2" t="s">
        <v>3425</v>
      </c>
      <c r="H8" s="23" t="s">
        <v>46</v>
      </c>
      <c r="I8" s="44" t="s">
        <v>3448</v>
      </c>
    </row>
    <row r="9" spans="1:9" ht="38.25" hidden="1">
      <c r="A9" s="44" t="s">
        <v>182</v>
      </c>
      <c r="B9" s="45" t="s">
        <v>183</v>
      </c>
      <c r="C9" s="23">
        <v>2010</v>
      </c>
      <c r="D9" s="44" t="s">
        <v>3449</v>
      </c>
      <c r="E9" s="44" t="s">
        <v>3450</v>
      </c>
      <c r="F9" s="23" t="s">
        <v>3424</v>
      </c>
      <c r="G9" s="2" t="s">
        <v>3425</v>
      </c>
      <c r="H9" s="23" t="s">
        <v>46</v>
      </c>
      <c r="I9" s="44" t="s">
        <v>877</v>
      </c>
    </row>
    <row r="10" spans="1:9" ht="51" hidden="1">
      <c r="A10" s="44"/>
      <c r="B10" s="45" t="s">
        <v>188</v>
      </c>
      <c r="C10" s="23">
        <v>2011</v>
      </c>
      <c r="D10" s="44" t="s">
        <v>3451</v>
      </c>
      <c r="E10" s="44" t="s">
        <v>3452</v>
      </c>
      <c r="F10" s="23" t="s">
        <v>3424</v>
      </c>
      <c r="G10" s="2" t="s">
        <v>7</v>
      </c>
      <c r="H10" s="23" t="s">
        <v>46</v>
      </c>
      <c r="I10" s="44" t="s">
        <v>3453</v>
      </c>
    </row>
    <row r="11" spans="1:9" ht="38.25" hidden="1">
      <c r="A11" s="44" t="s">
        <v>3454</v>
      </c>
      <c r="B11" s="45" t="s">
        <v>210</v>
      </c>
      <c r="C11" s="23">
        <v>2008</v>
      </c>
      <c r="D11" s="44" t="s">
        <v>3455</v>
      </c>
      <c r="E11" s="44" t="s">
        <v>3456</v>
      </c>
      <c r="F11" s="23" t="s">
        <v>3424</v>
      </c>
      <c r="G11" s="2" t="s">
        <v>5</v>
      </c>
      <c r="H11" s="23" t="s">
        <v>46</v>
      </c>
      <c r="I11" s="44" t="s">
        <v>3457</v>
      </c>
    </row>
    <row r="12" spans="1:9" ht="38.25">
      <c r="A12" s="44" t="s">
        <v>215</v>
      </c>
      <c r="B12" s="45" t="s">
        <v>216</v>
      </c>
      <c r="C12" s="23">
        <v>2013</v>
      </c>
      <c r="D12" s="44" t="s">
        <v>3458</v>
      </c>
      <c r="E12" s="44" t="s">
        <v>3459</v>
      </c>
      <c r="F12" s="23" t="s">
        <v>3424</v>
      </c>
      <c r="G12" s="2" t="s">
        <v>4</v>
      </c>
      <c r="H12" s="23" t="s">
        <v>46</v>
      </c>
      <c r="I12" s="44" t="s">
        <v>3460</v>
      </c>
    </row>
    <row r="13" spans="1:9" ht="25.5" hidden="1">
      <c r="A13" s="44" t="s">
        <v>226</v>
      </c>
      <c r="B13" s="45" t="s">
        <v>227</v>
      </c>
      <c r="C13" s="23">
        <v>2013</v>
      </c>
      <c r="D13" s="44" t="s">
        <v>3461</v>
      </c>
      <c r="E13" s="44" t="s">
        <v>3462</v>
      </c>
      <c r="F13" s="23" t="s">
        <v>3437</v>
      </c>
      <c r="G13" s="2" t="s">
        <v>4</v>
      </c>
      <c r="H13" s="23" t="s">
        <v>46</v>
      </c>
      <c r="I13" s="44" t="s">
        <v>3463</v>
      </c>
    </row>
    <row r="14" spans="1:9" ht="25.5">
      <c r="A14" s="44"/>
      <c r="B14" s="45" t="s">
        <v>243</v>
      </c>
      <c r="C14" s="23">
        <v>2012</v>
      </c>
      <c r="D14" s="44" t="s">
        <v>3464</v>
      </c>
      <c r="E14" s="44" t="s">
        <v>3465</v>
      </c>
      <c r="F14" s="23" t="s">
        <v>3424</v>
      </c>
      <c r="G14" s="2" t="s">
        <v>7</v>
      </c>
      <c r="H14" s="23" t="s">
        <v>46</v>
      </c>
      <c r="I14" s="44" t="s">
        <v>3444</v>
      </c>
    </row>
    <row r="15" spans="1:9" ht="38.25">
      <c r="A15" s="44" t="s">
        <v>3466</v>
      </c>
      <c r="B15" s="45" t="s">
        <v>285</v>
      </c>
      <c r="C15" s="23">
        <v>2013</v>
      </c>
      <c r="D15" s="44" t="s">
        <v>3467</v>
      </c>
      <c r="E15" s="44" t="s">
        <v>3468</v>
      </c>
      <c r="F15" s="23" t="s">
        <v>3424</v>
      </c>
      <c r="G15" s="2" t="s">
        <v>3425</v>
      </c>
      <c r="H15" s="23" t="s">
        <v>46</v>
      </c>
      <c r="I15" s="44" t="s">
        <v>3431</v>
      </c>
    </row>
    <row r="16" spans="1:9" ht="38.25">
      <c r="A16" s="44" t="s">
        <v>302</v>
      </c>
      <c r="B16" s="45" t="s">
        <v>303</v>
      </c>
      <c r="C16" s="23">
        <v>2011</v>
      </c>
      <c r="D16" s="44" t="s">
        <v>3469</v>
      </c>
      <c r="E16" s="44" t="s">
        <v>3470</v>
      </c>
      <c r="F16" s="23" t="s">
        <v>3424</v>
      </c>
      <c r="G16" s="2" t="s">
        <v>3425</v>
      </c>
      <c r="H16" s="23" t="s">
        <v>46</v>
      </c>
      <c r="I16" s="44" t="s">
        <v>3444</v>
      </c>
    </row>
    <row r="17" spans="1:9" ht="25.5">
      <c r="A17" s="44" t="s">
        <v>3471</v>
      </c>
      <c r="B17" s="45" t="s">
        <v>312</v>
      </c>
      <c r="C17" s="23">
        <v>2008</v>
      </c>
      <c r="D17" s="44" t="s">
        <v>3472</v>
      </c>
      <c r="E17" s="44" t="s">
        <v>3473</v>
      </c>
      <c r="F17" s="23" t="s">
        <v>3437</v>
      </c>
      <c r="G17" s="2" t="s">
        <v>5</v>
      </c>
      <c r="H17" s="23" t="s">
        <v>46</v>
      </c>
      <c r="I17" s="44" t="s">
        <v>3460</v>
      </c>
    </row>
    <row r="18" spans="1:9" ht="25.5">
      <c r="A18" s="44" t="s">
        <v>3474</v>
      </c>
      <c r="B18" s="45" t="s">
        <v>328</v>
      </c>
      <c r="C18" s="23">
        <v>2010</v>
      </c>
      <c r="D18" s="44" t="s">
        <v>3475</v>
      </c>
      <c r="E18" s="44" t="s">
        <v>3476</v>
      </c>
      <c r="F18" s="23" t="s">
        <v>3437</v>
      </c>
      <c r="G18" s="2" t="s">
        <v>5</v>
      </c>
      <c r="H18" s="23" t="s">
        <v>46</v>
      </c>
      <c r="I18" s="44" t="s">
        <v>3444</v>
      </c>
    </row>
    <row r="19" spans="1:9" ht="38.25" hidden="1">
      <c r="A19" s="44" t="s">
        <v>3477</v>
      </c>
      <c r="B19" s="45" t="s">
        <v>3478</v>
      </c>
      <c r="C19" s="23">
        <v>2014</v>
      </c>
      <c r="D19" s="44" t="s">
        <v>3479</v>
      </c>
      <c r="E19" s="44" t="s">
        <v>3480</v>
      </c>
      <c r="F19" s="23" t="s">
        <v>3437</v>
      </c>
      <c r="G19" s="2" t="s">
        <v>3425</v>
      </c>
      <c r="H19" s="23" t="s">
        <v>46</v>
      </c>
      <c r="I19" s="44" t="s">
        <v>3463</v>
      </c>
    </row>
    <row r="20" spans="1:9" ht="38.25">
      <c r="A20" s="44"/>
      <c r="B20" s="45" t="s">
        <v>338</v>
      </c>
      <c r="C20" s="23">
        <v>2010</v>
      </c>
      <c r="D20" s="44" t="s">
        <v>3481</v>
      </c>
      <c r="E20" s="44" t="s">
        <v>3482</v>
      </c>
      <c r="F20" s="23" t="s">
        <v>3424</v>
      </c>
      <c r="G20" s="2" t="s">
        <v>7</v>
      </c>
      <c r="H20" s="23" t="s">
        <v>46</v>
      </c>
      <c r="I20" s="44" t="s">
        <v>3431</v>
      </c>
    </row>
    <row r="21" spans="1:9" ht="25.5" hidden="1">
      <c r="A21" s="44"/>
      <c r="B21" s="45" t="s">
        <v>349</v>
      </c>
      <c r="C21" s="23">
        <v>2007</v>
      </c>
      <c r="D21" s="44" t="s">
        <v>3483</v>
      </c>
      <c r="E21" s="44" t="s">
        <v>3484</v>
      </c>
      <c r="F21" s="23" t="s">
        <v>3424</v>
      </c>
      <c r="G21" s="2" t="s">
        <v>7</v>
      </c>
      <c r="H21" s="23" t="s">
        <v>46</v>
      </c>
      <c r="I21" s="44" t="s">
        <v>3463</v>
      </c>
    </row>
    <row r="22" spans="1:9" ht="51" hidden="1">
      <c r="A22" s="44" t="s">
        <v>3485</v>
      </c>
      <c r="B22" s="45" t="s">
        <v>367</v>
      </c>
      <c r="C22" s="23">
        <v>2009</v>
      </c>
      <c r="D22" s="44" t="s">
        <v>3486</v>
      </c>
      <c r="E22" s="44" t="s">
        <v>3487</v>
      </c>
      <c r="F22" s="23" t="s">
        <v>3424</v>
      </c>
      <c r="G22" s="2" t="s">
        <v>3425</v>
      </c>
      <c r="H22" s="23" t="s">
        <v>46</v>
      </c>
      <c r="I22" s="44" t="s">
        <v>3457</v>
      </c>
    </row>
    <row r="23" spans="1:9" ht="38.25">
      <c r="A23" s="44" t="s">
        <v>3488</v>
      </c>
      <c r="B23" s="45" t="s">
        <v>375</v>
      </c>
      <c r="C23" s="23">
        <v>2013</v>
      </c>
      <c r="D23" s="44" t="s">
        <v>3489</v>
      </c>
      <c r="E23" s="44" t="s">
        <v>3490</v>
      </c>
      <c r="F23" s="23" t="s">
        <v>3424</v>
      </c>
      <c r="G23" s="2" t="s">
        <v>5</v>
      </c>
      <c r="H23" s="23" t="s">
        <v>46</v>
      </c>
      <c r="I23" s="44" t="s">
        <v>3434</v>
      </c>
    </row>
    <row r="24" spans="1:9" ht="38.25" hidden="1">
      <c r="A24" s="44" t="s">
        <v>3491</v>
      </c>
      <c r="B24" s="45" t="s">
        <v>380</v>
      </c>
      <c r="C24" s="23">
        <v>2012</v>
      </c>
      <c r="D24" s="44" t="s">
        <v>3481</v>
      </c>
      <c r="E24" s="44" t="s">
        <v>3492</v>
      </c>
      <c r="F24" s="23" t="s">
        <v>3424</v>
      </c>
      <c r="G24" s="2" t="s">
        <v>3425</v>
      </c>
      <c r="H24" s="23" t="s">
        <v>46</v>
      </c>
      <c r="I24" s="44" t="s">
        <v>3463</v>
      </c>
    </row>
    <row r="25" spans="1:9" ht="38.25" hidden="1">
      <c r="A25" s="44" t="s">
        <v>383</v>
      </c>
      <c r="B25" s="45" t="s">
        <v>384</v>
      </c>
      <c r="C25" s="23">
        <v>2013</v>
      </c>
      <c r="D25" s="44" t="s">
        <v>3493</v>
      </c>
      <c r="E25" s="44" t="s">
        <v>3494</v>
      </c>
      <c r="F25" s="23" t="s">
        <v>3437</v>
      </c>
      <c r="G25" s="2" t="s">
        <v>5</v>
      </c>
      <c r="H25" s="23" t="s">
        <v>46</v>
      </c>
      <c r="I25" s="44" t="s">
        <v>3495</v>
      </c>
    </row>
    <row r="26" spans="1:9" ht="25.5">
      <c r="A26" s="44" t="s">
        <v>3496</v>
      </c>
      <c r="B26" s="45" t="s">
        <v>3497</v>
      </c>
      <c r="C26" s="23">
        <v>2014</v>
      </c>
      <c r="D26" s="44" t="s">
        <v>3442</v>
      </c>
      <c r="E26" s="44" t="s">
        <v>3498</v>
      </c>
      <c r="F26" s="23" t="s">
        <v>3437</v>
      </c>
      <c r="G26" s="2" t="s">
        <v>3425</v>
      </c>
      <c r="H26" s="23" t="s">
        <v>46</v>
      </c>
      <c r="I26" s="44" t="s">
        <v>3460</v>
      </c>
    </row>
    <row r="27" spans="1:9" ht="38.25" hidden="1">
      <c r="A27" s="44" t="s">
        <v>419</v>
      </c>
      <c r="B27" s="45" t="s">
        <v>420</v>
      </c>
      <c r="C27" s="23">
        <v>2008</v>
      </c>
      <c r="D27" s="44" t="s">
        <v>3499</v>
      </c>
      <c r="E27" s="44" t="s">
        <v>3500</v>
      </c>
      <c r="F27" s="23" t="s">
        <v>3424</v>
      </c>
      <c r="G27" s="2" t="s">
        <v>4</v>
      </c>
      <c r="H27" s="23" t="s">
        <v>46</v>
      </c>
      <c r="I27" s="44" t="s">
        <v>3501</v>
      </c>
    </row>
    <row r="28" spans="1:9" ht="25.5">
      <c r="A28" s="44" t="s">
        <v>3502</v>
      </c>
      <c r="B28" s="45" t="s">
        <v>429</v>
      </c>
      <c r="C28" s="23">
        <v>2013</v>
      </c>
      <c r="D28" s="44" t="s">
        <v>3503</v>
      </c>
      <c r="E28" s="44" t="s">
        <v>3504</v>
      </c>
      <c r="F28" s="23" t="s">
        <v>3437</v>
      </c>
      <c r="G28" s="2" t="s">
        <v>5</v>
      </c>
      <c r="H28" s="23" t="s">
        <v>46</v>
      </c>
      <c r="I28" s="44" t="s">
        <v>3431</v>
      </c>
    </row>
    <row r="29" spans="1:9" ht="51" hidden="1">
      <c r="A29" s="44" t="s">
        <v>3505</v>
      </c>
      <c r="B29" s="45" t="s">
        <v>462</v>
      </c>
      <c r="C29" s="23">
        <v>2017</v>
      </c>
      <c r="D29" s="44" t="s">
        <v>3446</v>
      </c>
      <c r="E29" s="44" t="s">
        <v>3506</v>
      </c>
      <c r="F29" s="23" t="s">
        <v>3424</v>
      </c>
      <c r="G29" s="2" t="s">
        <v>3425</v>
      </c>
      <c r="H29" s="23" t="s">
        <v>46</v>
      </c>
      <c r="I29" s="44" t="s">
        <v>3457</v>
      </c>
    </row>
    <row r="30" spans="1:9" ht="38.25" hidden="1">
      <c r="A30" s="44" t="s">
        <v>3507</v>
      </c>
      <c r="B30" s="45" t="s">
        <v>3508</v>
      </c>
      <c r="C30" s="23">
        <v>2014</v>
      </c>
      <c r="D30" s="44" t="s">
        <v>3509</v>
      </c>
      <c r="E30" s="44" t="s">
        <v>3510</v>
      </c>
      <c r="F30" s="23" t="s">
        <v>3424</v>
      </c>
      <c r="G30" s="2" t="s">
        <v>3425</v>
      </c>
      <c r="H30" s="23" t="s">
        <v>46</v>
      </c>
      <c r="I30" s="44" t="s">
        <v>3511</v>
      </c>
    </row>
    <row r="31" spans="1:9" ht="25.5" hidden="1">
      <c r="A31" s="44" t="s">
        <v>491</v>
      </c>
      <c r="B31" s="45" t="s">
        <v>492</v>
      </c>
      <c r="C31" s="23">
        <v>2010</v>
      </c>
      <c r="D31" s="44" t="s">
        <v>3512</v>
      </c>
      <c r="E31" s="44" t="s">
        <v>3513</v>
      </c>
      <c r="F31" s="23" t="s">
        <v>3437</v>
      </c>
      <c r="G31" s="2" t="s">
        <v>5</v>
      </c>
      <c r="H31" s="23" t="s">
        <v>46</v>
      </c>
      <c r="I31" s="44" t="s">
        <v>3514</v>
      </c>
    </row>
    <row r="32" spans="1:9" ht="38.25" hidden="1">
      <c r="A32" s="44" t="s">
        <v>3515</v>
      </c>
      <c r="B32" s="45" t="s">
        <v>501</v>
      </c>
      <c r="C32" s="23">
        <v>2014</v>
      </c>
      <c r="D32" s="44" t="s">
        <v>3516</v>
      </c>
      <c r="E32" s="44" t="s">
        <v>3517</v>
      </c>
      <c r="F32" s="23" t="s">
        <v>3424</v>
      </c>
      <c r="G32" s="2" t="s">
        <v>3425</v>
      </c>
      <c r="H32" s="23" t="s">
        <v>46</v>
      </c>
      <c r="I32" s="44" t="s">
        <v>3518</v>
      </c>
    </row>
    <row r="33" spans="1:9" ht="25.5" hidden="1">
      <c r="A33" s="44" t="s">
        <v>521</v>
      </c>
      <c r="B33" s="45" t="s">
        <v>3519</v>
      </c>
      <c r="C33" s="23">
        <v>2008</v>
      </c>
      <c r="D33" s="44" t="s">
        <v>3520</v>
      </c>
      <c r="E33" s="44" t="s">
        <v>3521</v>
      </c>
      <c r="F33" s="23" t="s">
        <v>3424</v>
      </c>
      <c r="G33" s="2" t="s">
        <v>3425</v>
      </c>
      <c r="H33" s="23" t="s">
        <v>46</v>
      </c>
      <c r="I33" s="44" t="s">
        <v>3438</v>
      </c>
    </row>
    <row r="34" spans="1:9" ht="25.5">
      <c r="A34" s="44" t="s">
        <v>3522</v>
      </c>
      <c r="B34" s="45" t="s">
        <v>542</v>
      </c>
      <c r="C34" s="23">
        <v>2012</v>
      </c>
      <c r="D34" s="44" t="s">
        <v>3523</v>
      </c>
      <c r="E34" s="44" t="s">
        <v>3524</v>
      </c>
      <c r="F34" s="23" t="s">
        <v>3437</v>
      </c>
      <c r="G34" s="2" t="s">
        <v>5</v>
      </c>
      <c r="H34" s="23" t="s">
        <v>46</v>
      </c>
      <c r="I34" s="44" t="s">
        <v>3431</v>
      </c>
    </row>
    <row r="35" spans="1:9" ht="25.5">
      <c r="A35" s="44" t="s">
        <v>3525</v>
      </c>
      <c r="B35" s="45" t="s">
        <v>547</v>
      </c>
      <c r="C35" s="23">
        <v>2013</v>
      </c>
      <c r="D35" s="44" t="s">
        <v>3526</v>
      </c>
      <c r="E35" s="44" t="s">
        <v>3527</v>
      </c>
      <c r="F35" s="23" t="s">
        <v>3437</v>
      </c>
      <c r="G35" s="2" t="s">
        <v>5</v>
      </c>
      <c r="H35" s="23" t="s">
        <v>46</v>
      </c>
      <c r="I35" s="44" t="s">
        <v>3431</v>
      </c>
    </row>
    <row r="36" spans="1:9" ht="25.5">
      <c r="A36" s="44" t="s">
        <v>3528</v>
      </c>
      <c r="B36" s="45" t="s">
        <v>551</v>
      </c>
      <c r="C36" s="23">
        <v>2013</v>
      </c>
      <c r="D36" s="44" t="s">
        <v>3529</v>
      </c>
      <c r="E36" s="44" t="s">
        <v>3530</v>
      </c>
      <c r="F36" s="23" t="s">
        <v>3437</v>
      </c>
      <c r="G36" s="2" t="s">
        <v>5</v>
      </c>
      <c r="H36" s="23" t="s">
        <v>46</v>
      </c>
      <c r="I36" s="44" t="s">
        <v>3444</v>
      </c>
    </row>
    <row r="37" spans="1:9" ht="76.5">
      <c r="A37" s="44"/>
      <c r="B37" s="45" t="s">
        <v>587</v>
      </c>
      <c r="C37" s="23">
        <v>2018</v>
      </c>
      <c r="D37" s="44" t="s">
        <v>3429</v>
      </c>
      <c r="E37" s="44" t="s">
        <v>3531</v>
      </c>
      <c r="F37" s="23" t="s">
        <v>3424</v>
      </c>
      <c r="G37" s="2" t="s">
        <v>7</v>
      </c>
      <c r="H37" s="23" t="s">
        <v>46</v>
      </c>
      <c r="I37" s="44" t="s">
        <v>3431</v>
      </c>
    </row>
    <row r="38" spans="1:9" ht="38.25" hidden="1">
      <c r="A38" s="44" t="s">
        <v>598</v>
      </c>
      <c r="B38" s="45" t="s">
        <v>599</v>
      </c>
      <c r="C38" s="23">
        <v>2015</v>
      </c>
      <c r="D38" s="44" t="s">
        <v>3483</v>
      </c>
      <c r="E38" s="44" t="s">
        <v>3532</v>
      </c>
      <c r="F38" s="23" t="s">
        <v>3424</v>
      </c>
      <c r="G38" s="2" t="s">
        <v>3425</v>
      </c>
      <c r="H38" s="23" t="s">
        <v>46</v>
      </c>
      <c r="I38" s="44" t="s">
        <v>3533</v>
      </c>
    </row>
    <row r="39" spans="1:9" ht="51" hidden="1">
      <c r="A39" s="44" t="s">
        <v>604</v>
      </c>
      <c r="B39" s="45" t="s">
        <v>3534</v>
      </c>
      <c r="C39" s="23">
        <v>2016</v>
      </c>
      <c r="D39" s="44" t="s">
        <v>3535</v>
      </c>
      <c r="E39" s="44" t="s">
        <v>3536</v>
      </c>
      <c r="F39" s="23" t="s">
        <v>3424</v>
      </c>
      <c r="G39" s="2" t="s">
        <v>3425</v>
      </c>
      <c r="H39" s="23" t="s">
        <v>46</v>
      </c>
      <c r="I39" s="44" t="s">
        <v>3438</v>
      </c>
    </row>
    <row r="40" spans="1:9" ht="38.25" hidden="1">
      <c r="A40" s="44" t="s">
        <v>3537</v>
      </c>
      <c r="B40" s="45" t="s">
        <v>3538</v>
      </c>
      <c r="C40" s="23">
        <v>2017</v>
      </c>
      <c r="D40" s="44" t="s">
        <v>3539</v>
      </c>
      <c r="E40" s="44" t="s">
        <v>3540</v>
      </c>
      <c r="F40" s="23" t="s">
        <v>3424</v>
      </c>
      <c r="G40" s="2" t="s">
        <v>3425</v>
      </c>
      <c r="H40" s="23" t="s">
        <v>46</v>
      </c>
      <c r="I40" s="44" t="s">
        <v>3463</v>
      </c>
    </row>
    <row r="41" spans="1:9" ht="38.25">
      <c r="A41" s="44" t="s">
        <v>3541</v>
      </c>
      <c r="B41" s="45" t="s">
        <v>3542</v>
      </c>
      <c r="C41" s="23">
        <v>2015</v>
      </c>
      <c r="D41" s="44" t="s">
        <v>3543</v>
      </c>
      <c r="E41" s="44" t="s">
        <v>3544</v>
      </c>
      <c r="F41" s="23" t="s">
        <v>3424</v>
      </c>
      <c r="G41" s="2" t="s">
        <v>3425</v>
      </c>
      <c r="H41" s="23" t="s">
        <v>46</v>
      </c>
      <c r="I41" s="44" t="s">
        <v>3434</v>
      </c>
    </row>
    <row r="42" spans="1:9" ht="25.5">
      <c r="A42" s="44" t="s">
        <v>3545</v>
      </c>
      <c r="B42" s="45" t="s">
        <v>620</v>
      </c>
      <c r="C42" s="23">
        <v>2017</v>
      </c>
      <c r="D42" s="44" t="s">
        <v>3546</v>
      </c>
      <c r="E42" s="44" t="s">
        <v>3547</v>
      </c>
      <c r="F42" s="23" t="s">
        <v>3424</v>
      </c>
      <c r="G42" s="2" t="s">
        <v>5</v>
      </c>
      <c r="H42" s="23" t="s">
        <v>46</v>
      </c>
      <c r="I42" s="44" t="s">
        <v>3444</v>
      </c>
    </row>
    <row r="43" spans="1:9" ht="38.25" hidden="1">
      <c r="A43" s="44" t="s">
        <v>3548</v>
      </c>
      <c r="B43" s="45" t="s">
        <v>3549</v>
      </c>
      <c r="C43" s="23">
        <v>2017</v>
      </c>
      <c r="D43" s="44" t="s">
        <v>3479</v>
      </c>
      <c r="E43" s="44" t="s">
        <v>3550</v>
      </c>
      <c r="F43" s="23" t="s">
        <v>3437</v>
      </c>
      <c r="G43" s="2" t="s">
        <v>3425</v>
      </c>
      <c r="H43" s="23" t="s">
        <v>46</v>
      </c>
      <c r="I43" s="44" t="s">
        <v>3551</v>
      </c>
    </row>
    <row r="44" spans="1:9" ht="38.25" hidden="1">
      <c r="A44" s="44" t="s">
        <v>3552</v>
      </c>
      <c r="B44" s="45" t="s">
        <v>637</v>
      </c>
      <c r="C44" s="23">
        <v>2010</v>
      </c>
      <c r="D44" s="44" t="s">
        <v>3553</v>
      </c>
      <c r="E44" s="44" t="s">
        <v>3554</v>
      </c>
      <c r="F44" s="23" t="s">
        <v>3424</v>
      </c>
      <c r="G44" s="2" t="s">
        <v>3425</v>
      </c>
      <c r="H44" s="23" t="s">
        <v>46</v>
      </c>
      <c r="I44" s="44" t="s">
        <v>3533</v>
      </c>
    </row>
    <row r="45" spans="1:9" ht="38.25">
      <c r="A45" s="44" t="s">
        <v>648</v>
      </c>
      <c r="B45" s="45" t="s">
        <v>3555</v>
      </c>
      <c r="C45" s="23">
        <v>2017</v>
      </c>
      <c r="D45" s="44" t="s">
        <v>3556</v>
      </c>
      <c r="E45" s="44" t="s">
        <v>3557</v>
      </c>
      <c r="F45" s="23" t="s">
        <v>3424</v>
      </c>
      <c r="G45" s="2" t="s">
        <v>3425</v>
      </c>
      <c r="H45" s="23" t="s">
        <v>46</v>
      </c>
      <c r="I45" s="44" t="s">
        <v>3460</v>
      </c>
    </row>
    <row r="46" spans="1:9" ht="38.25" hidden="1">
      <c r="A46" s="44" t="s">
        <v>3558</v>
      </c>
      <c r="B46" s="45" t="s">
        <v>659</v>
      </c>
      <c r="C46" s="23">
        <v>2018</v>
      </c>
      <c r="D46" s="44" t="s">
        <v>3559</v>
      </c>
      <c r="E46" s="44" t="s">
        <v>3560</v>
      </c>
      <c r="F46" s="23" t="s">
        <v>3437</v>
      </c>
      <c r="G46" s="2" t="s">
        <v>5</v>
      </c>
      <c r="H46" s="23" t="s">
        <v>46</v>
      </c>
      <c r="I46" s="44" t="s">
        <v>3514</v>
      </c>
    </row>
    <row r="47" spans="1:9" ht="38.25" hidden="1">
      <c r="A47" s="44" t="s">
        <v>3561</v>
      </c>
      <c r="B47" s="45" t="s">
        <v>663</v>
      </c>
      <c r="C47" s="23">
        <v>2011</v>
      </c>
      <c r="D47" s="44" t="s">
        <v>3562</v>
      </c>
      <c r="E47" s="44" t="s">
        <v>3563</v>
      </c>
      <c r="F47" s="23" t="s">
        <v>3424</v>
      </c>
      <c r="G47" s="2" t="s">
        <v>5</v>
      </c>
      <c r="H47" s="23" t="s">
        <v>46</v>
      </c>
      <c r="I47" s="44" t="s">
        <v>3457</v>
      </c>
    </row>
    <row r="48" spans="1:9" ht="25.5" hidden="1">
      <c r="A48" s="44" t="s">
        <v>3564</v>
      </c>
      <c r="B48" s="45" t="s">
        <v>668</v>
      </c>
      <c r="C48" s="23">
        <v>2011</v>
      </c>
      <c r="D48" s="44" t="s">
        <v>3499</v>
      </c>
      <c r="E48" s="44" t="s">
        <v>3565</v>
      </c>
      <c r="F48" s="23" t="s">
        <v>3424</v>
      </c>
      <c r="G48" s="2" t="s">
        <v>3425</v>
      </c>
      <c r="H48" s="23" t="s">
        <v>46</v>
      </c>
      <c r="I48" s="44" t="s">
        <v>3566</v>
      </c>
    </row>
    <row r="49" spans="1:9" ht="38.25" hidden="1">
      <c r="A49" s="44" t="s">
        <v>676</v>
      </c>
      <c r="B49" s="45" t="s">
        <v>3567</v>
      </c>
      <c r="C49" s="23">
        <v>2011</v>
      </c>
      <c r="D49" s="44" t="s">
        <v>3568</v>
      </c>
      <c r="E49" s="44" t="s">
        <v>3569</v>
      </c>
      <c r="F49" s="23" t="s">
        <v>3424</v>
      </c>
      <c r="G49" s="2" t="s">
        <v>3425</v>
      </c>
      <c r="H49" s="23" t="s">
        <v>46</v>
      </c>
      <c r="I49" s="44" t="s">
        <v>3570</v>
      </c>
    </row>
    <row r="50" spans="1:9" ht="38.25" hidden="1">
      <c r="A50" s="44" t="s">
        <v>3571</v>
      </c>
      <c r="B50" s="45" t="s">
        <v>3572</v>
      </c>
      <c r="C50" s="23">
        <v>2014</v>
      </c>
      <c r="D50" s="44" t="s">
        <v>3573</v>
      </c>
      <c r="E50" s="44" t="s">
        <v>3574</v>
      </c>
      <c r="F50" s="23" t="s">
        <v>3437</v>
      </c>
      <c r="G50" s="2" t="s">
        <v>3425</v>
      </c>
      <c r="H50" s="23" t="s">
        <v>46</v>
      </c>
      <c r="I50" s="44" t="s">
        <v>3457</v>
      </c>
    </row>
    <row r="51" spans="1:9" ht="63.75">
      <c r="A51" s="44" t="s">
        <v>3575</v>
      </c>
      <c r="B51" s="45" t="s">
        <v>693</v>
      </c>
      <c r="C51" s="23">
        <v>2010</v>
      </c>
      <c r="D51" s="44" t="s">
        <v>3486</v>
      </c>
      <c r="E51" s="44" t="s">
        <v>3576</v>
      </c>
      <c r="F51" s="23" t="s">
        <v>3424</v>
      </c>
      <c r="G51" s="2" t="s">
        <v>5</v>
      </c>
      <c r="H51" s="23" t="s">
        <v>46</v>
      </c>
      <c r="I51" s="44" t="s">
        <v>3460</v>
      </c>
    </row>
    <row r="52" spans="1:9" ht="25.5" hidden="1">
      <c r="A52" s="44" t="s">
        <v>703</v>
      </c>
      <c r="B52" s="45" t="s">
        <v>704</v>
      </c>
      <c r="C52" s="23">
        <v>2009</v>
      </c>
      <c r="D52" s="44" t="s">
        <v>3499</v>
      </c>
      <c r="E52" s="44" t="s">
        <v>3577</v>
      </c>
      <c r="F52" s="23" t="s">
        <v>3424</v>
      </c>
      <c r="G52" s="2" t="s">
        <v>3425</v>
      </c>
      <c r="H52" s="23" t="s">
        <v>46</v>
      </c>
      <c r="I52" s="44" t="s">
        <v>3570</v>
      </c>
    </row>
    <row r="53" spans="1:9" ht="38.25" hidden="1">
      <c r="A53" s="44" t="s">
        <v>3578</v>
      </c>
      <c r="B53" s="45" t="s">
        <v>3579</v>
      </c>
      <c r="C53" s="23">
        <v>2008</v>
      </c>
      <c r="D53" s="44" t="s">
        <v>3568</v>
      </c>
      <c r="E53" s="44" t="s">
        <v>3580</v>
      </c>
      <c r="F53" s="23" t="s">
        <v>3424</v>
      </c>
      <c r="G53" s="2" t="s">
        <v>3425</v>
      </c>
      <c r="H53" s="23" t="s">
        <v>46</v>
      </c>
      <c r="I53" s="44" t="s">
        <v>3581</v>
      </c>
    </row>
    <row r="54" spans="1:9" ht="38.25">
      <c r="A54" s="44"/>
      <c r="B54" s="45" t="s">
        <v>716</v>
      </c>
      <c r="C54" s="23">
        <v>2013</v>
      </c>
      <c r="D54" s="44" t="s">
        <v>3516</v>
      </c>
      <c r="E54" s="44" t="s">
        <v>3582</v>
      </c>
      <c r="F54" s="23" t="s">
        <v>3424</v>
      </c>
      <c r="G54" s="2" t="s">
        <v>7</v>
      </c>
      <c r="H54" s="23" t="s">
        <v>46</v>
      </c>
      <c r="I54" s="44" t="s">
        <v>3434</v>
      </c>
    </row>
    <row r="55" spans="1:9" ht="51" hidden="1">
      <c r="A55" s="44" t="s">
        <v>3583</v>
      </c>
      <c r="B55" s="45" t="s">
        <v>3584</v>
      </c>
      <c r="C55" s="23">
        <v>2015</v>
      </c>
      <c r="D55" s="44" t="s">
        <v>3483</v>
      </c>
      <c r="E55" s="44" t="s">
        <v>3585</v>
      </c>
      <c r="F55" s="23" t="s">
        <v>3424</v>
      </c>
      <c r="G55" s="2" t="s">
        <v>3425</v>
      </c>
      <c r="H55" s="23" t="s">
        <v>46</v>
      </c>
      <c r="I55" s="44" t="s">
        <v>3457</v>
      </c>
    </row>
    <row r="56" spans="1:9" ht="38.25" hidden="1">
      <c r="A56" s="44" t="s">
        <v>3586</v>
      </c>
      <c r="B56" s="45" t="s">
        <v>733</v>
      </c>
      <c r="C56" s="23">
        <v>2018</v>
      </c>
      <c r="D56" s="44" t="s">
        <v>3587</v>
      </c>
      <c r="E56" s="44" t="s">
        <v>3588</v>
      </c>
      <c r="F56" s="23" t="s">
        <v>3424</v>
      </c>
      <c r="G56" s="2" t="s">
        <v>5</v>
      </c>
      <c r="H56" s="23" t="s">
        <v>46</v>
      </c>
      <c r="I56" s="44" t="s">
        <v>3589</v>
      </c>
    </row>
    <row r="57" spans="1:9" ht="38.25">
      <c r="A57" s="44" t="s">
        <v>3590</v>
      </c>
      <c r="B57" s="45" t="s">
        <v>740</v>
      </c>
      <c r="C57" s="23">
        <v>2014</v>
      </c>
      <c r="D57" s="44" t="s">
        <v>3479</v>
      </c>
      <c r="E57" s="44" t="s">
        <v>3591</v>
      </c>
      <c r="F57" s="23" t="s">
        <v>3424</v>
      </c>
      <c r="G57" s="2" t="s">
        <v>5</v>
      </c>
      <c r="H57" s="23" t="s">
        <v>46</v>
      </c>
      <c r="I57" s="44" t="s">
        <v>3426</v>
      </c>
    </row>
    <row r="58" spans="1:9" ht="38.25">
      <c r="A58" s="44" t="s">
        <v>3592</v>
      </c>
      <c r="B58" s="45" t="s">
        <v>744</v>
      </c>
      <c r="C58" s="23">
        <v>2016</v>
      </c>
      <c r="D58" s="44" t="s">
        <v>3516</v>
      </c>
      <c r="E58" s="44" t="s">
        <v>3593</v>
      </c>
      <c r="F58" s="23" t="s">
        <v>3424</v>
      </c>
      <c r="G58" s="2" t="s">
        <v>5</v>
      </c>
      <c r="H58" s="23" t="s">
        <v>46</v>
      </c>
      <c r="I58" s="44" t="s">
        <v>3431</v>
      </c>
    </row>
    <row r="59" spans="1:9" ht="38.25" hidden="1">
      <c r="A59" s="44"/>
      <c r="B59" s="45" t="s">
        <v>761</v>
      </c>
      <c r="C59" s="23">
        <v>2007</v>
      </c>
      <c r="D59" s="44" t="s">
        <v>3429</v>
      </c>
      <c r="E59" s="44" t="s">
        <v>3594</v>
      </c>
      <c r="F59" s="23" t="s">
        <v>3424</v>
      </c>
      <c r="G59" s="2" t="s">
        <v>7</v>
      </c>
      <c r="H59" s="23" t="s">
        <v>46</v>
      </c>
      <c r="I59" s="44" t="s">
        <v>3453</v>
      </c>
    </row>
    <row r="60" spans="1:9" ht="38.25" hidden="1">
      <c r="A60" s="44" t="s">
        <v>3595</v>
      </c>
      <c r="B60" s="45" t="s">
        <v>765</v>
      </c>
      <c r="C60" s="23">
        <v>2012</v>
      </c>
      <c r="D60" s="44" t="s">
        <v>3596</v>
      </c>
      <c r="E60" s="44" t="s">
        <v>3597</v>
      </c>
      <c r="F60" s="23" t="s">
        <v>3437</v>
      </c>
      <c r="G60" s="2" t="s">
        <v>5</v>
      </c>
      <c r="H60" s="23" t="s">
        <v>46</v>
      </c>
      <c r="I60" s="44" t="s">
        <v>3598</v>
      </c>
    </row>
    <row r="61" spans="1:9" ht="38.25" hidden="1">
      <c r="A61" s="44" t="s">
        <v>3599</v>
      </c>
      <c r="B61" s="45" t="s">
        <v>776</v>
      </c>
      <c r="C61" s="23">
        <v>2013</v>
      </c>
      <c r="D61" s="44" t="s">
        <v>3451</v>
      </c>
      <c r="E61" s="44" t="s">
        <v>3600</v>
      </c>
      <c r="F61" s="23" t="s">
        <v>3424</v>
      </c>
      <c r="G61" s="2" t="s">
        <v>5</v>
      </c>
      <c r="H61" s="23" t="s">
        <v>46</v>
      </c>
      <c r="I61" s="44" t="s">
        <v>3581</v>
      </c>
    </row>
    <row r="62" spans="1:9" ht="38.25" hidden="1">
      <c r="A62" s="44" t="s">
        <v>3601</v>
      </c>
      <c r="B62" s="45" t="s">
        <v>819</v>
      </c>
      <c r="C62" s="23">
        <v>2013</v>
      </c>
      <c r="D62" s="44" t="s">
        <v>3602</v>
      </c>
      <c r="E62" s="44" t="s">
        <v>3603</v>
      </c>
      <c r="F62" s="23" t="s">
        <v>3424</v>
      </c>
      <c r="G62" s="2" t="s">
        <v>5</v>
      </c>
      <c r="H62" s="23" t="s">
        <v>46</v>
      </c>
      <c r="I62" s="44" t="s">
        <v>3457</v>
      </c>
    </row>
    <row r="63" spans="1:9" ht="38.25" hidden="1">
      <c r="A63" s="44" t="s">
        <v>3604</v>
      </c>
      <c r="B63" s="45" t="s">
        <v>823</v>
      </c>
      <c r="C63" s="23">
        <v>2012</v>
      </c>
      <c r="D63" s="44" t="s">
        <v>3486</v>
      </c>
      <c r="E63" s="44" t="s">
        <v>3605</v>
      </c>
      <c r="F63" s="23" t="s">
        <v>3424</v>
      </c>
      <c r="G63" s="2" t="s">
        <v>5</v>
      </c>
      <c r="H63" s="23" t="s">
        <v>46</v>
      </c>
      <c r="I63" s="44" t="s">
        <v>3533</v>
      </c>
    </row>
    <row r="64" spans="1:9" ht="38.25" hidden="1">
      <c r="A64" s="44" t="s">
        <v>833</v>
      </c>
      <c r="B64" s="45" t="s">
        <v>834</v>
      </c>
      <c r="C64" s="23">
        <v>2015</v>
      </c>
      <c r="D64" s="44" t="s">
        <v>3606</v>
      </c>
      <c r="E64" s="44" t="s">
        <v>3607</v>
      </c>
      <c r="F64" s="23" t="s">
        <v>3424</v>
      </c>
      <c r="G64" s="2" t="s">
        <v>4</v>
      </c>
      <c r="H64" s="23" t="s">
        <v>46</v>
      </c>
      <c r="I64" s="44" t="s">
        <v>3438</v>
      </c>
    </row>
    <row r="65" spans="1:9" ht="38.25" hidden="1">
      <c r="A65" s="44" t="s">
        <v>3608</v>
      </c>
      <c r="B65" s="45" t="s">
        <v>839</v>
      </c>
      <c r="C65" s="23">
        <v>2012</v>
      </c>
      <c r="D65" s="44" t="s">
        <v>3609</v>
      </c>
      <c r="E65" s="44" t="s">
        <v>3610</v>
      </c>
      <c r="F65" s="23" t="s">
        <v>3424</v>
      </c>
      <c r="G65" s="2" t="s">
        <v>5</v>
      </c>
      <c r="H65" s="23" t="s">
        <v>46</v>
      </c>
      <c r="I65" s="44" t="s">
        <v>3457</v>
      </c>
    </row>
    <row r="66" spans="1:9" ht="38.25">
      <c r="A66" s="44" t="s">
        <v>3611</v>
      </c>
      <c r="B66" s="45" t="s">
        <v>847</v>
      </c>
      <c r="C66" s="23">
        <v>2010</v>
      </c>
      <c r="D66" s="44" t="s">
        <v>3486</v>
      </c>
      <c r="E66" s="44" t="s">
        <v>3612</v>
      </c>
      <c r="F66" s="23" t="s">
        <v>3424</v>
      </c>
      <c r="G66" s="2" t="s">
        <v>5</v>
      </c>
      <c r="H66" s="23" t="s">
        <v>46</v>
      </c>
      <c r="I66" s="44" t="s">
        <v>3431</v>
      </c>
    </row>
    <row r="67" spans="1:9" ht="25.5" hidden="1">
      <c r="A67" s="44" t="s">
        <v>3613</v>
      </c>
      <c r="B67" s="45" t="s">
        <v>869</v>
      </c>
      <c r="C67" s="23">
        <v>2015</v>
      </c>
      <c r="D67" s="44" t="s">
        <v>3486</v>
      </c>
      <c r="E67" s="44" t="s">
        <v>3614</v>
      </c>
      <c r="F67" s="23" t="s">
        <v>3424</v>
      </c>
      <c r="G67" s="2" t="s">
        <v>5</v>
      </c>
      <c r="H67" s="23" t="s">
        <v>46</v>
      </c>
      <c r="I67" s="44" t="s">
        <v>3581</v>
      </c>
    </row>
    <row r="68" spans="1:9" ht="25.5" hidden="1">
      <c r="A68" s="44" t="s">
        <v>874</v>
      </c>
      <c r="B68" s="45" t="s">
        <v>3615</v>
      </c>
      <c r="C68" s="23">
        <v>2016</v>
      </c>
      <c r="D68" s="44" t="s">
        <v>3616</v>
      </c>
      <c r="E68" s="44" t="s">
        <v>3617</v>
      </c>
      <c r="F68" s="23" t="s">
        <v>3424</v>
      </c>
      <c r="G68" s="2" t="s">
        <v>3425</v>
      </c>
      <c r="H68" s="23" t="s">
        <v>46</v>
      </c>
      <c r="I68" s="44" t="s">
        <v>877</v>
      </c>
    </row>
    <row r="69" spans="1:9" ht="38.25">
      <c r="A69" s="44"/>
      <c r="B69" s="45" t="s">
        <v>888</v>
      </c>
      <c r="C69" s="23">
        <v>2013</v>
      </c>
      <c r="D69" s="44" t="s">
        <v>3486</v>
      </c>
      <c r="E69" s="44" t="s">
        <v>3618</v>
      </c>
      <c r="F69" s="23" t="s">
        <v>3424</v>
      </c>
      <c r="G69" s="2" t="s">
        <v>7</v>
      </c>
      <c r="H69" s="23" t="s">
        <v>46</v>
      </c>
      <c r="I69" s="44" t="s">
        <v>3431</v>
      </c>
    </row>
    <row r="70" spans="1:9" ht="63.75" hidden="1">
      <c r="A70" s="44" t="s">
        <v>902</v>
      </c>
      <c r="B70" s="45" t="s">
        <v>903</v>
      </c>
      <c r="C70" s="23">
        <v>2010</v>
      </c>
      <c r="D70" s="44" t="s">
        <v>3619</v>
      </c>
      <c r="E70" s="44" t="s">
        <v>3620</v>
      </c>
      <c r="F70" s="23" t="s">
        <v>3424</v>
      </c>
      <c r="G70" s="2" t="s">
        <v>4</v>
      </c>
      <c r="H70" s="23" t="s">
        <v>46</v>
      </c>
      <c r="I70" s="44" t="s">
        <v>3463</v>
      </c>
    </row>
    <row r="71" spans="1:9" ht="38.25" hidden="1">
      <c r="A71" s="44" t="s">
        <v>3621</v>
      </c>
      <c r="B71" s="45" t="s">
        <v>3622</v>
      </c>
      <c r="C71" s="23">
        <v>2009</v>
      </c>
      <c r="D71" s="44" t="s">
        <v>3516</v>
      </c>
      <c r="E71" s="44" t="s">
        <v>3623</v>
      </c>
      <c r="F71" s="23" t="s">
        <v>3424</v>
      </c>
      <c r="G71" s="2" t="s">
        <v>3425</v>
      </c>
      <c r="H71" s="23" t="s">
        <v>46</v>
      </c>
      <c r="I71" s="44" t="s">
        <v>3624</v>
      </c>
    </row>
    <row r="72" spans="1:9" ht="51">
      <c r="A72" s="44"/>
      <c r="B72" s="45" t="s">
        <v>3625</v>
      </c>
      <c r="C72" s="23">
        <v>2011</v>
      </c>
      <c r="D72" s="44" t="s">
        <v>3489</v>
      </c>
      <c r="E72" s="44" t="s">
        <v>3626</v>
      </c>
      <c r="F72" s="23" t="s">
        <v>3424</v>
      </c>
      <c r="G72" s="2" t="s">
        <v>7</v>
      </c>
      <c r="H72" s="23" t="s">
        <v>46</v>
      </c>
      <c r="I72" s="44" t="s">
        <v>3431</v>
      </c>
    </row>
    <row r="73" spans="1:9" ht="38.25" hidden="1">
      <c r="A73" s="44" t="s">
        <v>3627</v>
      </c>
      <c r="B73" s="45" t="s">
        <v>923</v>
      </c>
      <c r="C73" s="23">
        <v>2018</v>
      </c>
      <c r="D73" s="44" t="s">
        <v>3628</v>
      </c>
      <c r="E73" s="44" t="s">
        <v>3629</v>
      </c>
      <c r="F73" s="23" t="s">
        <v>3437</v>
      </c>
      <c r="G73" s="2" t="s">
        <v>3425</v>
      </c>
      <c r="H73" s="23" t="s">
        <v>46</v>
      </c>
      <c r="I73" s="44" t="s">
        <v>3453</v>
      </c>
    </row>
    <row r="74" spans="1:9" ht="38.25">
      <c r="A74" s="44" t="s">
        <v>3630</v>
      </c>
      <c r="B74" s="45" t="s">
        <v>3631</v>
      </c>
      <c r="C74" s="23">
        <v>2008</v>
      </c>
      <c r="D74" s="44" t="s">
        <v>3632</v>
      </c>
      <c r="E74" s="44" t="s">
        <v>3633</v>
      </c>
      <c r="F74" s="23" t="s">
        <v>3424</v>
      </c>
      <c r="G74" s="2" t="s">
        <v>5</v>
      </c>
      <c r="H74" s="23" t="s">
        <v>46</v>
      </c>
      <c r="I74" s="44" t="s">
        <v>3634</v>
      </c>
    </row>
    <row r="75" spans="1:9" ht="38.25" hidden="1">
      <c r="A75" s="44" t="s">
        <v>3635</v>
      </c>
      <c r="B75" s="45" t="s">
        <v>934</v>
      </c>
      <c r="C75" s="23">
        <v>2012</v>
      </c>
      <c r="D75" s="44" t="s">
        <v>3636</v>
      </c>
      <c r="E75" s="44" t="s">
        <v>3637</v>
      </c>
      <c r="F75" s="23" t="s">
        <v>3424</v>
      </c>
      <c r="G75" s="2" t="s">
        <v>3425</v>
      </c>
      <c r="H75" s="23" t="s">
        <v>46</v>
      </c>
      <c r="I75" s="44" t="s">
        <v>3514</v>
      </c>
    </row>
    <row r="76" spans="1:9" ht="25.5" hidden="1">
      <c r="A76" s="44" t="s">
        <v>3604</v>
      </c>
      <c r="B76" s="45" t="s">
        <v>938</v>
      </c>
      <c r="C76" s="23">
        <v>2013</v>
      </c>
      <c r="D76" s="44" t="s">
        <v>3516</v>
      </c>
      <c r="E76" s="44" t="s">
        <v>3638</v>
      </c>
      <c r="F76" s="23" t="s">
        <v>3424</v>
      </c>
      <c r="G76" s="2" t="s">
        <v>5</v>
      </c>
      <c r="H76" s="23" t="s">
        <v>46</v>
      </c>
      <c r="I76" s="44" t="s">
        <v>3533</v>
      </c>
    </row>
    <row r="77" spans="1:9" ht="63.75" hidden="1">
      <c r="A77" s="44" t="s">
        <v>3639</v>
      </c>
      <c r="B77" s="45" t="s">
        <v>943</v>
      </c>
      <c r="C77" s="23">
        <v>2012</v>
      </c>
      <c r="D77" s="44" t="s">
        <v>3640</v>
      </c>
      <c r="E77" s="44" t="s">
        <v>3641</v>
      </c>
      <c r="F77" s="23" t="s">
        <v>3424</v>
      </c>
      <c r="G77" s="2" t="s">
        <v>3425</v>
      </c>
      <c r="H77" s="23" t="s">
        <v>46</v>
      </c>
      <c r="I77" s="44" t="s">
        <v>3501</v>
      </c>
    </row>
    <row r="78" spans="1:9" ht="51" hidden="1">
      <c r="A78" s="44" t="s">
        <v>958</v>
      </c>
      <c r="B78" s="45" t="s">
        <v>3642</v>
      </c>
      <c r="C78" s="23">
        <v>2008</v>
      </c>
      <c r="D78" s="44" t="s">
        <v>3442</v>
      </c>
      <c r="E78" s="44" t="s">
        <v>3643</v>
      </c>
      <c r="F78" s="23" t="s">
        <v>3437</v>
      </c>
      <c r="G78" s="2" t="s">
        <v>3425</v>
      </c>
      <c r="H78" s="23" t="s">
        <v>46</v>
      </c>
      <c r="I78" s="44" t="s">
        <v>3453</v>
      </c>
    </row>
    <row r="79" spans="1:9" ht="25.5" hidden="1">
      <c r="A79" s="44" t="s">
        <v>636</v>
      </c>
      <c r="B79" s="45" t="s">
        <v>977</v>
      </c>
      <c r="C79" s="23">
        <v>2011</v>
      </c>
      <c r="D79" s="44" t="s">
        <v>3636</v>
      </c>
      <c r="E79" s="44" t="s">
        <v>3644</v>
      </c>
      <c r="F79" s="23" t="s">
        <v>3424</v>
      </c>
      <c r="G79" s="2" t="s">
        <v>4</v>
      </c>
      <c r="H79" s="23" t="s">
        <v>46</v>
      </c>
      <c r="I79" s="44" t="s">
        <v>3645</v>
      </c>
    </row>
    <row r="80" spans="1:9" ht="38.25" hidden="1">
      <c r="A80" s="44" t="s">
        <v>3646</v>
      </c>
      <c r="B80" s="45" t="s">
        <v>982</v>
      </c>
      <c r="C80" s="23">
        <v>2007</v>
      </c>
      <c r="D80" s="44" t="s">
        <v>3647</v>
      </c>
      <c r="E80" s="44" t="s">
        <v>3648</v>
      </c>
      <c r="F80" s="23" t="s">
        <v>3424</v>
      </c>
      <c r="G80" s="2" t="s">
        <v>3425</v>
      </c>
      <c r="H80" s="23" t="s">
        <v>46</v>
      </c>
      <c r="I80" s="44" t="s">
        <v>3649</v>
      </c>
    </row>
    <row r="81" spans="1:9" ht="38.25" hidden="1">
      <c r="A81" s="44"/>
      <c r="B81" s="45" t="s">
        <v>993</v>
      </c>
      <c r="C81" s="23">
        <v>2011</v>
      </c>
      <c r="D81" s="44" t="s">
        <v>3539</v>
      </c>
      <c r="E81" s="44" t="s">
        <v>3650</v>
      </c>
      <c r="F81" s="23" t="s">
        <v>3424</v>
      </c>
      <c r="G81" s="2" t="s">
        <v>7</v>
      </c>
      <c r="H81" s="23" t="s">
        <v>46</v>
      </c>
      <c r="I81" s="44" t="s">
        <v>3649</v>
      </c>
    </row>
    <row r="82" spans="1:9" ht="63.75" hidden="1">
      <c r="A82" s="44" t="s">
        <v>997</v>
      </c>
      <c r="B82" s="45" t="s">
        <v>3651</v>
      </c>
      <c r="C82" s="23">
        <v>2016</v>
      </c>
      <c r="D82" s="44" t="s">
        <v>3606</v>
      </c>
      <c r="E82" s="44" t="s">
        <v>3652</v>
      </c>
      <c r="F82" s="23" t="s">
        <v>3424</v>
      </c>
      <c r="G82" s="2" t="s">
        <v>3425</v>
      </c>
      <c r="H82" s="23" t="s">
        <v>46</v>
      </c>
      <c r="I82" s="44" t="s">
        <v>3653</v>
      </c>
    </row>
    <row r="83" spans="1:9" ht="38.25" hidden="1">
      <c r="A83" s="44"/>
      <c r="B83" s="45" t="s">
        <v>1004</v>
      </c>
      <c r="C83" s="23">
        <v>2011</v>
      </c>
      <c r="D83" s="44" t="s">
        <v>3654</v>
      </c>
      <c r="E83" s="44" t="s">
        <v>3655</v>
      </c>
      <c r="F83" s="23" t="s">
        <v>3424</v>
      </c>
      <c r="G83" s="2" t="s">
        <v>7</v>
      </c>
      <c r="H83" s="23" t="s">
        <v>46</v>
      </c>
      <c r="I83" s="44" t="s">
        <v>3656</v>
      </c>
    </row>
    <row r="84" spans="1:9" ht="51" hidden="1">
      <c r="A84" s="44" t="s">
        <v>3657</v>
      </c>
      <c r="B84" s="45" t="s">
        <v>1008</v>
      </c>
      <c r="C84" s="23">
        <v>2014</v>
      </c>
      <c r="D84" s="44" t="s">
        <v>3442</v>
      </c>
      <c r="E84" s="44" t="s">
        <v>3658</v>
      </c>
      <c r="F84" s="23" t="s">
        <v>3437</v>
      </c>
      <c r="G84" s="2" t="s">
        <v>5</v>
      </c>
      <c r="H84" s="23" t="s">
        <v>46</v>
      </c>
      <c r="I84" s="44" t="s">
        <v>3533</v>
      </c>
    </row>
    <row r="85" spans="1:9" ht="38.25">
      <c r="A85" s="44" t="s">
        <v>3659</v>
      </c>
      <c r="B85" s="45" t="s">
        <v>1016</v>
      </c>
      <c r="C85" s="23">
        <v>2007</v>
      </c>
      <c r="D85" s="44" t="s">
        <v>3486</v>
      </c>
      <c r="E85" s="44" t="s">
        <v>3660</v>
      </c>
      <c r="F85" s="23" t="s">
        <v>3424</v>
      </c>
      <c r="G85" s="2" t="s">
        <v>5</v>
      </c>
      <c r="H85" s="23" t="s">
        <v>46</v>
      </c>
      <c r="I85" s="44" t="s">
        <v>3444</v>
      </c>
    </row>
    <row r="86" spans="1:9" ht="38.25">
      <c r="A86" s="44" t="s">
        <v>1020</v>
      </c>
      <c r="B86" s="45" t="s">
        <v>1021</v>
      </c>
      <c r="C86" s="23">
        <v>2005</v>
      </c>
      <c r="D86" s="44" t="s">
        <v>3512</v>
      </c>
      <c r="E86" s="44" t="s">
        <v>3661</v>
      </c>
      <c r="F86" s="23" t="s">
        <v>3437</v>
      </c>
      <c r="G86" s="2" t="s">
        <v>5</v>
      </c>
      <c r="H86" s="23" t="s">
        <v>46</v>
      </c>
      <c r="I86" s="44" t="s">
        <v>3434</v>
      </c>
    </row>
    <row r="87" spans="1:9" ht="51" hidden="1">
      <c r="A87" s="44" t="s">
        <v>3662</v>
      </c>
      <c r="B87" s="45" t="s">
        <v>1038</v>
      </c>
      <c r="C87" s="23">
        <v>2015</v>
      </c>
      <c r="D87" s="44" t="s">
        <v>3486</v>
      </c>
      <c r="E87" s="44" t="s">
        <v>3663</v>
      </c>
      <c r="F87" s="23" t="s">
        <v>3424</v>
      </c>
      <c r="G87" s="2" t="s">
        <v>5</v>
      </c>
      <c r="H87" s="23" t="s">
        <v>46</v>
      </c>
      <c r="I87" s="44" t="s">
        <v>3664</v>
      </c>
    </row>
    <row r="88" spans="1:9" ht="38.25" hidden="1">
      <c r="A88" s="44" t="s">
        <v>3665</v>
      </c>
      <c r="B88" s="45" t="s">
        <v>1051</v>
      </c>
      <c r="C88" s="23">
        <v>2009</v>
      </c>
      <c r="D88" s="44" t="s">
        <v>3619</v>
      </c>
      <c r="E88" s="44" t="s">
        <v>3666</v>
      </c>
      <c r="F88" s="23" t="s">
        <v>3424</v>
      </c>
      <c r="G88" s="2" t="s">
        <v>5</v>
      </c>
      <c r="H88" s="23" t="s">
        <v>46</v>
      </c>
      <c r="I88" s="44" t="s">
        <v>3453</v>
      </c>
    </row>
    <row r="89" spans="1:9" ht="38.25">
      <c r="A89" s="44" t="s">
        <v>3667</v>
      </c>
      <c r="B89" s="45" t="s">
        <v>1056</v>
      </c>
      <c r="C89" s="23">
        <v>2019</v>
      </c>
      <c r="D89" s="44" t="s">
        <v>3619</v>
      </c>
      <c r="E89" s="44" t="s">
        <v>3668</v>
      </c>
      <c r="F89" s="23" t="s">
        <v>3424</v>
      </c>
      <c r="G89" s="2" t="s">
        <v>5</v>
      </c>
      <c r="H89" s="23" t="s">
        <v>46</v>
      </c>
      <c r="I89" s="44" t="s">
        <v>3460</v>
      </c>
    </row>
    <row r="90" spans="1:9" ht="25.5">
      <c r="A90" s="44"/>
      <c r="B90" s="45" t="s">
        <v>1065</v>
      </c>
      <c r="C90" s="23">
        <v>2013</v>
      </c>
      <c r="D90" s="44" t="s">
        <v>3669</v>
      </c>
      <c r="E90" s="44" t="s">
        <v>3670</v>
      </c>
      <c r="F90" s="23" t="s">
        <v>3424</v>
      </c>
      <c r="G90" s="2" t="s">
        <v>7</v>
      </c>
      <c r="H90" s="23" t="s">
        <v>46</v>
      </c>
      <c r="I90" s="44" t="s">
        <v>3671</v>
      </c>
    </row>
    <row r="91" spans="1:9" ht="25.5">
      <c r="A91" s="44" t="s">
        <v>1079</v>
      </c>
      <c r="B91" s="45" t="s">
        <v>3672</v>
      </c>
      <c r="C91" s="23">
        <v>2007</v>
      </c>
      <c r="D91" s="44" t="s">
        <v>3673</v>
      </c>
      <c r="E91" s="44" t="s">
        <v>3674</v>
      </c>
      <c r="F91" s="23" t="s">
        <v>3424</v>
      </c>
      <c r="G91" s="2" t="s">
        <v>3425</v>
      </c>
      <c r="H91" s="23" t="s">
        <v>46</v>
      </c>
      <c r="I91" s="44" t="s">
        <v>3434</v>
      </c>
    </row>
    <row r="92" spans="1:9" ht="51" hidden="1">
      <c r="A92" s="44"/>
      <c r="B92" s="45" t="s">
        <v>1094</v>
      </c>
      <c r="C92" s="23">
        <v>2012</v>
      </c>
      <c r="D92" s="44" t="s">
        <v>3486</v>
      </c>
      <c r="E92" s="44" t="s">
        <v>3675</v>
      </c>
      <c r="F92" s="23" t="s">
        <v>3424</v>
      </c>
      <c r="G92" s="2" t="s">
        <v>7</v>
      </c>
      <c r="H92" s="23" t="s">
        <v>46</v>
      </c>
      <c r="I92" s="44" t="s">
        <v>3581</v>
      </c>
    </row>
    <row r="93" spans="1:9" ht="38.25" hidden="1">
      <c r="A93" s="44" t="s">
        <v>3676</v>
      </c>
      <c r="B93" s="45" t="s">
        <v>1109</v>
      </c>
      <c r="C93" s="23">
        <v>2007</v>
      </c>
      <c r="D93" s="44" t="s">
        <v>3529</v>
      </c>
      <c r="E93" s="44" t="s">
        <v>3677</v>
      </c>
      <c r="F93" s="23" t="s">
        <v>3424</v>
      </c>
      <c r="G93" s="2" t="s">
        <v>5</v>
      </c>
      <c r="H93" s="23" t="s">
        <v>46</v>
      </c>
      <c r="I93" s="44" t="s">
        <v>3649</v>
      </c>
    </row>
    <row r="94" spans="1:9" ht="38.25" hidden="1">
      <c r="A94" s="44" t="s">
        <v>3678</v>
      </c>
      <c r="B94" s="45" t="s">
        <v>1124</v>
      </c>
      <c r="C94" s="23">
        <v>2013</v>
      </c>
      <c r="D94" s="44" t="s">
        <v>3679</v>
      </c>
      <c r="E94" s="44" t="s">
        <v>3680</v>
      </c>
      <c r="F94" s="23" t="s">
        <v>3424</v>
      </c>
      <c r="G94" s="2" t="s">
        <v>5</v>
      </c>
      <c r="H94" s="23" t="s">
        <v>46</v>
      </c>
      <c r="I94" s="44" t="s">
        <v>3581</v>
      </c>
    </row>
    <row r="95" spans="1:9" ht="38.25" hidden="1">
      <c r="A95" s="44" t="s">
        <v>1145</v>
      </c>
      <c r="B95" s="45" t="s">
        <v>1146</v>
      </c>
      <c r="C95" s="23">
        <v>2015</v>
      </c>
      <c r="D95" s="44" t="s">
        <v>3602</v>
      </c>
      <c r="E95" s="44" t="s">
        <v>3681</v>
      </c>
      <c r="F95" s="23" t="s">
        <v>3424</v>
      </c>
      <c r="G95" s="2" t="s">
        <v>5</v>
      </c>
      <c r="H95" s="23" t="s">
        <v>46</v>
      </c>
      <c r="I95" s="44" t="s">
        <v>3457</v>
      </c>
    </row>
    <row r="96" spans="1:9" ht="38.25" hidden="1">
      <c r="A96" s="44" t="s">
        <v>1157</v>
      </c>
      <c r="B96" s="45" t="s">
        <v>1158</v>
      </c>
      <c r="C96" s="23">
        <v>2014</v>
      </c>
      <c r="D96" s="44" t="s">
        <v>3442</v>
      </c>
      <c r="E96" s="44" t="s">
        <v>3682</v>
      </c>
      <c r="F96" s="23" t="s">
        <v>3437</v>
      </c>
      <c r="G96" s="2" t="s">
        <v>5</v>
      </c>
      <c r="H96" s="23" t="s">
        <v>46</v>
      </c>
      <c r="I96" s="44" t="s">
        <v>3438</v>
      </c>
    </row>
    <row r="97" spans="1:9" ht="51" hidden="1">
      <c r="A97" s="44" t="s">
        <v>3683</v>
      </c>
      <c r="B97" s="45" t="s">
        <v>3684</v>
      </c>
      <c r="C97" s="23">
        <v>2013</v>
      </c>
      <c r="D97" s="44" t="s">
        <v>3529</v>
      </c>
      <c r="E97" s="44" t="s">
        <v>3685</v>
      </c>
      <c r="F97" s="23" t="s">
        <v>3424</v>
      </c>
      <c r="G97" s="2" t="s">
        <v>3425</v>
      </c>
      <c r="H97" s="23" t="s">
        <v>46</v>
      </c>
      <c r="I97" s="44" t="s">
        <v>3457</v>
      </c>
    </row>
    <row r="98" spans="1:9" ht="38.25">
      <c r="A98" s="44" t="s">
        <v>3686</v>
      </c>
      <c r="B98" s="45" t="s">
        <v>1172</v>
      </c>
      <c r="C98" s="23">
        <v>2017</v>
      </c>
      <c r="D98" s="44" t="s">
        <v>3687</v>
      </c>
      <c r="E98" s="44" t="s">
        <v>3688</v>
      </c>
      <c r="F98" s="23" t="s">
        <v>3424</v>
      </c>
      <c r="G98" s="2" t="s">
        <v>3425</v>
      </c>
      <c r="H98" s="23" t="s">
        <v>46</v>
      </c>
      <c r="I98" s="44" t="s">
        <v>3434</v>
      </c>
    </row>
    <row r="99" spans="1:9" ht="38.25" hidden="1">
      <c r="A99" s="44" t="s">
        <v>3689</v>
      </c>
      <c r="B99" s="45" t="s">
        <v>1176</v>
      </c>
      <c r="C99" s="23">
        <v>2007</v>
      </c>
      <c r="D99" s="44" t="s">
        <v>3619</v>
      </c>
      <c r="E99" s="44" t="s">
        <v>3690</v>
      </c>
      <c r="F99" s="23" t="s">
        <v>3424</v>
      </c>
      <c r="G99" s="2" t="s">
        <v>5</v>
      </c>
      <c r="H99" s="23" t="s">
        <v>46</v>
      </c>
      <c r="I99" s="44" t="s">
        <v>3457</v>
      </c>
    </row>
    <row r="100" spans="1:9" ht="25.5">
      <c r="A100" s="44" t="s">
        <v>3691</v>
      </c>
      <c r="B100" s="45" t="s">
        <v>3692</v>
      </c>
      <c r="C100" s="23">
        <v>2016</v>
      </c>
      <c r="D100" s="44" t="s">
        <v>3693</v>
      </c>
      <c r="E100" s="44" t="s">
        <v>3694</v>
      </c>
      <c r="F100" s="23" t="s">
        <v>3424</v>
      </c>
      <c r="G100" s="2" t="s">
        <v>3425</v>
      </c>
      <c r="H100" s="23" t="s">
        <v>46</v>
      </c>
      <c r="I100" s="44" t="s">
        <v>3460</v>
      </c>
    </row>
    <row r="101" spans="1:9" ht="38.25" hidden="1">
      <c r="A101" s="44"/>
      <c r="B101" s="45" t="s">
        <v>1210</v>
      </c>
      <c r="C101" s="23">
        <v>2019</v>
      </c>
      <c r="D101" s="44" t="s">
        <v>3695</v>
      </c>
      <c r="E101" s="44" t="s">
        <v>3696</v>
      </c>
      <c r="F101" s="23" t="s">
        <v>3424</v>
      </c>
      <c r="G101" s="2" t="s">
        <v>7</v>
      </c>
      <c r="H101" s="23" t="s">
        <v>46</v>
      </c>
      <c r="I101" s="44" t="s">
        <v>3463</v>
      </c>
    </row>
    <row r="102" spans="1:9" ht="25.5" hidden="1">
      <c r="A102" s="44" t="s">
        <v>3697</v>
      </c>
      <c r="B102" s="45" t="s">
        <v>1268</v>
      </c>
      <c r="C102" s="23">
        <v>2013</v>
      </c>
      <c r="D102" s="44" t="s">
        <v>3499</v>
      </c>
      <c r="E102" s="44" t="s">
        <v>3698</v>
      </c>
      <c r="F102" s="23" t="s">
        <v>3424</v>
      </c>
      <c r="G102" s="2" t="s">
        <v>3425</v>
      </c>
      <c r="H102" s="23" t="s">
        <v>46</v>
      </c>
      <c r="I102" s="44" t="s">
        <v>3699</v>
      </c>
    </row>
    <row r="103" spans="1:9" ht="38.25" hidden="1">
      <c r="A103" s="44" t="s">
        <v>3700</v>
      </c>
      <c r="B103" s="45" t="s">
        <v>1308</v>
      </c>
      <c r="C103" s="23">
        <v>2006</v>
      </c>
      <c r="D103" s="44" t="s">
        <v>3573</v>
      </c>
      <c r="E103" s="44" t="s">
        <v>3701</v>
      </c>
      <c r="F103" s="23" t="s">
        <v>3702</v>
      </c>
      <c r="G103" s="2" t="s">
        <v>5</v>
      </c>
      <c r="H103" s="23" t="s">
        <v>46</v>
      </c>
      <c r="I103" s="44" t="s">
        <v>3518</v>
      </c>
    </row>
    <row r="104" spans="1:9" ht="38.25">
      <c r="A104" s="44" t="s">
        <v>3703</v>
      </c>
      <c r="B104" s="45" t="s">
        <v>1314</v>
      </c>
      <c r="C104" s="23">
        <v>2007</v>
      </c>
      <c r="D104" s="44" t="s">
        <v>3553</v>
      </c>
      <c r="E104" s="44" t="s">
        <v>3704</v>
      </c>
      <c r="F104" s="23" t="s">
        <v>3424</v>
      </c>
      <c r="G104" s="2" t="s">
        <v>5</v>
      </c>
      <c r="H104" s="23" t="s">
        <v>46</v>
      </c>
      <c r="I104" s="44" t="s">
        <v>3444</v>
      </c>
    </row>
    <row r="105" spans="1:9" ht="51" hidden="1">
      <c r="A105" s="44"/>
      <c r="B105" s="45" t="s">
        <v>1322</v>
      </c>
      <c r="C105" s="23">
        <v>2005</v>
      </c>
      <c r="D105" s="44" t="s">
        <v>3705</v>
      </c>
      <c r="E105" s="44" t="s">
        <v>3706</v>
      </c>
      <c r="F105" s="23" t="s">
        <v>3424</v>
      </c>
      <c r="G105" s="2" t="s">
        <v>7</v>
      </c>
      <c r="H105" s="23" t="s">
        <v>46</v>
      </c>
      <c r="I105" s="44" t="s">
        <v>3707</v>
      </c>
    </row>
    <row r="106" spans="1:9" ht="25.5" hidden="1">
      <c r="A106" s="44" t="s">
        <v>3708</v>
      </c>
      <c r="B106" s="45" t="s">
        <v>3709</v>
      </c>
      <c r="C106" s="23">
        <v>2015</v>
      </c>
      <c r="D106" s="44" t="s">
        <v>3710</v>
      </c>
      <c r="E106" s="44" t="s">
        <v>3711</v>
      </c>
      <c r="F106" s="23" t="s">
        <v>3437</v>
      </c>
      <c r="G106" s="2" t="s">
        <v>5</v>
      </c>
      <c r="H106" s="23" t="s">
        <v>46</v>
      </c>
      <c r="I106" s="44" t="s">
        <v>3457</v>
      </c>
    </row>
    <row r="107" spans="1:9" ht="38.25">
      <c r="A107" s="44" t="s">
        <v>3712</v>
      </c>
      <c r="B107" s="45" t="s">
        <v>1368</v>
      </c>
      <c r="C107" s="23">
        <v>2018</v>
      </c>
      <c r="D107" s="44" t="s">
        <v>3713</v>
      </c>
      <c r="E107" s="44" t="s">
        <v>3714</v>
      </c>
      <c r="F107" s="23" t="s">
        <v>3424</v>
      </c>
      <c r="G107" s="2" t="s">
        <v>5</v>
      </c>
      <c r="H107" s="23" t="s">
        <v>46</v>
      </c>
      <c r="I107" s="44" t="s">
        <v>3431</v>
      </c>
    </row>
    <row r="108" spans="1:9" ht="38.25">
      <c r="A108" s="44"/>
      <c r="B108" s="45" t="s">
        <v>3715</v>
      </c>
      <c r="C108" s="23">
        <v>2013</v>
      </c>
      <c r="D108" s="44" t="s">
        <v>3716</v>
      </c>
      <c r="E108" s="44" t="s">
        <v>3717</v>
      </c>
      <c r="F108" s="23" t="s">
        <v>3424</v>
      </c>
      <c r="G108" s="2" t="s">
        <v>7</v>
      </c>
      <c r="H108" s="23" t="s">
        <v>46</v>
      </c>
      <c r="I108" s="44" t="s">
        <v>3431</v>
      </c>
    </row>
    <row r="109" spans="1:9" ht="25.5">
      <c r="A109" s="44" t="s">
        <v>3718</v>
      </c>
      <c r="B109" s="45" t="s">
        <v>1388</v>
      </c>
      <c r="C109" s="23">
        <v>2009</v>
      </c>
      <c r="D109" s="44" t="s">
        <v>3679</v>
      </c>
      <c r="E109" s="44" t="s">
        <v>3719</v>
      </c>
      <c r="F109" s="23" t="s">
        <v>3424</v>
      </c>
      <c r="G109" s="2" t="s">
        <v>5</v>
      </c>
      <c r="H109" s="23" t="s">
        <v>46</v>
      </c>
      <c r="I109" s="44" t="s">
        <v>3634</v>
      </c>
    </row>
    <row r="110" spans="1:9" ht="51" hidden="1">
      <c r="A110" s="44"/>
      <c r="B110" s="45" t="s">
        <v>1393</v>
      </c>
      <c r="C110" s="23">
        <v>2014</v>
      </c>
      <c r="D110" s="44" t="s">
        <v>3640</v>
      </c>
      <c r="E110" s="44" t="s">
        <v>3720</v>
      </c>
      <c r="F110" s="23" t="s">
        <v>3424</v>
      </c>
      <c r="G110" s="2" t="s">
        <v>7</v>
      </c>
      <c r="H110" s="23" t="s">
        <v>46</v>
      </c>
      <c r="I110" s="44" t="s">
        <v>3438</v>
      </c>
    </row>
    <row r="111" spans="1:9" ht="51">
      <c r="A111" s="44" t="s">
        <v>3721</v>
      </c>
      <c r="B111" s="45" t="s">
        <v>3722</v>
      </c>
      <c r="C111" s="23">
        <v>2016</v>
      </c>
      <c r="D111" s="44" t="s">
        <v>3723</v>
      </c>
      <c r="E111" s="44" t="s">
        <v>3724</v>
      </c>
      <c r="F111" s="23" t="s">
        <v>3424</v>
      </c>
      <c r="G111" s="2" t="s">
        <v>3425</v>
      </c>
      <c r="H111" s="23" t="s">
        <v>46</v>
      </c>
      <c r="I111" s="44" t="s">
        <v>3444</v>
      </c>
    </row>
    <row r="112" spans="1:9" ht="38.25">
      <c r="A112" s="44" t="s">
        <v>3725</v>
      </c>
      <c r="B112" s="45" t="s">
        <v>3726</v>
      </c>
      <c r="C112" s="23">
        <v>2016</v>
      </c>
      <c r="D112" s="44" t="s">
        <v>3727</v>
      </c>
      <c r="E112" s="44" t="s">
        <v>3728</v>
      </c>
      <c r="F112" s="23" t="s">
        <v>3424</v>
      </c>
      <c r="G112" s="2" t="s">
        <v>3425</v>
      </c>
      <c r="H112" s="23" t="s">
        <v>46</v>
      </c>
      <c r="I112" s="44" t="s">
        <v>3431</v>
      </c>
    </row>
    <row r="113" spans="1:9" ht="38.25" hidden="1">
      <c r="A113" s="44" t="s">
        <v>3729</v>
      </c>
      <c r="B113" s="45" t="s">
        <v>1469</v>
      </c>
      <c r="C113" s="23">
        <v>2012</v>
      </c>
      <c r="D113" s="44" t="s">
        <v>3486</v>
      </c>
      <c r="E113" s="44" t="s">
        <v>3730</v>
      </c>
      <c r="F113" s="23" t="s">
        <v>3424</v>
      </c>
      <c r="G113" s="2" t="s">
        <v>3425</v>
      </c>
      <c r="H113" s="23" t="s">
        <v>46</v>
      </c>
      <c r="I113" s="44" t="s">
        <v>3463</v>
      </c>
    </row>
    <row r="114" spans="1:9" ht="51" hidden="1">
      <c r="A114" s="44" t="s">
        <v>1478</v>
      </c>
      <c r="B114" s="45" t="s">
        <v>1479</v>
      </c>
      <c r="C114" s="23">
        <v>2008</v>
      </c>
      <c r="D114" s="44" t="s">
        <v>3731</v>
      </c>
      <c r="E114" s="44" t="s">
        <v>3732</v>
      </c>
      <c r="F114" s="23" t="s">
        <v>3437</v>
      </c>
      <c r="G114" s="2" t="s">
        <v>4</v>
      </c>
      <c r="H114" s="23" t="s">
        <v>46</v>
      </c>
      <c r="I114" s="44" t="s">
        <v>3438</v>
      </c>
    </row>
    <row r="115" spans="1:9" ht="51" hidden="1">
      <c r="A115" s="44" t="s">
        <v>3733</v>
      </c>
      <c r="B115" s="45" t="s">
        <v>1484</v>
      </c>
      <c r="C115" s="23">
        <v>2019</v>
      </c>
      <c r="D115" s="44" t="s">
        <v>3429</v>
      </c>
      <c r="E115" s="44" t="s">
        <v>3734</v>
      </c>
      <c r="F115" s="23" t="s">
        <v>3424</v>
      </c>
      <c r="G115" s="2" t="s">
        <v>5</v>
      </c>
      <c r="H115" s="23" t="s">
        <v>46</v>
      </c>
      <c r="I115" s="44" t="s">
        <v>3457</v>
      </c>
    </row>
    <row r="116" spans="1:9" ht="25.5" hidden="1">
      <c r="A116" s="44" t="s">
        <v>1489</v>
      </c>
      <c r="B116" s="45" t="s">
        <v>1490</v>
      </c>
      <c r="C116" s="23">
        <v>2015</v>
      </c>
      <c r="D116" s="44" t="s">
        <v>3442</v>
      </c>
      <c r="E116" s="44" t="s">
        <v>3735</v>
      </c>
      <c r="F116" s="23" t="s">
        <v>3437</v>
      </c>
      <c r="G116" s="2" t="s">
        <v>4</v>
      </c>
      <c r="H116" s="23" t="s">
        <v>46</v>
      </c>
      <c r="I116" s="44" t="s">
        <v>3736</v>
      </c>
    </row>
    <row r="117" spans="1:9" ht="38.25" hidden="1">
      <c r="A117" s="44" t="s">
        <v>3737</v>
      </c>
      <c r="B117" s="45" t="s">
        <v>1496</v>
      </c>
      <c r="C117" s="23">
        <v>2019</v>
      </c>
      <c r="D117" s="44" t="s">
        <v>3673</v>
      </c>
      <c r="E117" s="44" t="s">
        <v>3738</v>
      </c>
      <c r="F117" s="23" t="s">
        <v>3424</v>
      </c>
      <c r="G117" s="2" t="s">
        <v>5</v>
      </c>
      <c r="H117" s="23" t="s">
        <v>46</v>
      </c>
      <c r="I117" s="44" t="s">
        <v>3438</v>
      </c>
    </row>
    <row r="118" spans="1:9" ht="25.5" hidden="1">
      <c r="A118" s="44" t="s">
        <v>3739</v>
      </c>
      <c r="B118" s="45" t="s">
        <v>1502</v>
      </c>
      <c r="C118" s="23">
        <v>2014</v>
      </c>
      <c r="D118" s="44" t="s">
        <v>3740</v>
      </c>
      <c r="E118" s="44" t="s">
        <v>3741</v>
      </c>
      <c r="F118" s="23" t="s">
        <v>3424</v>
      </c>
      <c r="G118" s="2" t="s">
        <v>5</v>
      </c>
      <c r="H118" s="23" t="s">
        <v>46</v>
      </c>
      <c r="I118" s="44" t="s">
        <v>3463</v>
      </c>
    </row>
    <row r="119" spans="1:9" ht="38.25" hidden="1">
      <c r="A119" s="44" t="s">
        <v>1511</v>
      </c>
      <c r="B119" s="45" t="s">
        <v>1512</v>
      </c>
      <c r="C119" s="23">
        <v>2009</v>
      </c>
      <c r="D119" s="44" t="s">
        <v>3742</v>
      </c>
      <c r="E119" s="44" t="s">
        <v>3743</v>
      </c>
      <c r="F119" s="23" t="s">
        <v>3424</v>
      </c>
      <c r="G119" s="2" t="s">
        <v>3425</v>
      </c>
      <c r="H119" s="23" t="s">
        <v>46</v>
      </c>
      <c r="I119" s="44" t="s">
        <v>3463</v>
      </c>
    </row>
    <row r="120" spans="1:9" ht="38.25" hidden="1">
      <c r="A120" s="44"/>
      <c r="B120" s="45" t="s">
        <v>1525</v>
      </c>
      <c r="C120" s="23">
        <v>2018</v>
      </c>
      <c r="D120" s="44" t="s">
        <v>3744</v>
      </c>
      <c r="E120" s="44" t="s">
        <v>3745</v>
      </c>
      <c r="F120" s="23" t="s">
        <v>3424</v>
      </c>
      <c r="G120" s="2" t="s">
        <v>7</v>
      </c>
      <c r="H120" s="23" t="s">
        <v>46</v>
      </c>
      <c r="I120" s="44" t="s">
        <v>3514</v>
      </c>
    </row>
    <row r="121" spans="1:9" ht="38.25">
      <c r="A121" s="44" t="s">
        <v>3746</v>
      </c>
      <c r="B121" s="45" t="s">
        <v>1527</v>
      </c>
      <c r="C121" s="23">
        <v>2014</v>
      </c>
      <c r="D121" s="44" t="s">
        <v>3442</v>
      </c>
      <c r="E121" s="44" t="s">
        <v>3747</v>
      </c>
      <c r="F121" s="23" t="s">
        <v>3437</v>
      </c>
      <c r="G121" s="2" t="s">
        <v>5</v>
      </c>
      <c r="H121" s="23" t="s">
        <v>46</v>
      </c>
      <c r="I121" s="44" t="s">
        <v>3431</v>
      </c>
    </row>
    <row r="122" spans="1:9" ht="38.25">
      <c r="A122" s="44" t="s">
        <v>3748</v>
      </c>
      <c r="B122" s="45" t="s">
        <v>1527</v>
      </c>
      <c r="C122" s="23">
        <v>2016</v>
      </c>
      <c r="D122" s="44" t="s">
        <v>3749</v>
      </c>
      <c r="E122" s="44" t="s">
        <v>3750</v>
      </c>
      <c r="F122" s="23" t="s">
        <v>3424</v>
      </c>
      <c r="G122" s="2" t="s">
        <v>5</v>
      </c>
      <c r="H122" s="23" t="s">
        <v>46</v>
      </c>
      <c r="I122" s="44" t="s">
        <v>3431</v>
      </c>
    </row>
    <row r="123" spans="1:9" ht="38.25">
      <c r="A123" s="44" t="s">
        <v>3751</v>
      </c>
      <c r="B123" s="45" t="s">
        <v>1542</v>
      </c>
      <c r="C123" s="23">
        <v>2008</v>
      </c>
      <c r="D123" s="44" t="s">
        <v>3752</v>
      </c>
      <c r="E123" s="44" t="s">
        <v>3753</v>
      </c>
      <c r="F123" s="23" t="s">
        <v>3424</v>
      </c>
      <c r="G123" s="2" t="s">
        <v>5</v>
      </c>
      <c r="H123" s="23" t="s">
        <v>46</v>
      </c>
      <c r="I123" s="44" t="s">
        <v>3671</v>
      </c>
    </row>
    <row r="124" spans="1:9" ht="38.25" hidden="1">
      <c r="A124" s="44"/>
      <c r="B124" s="45" t="s">
        <v>1552</v>
      </c>
      <c r="C124" s="23">
        <v>2011</v>
      </c>
      <c r="D124" s="44" t="s">
        <v>3754</v>
      </c>
      <c r="E124" s="44" t="s">
        <v>3755</v>
      </c>
      <c r="F124" s="23" t="s">
        <v>3424</v>
      </c>
      <c r="G124" s="2" t="s">
        <v>7</v>
      </c>
      <c r="H124" s="23" t="s">
        <v>46</v>
      </c>
      <c r="I124" s="44" t="s">
        <v>3453</v>
      </c>
    </row>
    <row r="125" spans="1:9" ht="38.25">
      <c r="A125" s="44" t="s">
        <v>3756</v>
      </c>
      <c r="B125" s="45" t="s">
        <v>1562</v>
      </c>
      <c r="C125" s="23">
        <v>2012</v>
      </c>
      <c r="D125" s="44" t="s">
        <v>3483</v>
      </c>
      <c r="E125" s="44" t="s">
        <v>3757</v>
      </c>
      <c r="F125" s="23" t="s">
        <v>3424</v>
      </c>
      <c r="G125" s="2" t="s">
        <v>3425</v>
      </c>
      <c r="H125" s="23" t="s">
        <v>46</v>
      </c>
      <c r="I125" s="44" t="s">
        <v>3758</v>
      </c>
    </row>
    <row r="126" spans="1:9" ht="51" hidden="1">
      <c r="A126" s="44" t="s">
        <v>3759</v>
      </c>
      <c r="B126" s="45" t="s">
        <v>1568</v>
      </c>
      <c r="C126" s="23">
        <v>2018</v>
      </c>
      <c r="D126" s="44" t="s">
        <v>3587</v>
      </c>
      <c r="E126" s="44" t="s">
        <v>3760</v>
      </c>
      <c r="F126" s="23" t="s">
        <v>3424</v>
      </c>
      <c r="G126" s="2" t="s">
        <v>3425</v>
      </c>
      <c r="H126" s="23" t="s">
        <v>46</v>
      </c>
      <c r="I126" s="44" t="s">
        <v>3438</v>
      </c>
    </row>
    <row r="127" spans="1:9" ht="38.25">
      <c r="A127" s="44" t="s">
        <v>3761</v>
      </c>
      <c r="B127" s="45" t="s">
        <v>1574</v>
      </c>
      <c r="C127" s="23">
        <v>2009</v>
      </c>
      <c r="D127" s="44" t="s">
        <v>3486</v>
      </c>
      <c r="E127" s="44" t="s">
        <v>3762</v>
      </c>
      <c r="F127" s="23" t="s">
        <v>3424</v>
      </c>
      <c r="G127" s="2" t="s">
        <v>5</v>
      </c>
      <c r="H127" s="23" t="s">
        <v>46</v>
      </c>
      <c r="I127" s="44" t="s">
        <v>3444</v>
      </c>
    </row>
    <row r="128" spans="1:9" ht="38.25" hidden="1">
      <c r="A128" s="44" t="s">
        <v>3763</v>
      </c>
      <c r="B128" s="45" t="s">
        <v>1579</v>
      </c>
      <c r="C128" s="23">
        <v>2014</v>
      </c>
      <c r="D128" s="44" t="s">
        <v>3764</v>
      </c>
      <c r="E128" s="44" t="s">
        <v>3765</v>
      </c>
      <c r="F128" s="23" t="s">
        <v>3424</v>
      </c>
      <c r="G128" s="2" t="s">
        <v>5</v>
      </c>
      <c r="H128" s="23" t="s">
        <v>46</v>
      </c>
      <c r="I128" s="44" t="s">
        <v>3438</v>
      </c>
    </row>
    <row r="129" spans="1:9" ht="38.25" hidden="1">
      <c r="A129" s="44" t="s">
        <v>1583</v>
      </c>
      <c r="B129" s="45" t="s">
        <v>1584</v>
      </c>
      <c r="C129" s="23">
        <v>2014</v>
      </c>
      <c r="D129" s="44" t="s">
        <v>3486</v>
      </c>
      <c r="E129" s="44" t="s">
        <v>3766</v>
      </c>
      <c r="F129" s="23" t="s">
        <v>3424</v>
      </c>
      <c r="G129" s="2" t="s">
        <v>4</v>
      </c>
      <c r="H129" s="23" t="s">
        <v>46</v>
      </c>
      <c r="I129" s="44" t="s">
        <v>3767</v>
      </c>
    </row>
    <row r="130" spans="1:9" ht="51">
      <c r="A130" s="44" t="s">
        <v>3768</v>
      </c>
      <c r="B130" s="45" t="s">
        <v>1589</v>
      </c>
      <c r="C130" s="23">
        <v>2016</v>
      </c>
      <c r="D130" s="44" t="s">
        <v>3769</v>
      </c>
      <c r="E130" s="44" t="s">
        <v>3770</v>
      </c>
      <c r="F130" s="23" t="s">
        <v>3424</v>
      </c>
      <c r="G130" s="2" t="s">
        <v>5</v>
      </c>
      <c r="H130" s="23" t="s">
        <v>46</v>
      </c>
      <c r="I130" s="44" t="s">
        <v>3434</v>
      </c>
    </row>
    <row r="131" spans="1:9" ht="51">
      <c r="A131" s="44"/>
      <c r="B131" s="45" t="s">
        <v>1594</v>
      </c>
      <c r="C131" s="23">
        <v>2014</v>
      </c>
      <c r="D131" s="46" t="s">
        <v>3439</v>
      </c>
      <c r="E131" s="44" t="s">
        <v>3771</v>
      </c>
      <c r="F131" s="23" t="s">
        <v>3424</v>
      </c>
      <c r="G131" s="2" t="s">
        <v>7</v>
      </c>
      <c r="H131" s="23" t="s">
        <v>46</v>
      </c>
      <c r="I131" s="44" t="s">
        <v>3460</v>
      </c>
    </row>
    <row r="132" spans="1:9" ht="38.25" hidden="1">
      <c r="A132" s="44" t="s">
        <v>3772</v>
      </c>
      <c r="B132" s="45" t="s">
        <v>1600</v>
      </c>
      <c r="C132" s="23">
        <v>2014</v>
      </c>
      <c r="D132" s="44" t="s">
        <v>3442</v>
      </c>
      <c r="E132" s="44" t="s">
        <v>3773</v>
      </c>
      <c r="F132" s="23" t="s">
        <v>3437</v>
      </c>
      <c r="G132" s="2" t="s">
        <v>5</v>
      </c>
      <c r="H132" s="23" t="s">
        <v>46</v>
      </c>
      <c r="I132" s="44" t="s">
        <v>3774</v>
      </c>
    </row>
    <row r="133" spans="1:9" ht="25.5" hidden="1">
      <c r="A133" s="44" t="s">
        <v>3775</v>
      </c>
      <c r="B133" s="45" t="s">
        <v>1607</v>
      </c>
      <c r="C133" s="23">
        <v>2007</v>
      </c>
      <c r="D133" s="44" t="s">
        <v>3486</v>
      </c>
      <c r="E133" s="44" t="s">
        <v>3776</v>
      </c>
      <c r="F133" s="23" t="s">
        <v>3424</v>
      </c>
      <c r="G133" s="2" t="s">
        <v>3425</v>
      </c>
      <c r="H133" s="23" t="s">
        <v>46</v>
      </c>
      <c r="I133" s="44" t="s">
        <v>3457</v>
      </c>
    </row>
    <row r="134" spans="1:9" ht="38.25" hidden="1">
      <c r="A134" s="44" t="s">
        <v>3777</v>
      </c>
      <c r="B134" s="45" t="s">
        <v>1620</v>
      </c>
      <c r="C134" s="23">
        <v>2017</v>
      </c>
      <c r="D134" s="44" t="s">
        <v>3455</v>
      </c>
      <c r="E134" s="44" t="s">
        <v>3778</v>
      </c>
      <c r="F134" s="23" t="s">
        <v>3424</v>
      </c>
      <c r="G134" s="2" t="s">
        <v>5</v>
      </c>
      <c r="H134" s="23" t="s">
        <v>46</v>
      </c>
      <c r="I134" s="44" t="s">
        <v>3438</v>
      </c>
    </row>
    <row r="135" spans="1:9" ht="38.25" hidden="1">
      <c r="A135" s="44"/>
      <c r="B135" s="45" t="s">
        <v>1625</v>
      </c>
      <c r="C135" s="23">
        <v>2013</v>
      </c>
      <c r="D135" s="44" t="s">
        <v>3499</v>
      </c>
      <c r="E135" s="44" t="s">
        <v>3779</v>
      </c>
      <c r="F135" s="23" t="s">
        <v>3424</v>
      </c>
      <c r="G135" s="2" t="s">
        <v>7</v>
      </c>
      <c r="H135" s="23" t="s">
        <v>46</v>
      </c>
      <c r="I135" s="44" t="s">
        <v>3780</v>
      </c>
    </row>
    <row r="136" spans="1:9" ht="38.25">
      <c r="A136" s="44" t="s">
        <v>3781</v>
      </c>
      <c r="B136" s="45" t="s">
        <v>1630</v>
      </c>
      <c r="C136" s="23">
        <v>2012</v>
      </c>
      <c r="D136" s="44" t="s">
        <v>3764</v>
      </c>
      <c r="E136" s="44" t="s">
        <v>3782</v>
      </c>
      <c r="F136" s="23" t="s">
        <v>3424</v>
      </c>
      <c r="G136" s="2" t="s">
        <v>5</v>
      </c>
      <c r="H136" s="23" t="s">
        <v>46</v>
      </c>
      <c r="I136" s="44" t="s">
        <v>3758</v>
      </c>
    </row>
    <row r="137" spans="1:9" ht="38.25">
      <c r="A137" s="44" t="s">
        <v>3783</v>
      </c>
      <c r="B137" s="45" t="s">
        <v>3784</v>
      </c>
      <c r="C137" s="23">
        <v>2012</v>
      </c>
      <c r="D137" s="44" t="s">
        <v>3483</v>
      </c>
      <c r="E137" s="44" t="s">
        <v>3785</v>
      </c>
      <c r="F137" s="23" t="s">
        <v>3424</v>
      </c>
      <c r="G137" s="2" t="s">
        <v>5</v>
      </c>
      <c r="H137" s="23" t="s">
        <v>46</v>
      </c>
      <c r="I137" s="44" t="s">
        <v>3758</v>
      </c>
    </row>
    <row r="138" spans="1:9" ht="25.5" hidden="1">
      <c r="A138" s="44" t="s">
        <v>1651</v>
      </c>
      <c r="B138" s="45" t="s">
        <v>1652</v>
      </c>
      <c r="C138" s="23">
        <v>2018</v>
      </c>
      <c r="D138" s="44" t="s">
        <v>3713</v>
      </c>
      <c r="E138" s="44" t="s">
        <v>3786</v>
      </c>
      <c r="F138" s="23" t="s">
        <v>3424</v>
      </c>
      <c r="G138" s="2" t="s">
        <v>4</v>
      </c>
      <c r="H138" s="23" t="s">
        <v>46</v>
      </c>
      <c r="I138" s="44" t="s">
        <v>3787</v>
      </c>
    </row>
    <row r="139" spans="1:9" ht="51" hidden="1">
      <c r="A139" s="44" t="s">
        <v>3788</v>
      </c>
      <c r="B139" s="45" t="s">
        <v>3789</v>
      </c>
      <c r="C139" s="23">
        <v>2014</v>
      </c>
      <c r="D139" s="44" t="s">
        <v>3587</v>
      </c>
      <c r="E139" s="44" t="s">
        <v>3790</v>
      </c>
      <c r="F139" s="23" t="s">
        <v>3424</v>
      </c>
      <c r="G139" s="2" t="s">
        <v>3425</v>
      </c>
      <c r="H139" s="23" t="s">
        <v>46</v>
      </c>
      <c r="I139" s="44" t="s">
        <v>3463</v>
      </c>
    </row>
    <row r="140" spans="1:9" ht="38.25" hidden="1">
      <c r="A140" s="44" t="s">
        <v>3791</v>
      </c>
      <c r="B140" s="45" t="s">
        <v>1690</v>
      </c>
      <c r="C140" s="23">
        <v>2017</v>
      </c>
      <c r="D140" s="44" t="s">
        <v>3792</v>
      </c>
      <c r="E140" s="44" t="s">
        <v>3793</v>
      </c>
      <c r="F140" s="23" t="s">
        <v>3424</v>
      </c>
      <c r="G140" s="2" t="s">
        <v>5</v>
      </c>
      <c r="H140" s="23" t="s">
        <v>46</v>
      </c>
      <c r="I140" s="44" t="s">
        <v>3794</v>
      </c>
    </row>
    <row r="141" spans="1:9" ht="51" hidden="1">
      <c r="A141" s="44" t="s">
        <v>1698</v>
      </c>
      <c r="B141" s="45" t="s">
        <v>1699</v>
      </c>
      <c r="C141" s="23">
        <v>2009</v>
      </c>
      <c r="D141" s="44" t="s">
        <v>3422</v>
      </c>
      <c r="E141" s="44" t="s">
        <v>3795</v>
      </c>
      <c r="F141" s="23" t="s">
        <v>3424</v>
      </c>
      <c r="G141" s="2" t="s">
        <v>3425</v>
      </c>
      <c r="H141" s="23" t="s">
        <v>46</v>
      </c>
      <c r="I141" s="44" t="s">
        <v>3463</v>
      </c>
    </row>
    <row r="142" spans="1:9" ht="25.5">
      <c r="A142" s="44" t="s">
        <v>3796</v>
      </c>
      <c r="B142" s="45" t="s">
        <v>1720</v>
      </c>
      <c r="C142" s="23">
        <v>2007</v>
      </c>
      <c r="D142" s="44" t="s">
        <v>3797</v>
      </c>
      <c r="E142" s="44" t="s">
        <v>3798</v>
      </c>
      <c r="F142" s="23" t="s">
        <v>3424</v>
      </c>
      <c r="G142" s="2" t="s">
        <v>5</v>
      </c>
      <c r="H142" s="23" t="s">
        <v>46</v>
      </c>
      <c r="I142" s="44" t="s">
        <v>3444</v>
      </c>
    </row>
    <row r="143" spans="1:9" ht="38.25" hidden="1">
      <c r="A143" s="44" t="s">
        <v>3799</v>
      </c>
      <c r="B143" s="45" t="s">
        <v>1724</v>
      </c>
      <c r="C143" s="23">
        <v>2016</v>
      </c>
      <c r="D143" s="44" t="s">
        <v>3587</v>
      </c>
      <c r="E143" s="44" t="s">
        <v>3800</v>
      </c>
      <c r="F143" s="23" t="s">
        <v>3424</v>
      </c>
      <c r="G143" s="2" t="s">
        <v>5</v>
      </c>
      <c r="H143" s="23" t="s">
        <v>46</v>
      </c>
      <c r="I143" s="44" t="s">
        <v>3453</v>
      </c>
    </row>
    <row r="144" spans="1:9" ht="38.25" hidden="1">
      <c r="A144" s="44" t="s">
        <v>3801</v>
      </c>
      <c r="B144" s="45" t="s">
        <v>1726</v>
      </c>
      <c r="C144" s="23">
        <v>2013</v>
      </c>
      <c r="D144" s="44" t="s">
        <v>3742</v>
      </c>
      <c r="E144" s="44" t="s">
        <v>3802</v>
      </c>
      <c r="F144" s="23" t="s">
        <v>3424</v>
      </c>
      <c r="G144" s="2" t="s">
        <v>3425</v>
      </c>
      <c r="H144" s="23" t="s">
        <v>46</v>
      </c>
      <c r="I144" s="44" t="s">
        <v>3463</v>
      </c>
    </row>
    <row r="145" spans="1:9" ht="38.25" hidden="1">
      <c r="A145" s="44" t="s">
        <v>3803</v>
      </c>
      <c r="B145" s="45" t="s">
        <v>1739</v>
      </c>
      <c r="C145" s="23">
        <v>2009</v>
      </c>
      <c r="D145" s="44" t="s">
        <v>3640</v>
      </c>
      <c r="E145" s="44" t="s">
        <v>3804</v>
      </c>
      <c r="F145" s="23" t="s">
        <v>3424</v>
      </c>
      <c r="G145" s="2" t="s">
        <v>3425</v>
      </c>
      <c r="H145" s="23" t="s">
        <v>46</v>
      </c>
      <c r="I145" s="44" t="s">
        <v>3805</v>
      </c>
    </row>
    <row r="146" spans="1:9" ht="51">
      <c r="A146" s="44" t="s">
        <v>3806</v>
      </c>
      <c r="B146" s="45" t="s">
        <v>1743</v>
      </c>
      <c r="C146" s="23">
        <v>2014</v>
      </c>
      <c r="D146" s="44" t="s">
        <v>3807</v>
      </c>
      <c r="E146" s="44" t="s">
        <v>3808</v>
      </c>
      <c r="F146" s="23" t="s">
        <v>3437</v>
      </c>
      <c r="G146" s="2" t="s">
        <v>5</v>
      </c>
      <c r="H146" s="23" t="s">
        <v>46</v>
      </c>
      <c r="I146" s="44" t="s">
        <v>3431</v>
      </c>
    </row>
    <row r="147" spans="1:9" ht="38.25" hidden="1">
      <c r="A147" s="44" t="s">
        <v>3809</v>
      </c>
      <c r="B147" s="45" t="s">
        <v>1764</v>
      </c>
      <c r="C147" s="23">
        <v>2018</v>
      </c>
      <c r="D147" s="44" t="s">
        <v>3810</v>
      </c>
      <c r="E147" s="44" t="s">
        <v>3811</v>
      </c>
      <c r="F147" s="23" t="s">
        <v>3437</v>
      </c>
      <c r="G147" s="2" t="s">
        <v>3425</v>
      </c>
      <c r="H147" s="23" t="s">
        <v>46</v>
      </c>
      <c r="I147" s="44" t="s">
        <v>3438</v>
      </c>
    </row>
    <row r="148" spans="1:9" ht="38.25" hidden="1">
      <c r="A148" s="44" t="s">
        <v>1771</v>
      </c>
      <c r="B148" s="45" t="s">
        <v>1772</v>
      </c>
      <c r="C148" s="23">
        <v>2012</v>
      </c>
      <c r="D148" s="44" t="s">
        <v>3669</v>
      </c>
      <c r="E148" s="44" t="s">
        <v>3812</v>
      </c>
      <c r="F148" s="23" t="s">
        <v>3424</v>
      </c>
      <c r="G148" s="2" t="s">
        <v>3425</v>
      </c>
      <c r="H148" s="23" t="s">
        <v>46</v>
      </c>
      <c r="I148" s="44" t="s">
        <v>3813</v>
      </c>
    </row>
    <row r="149" spans="1:9" ht="51">
      <c r="A149" s="44" t="s">
        <v>3814</v>
      </c>
      <c r="B149" s="45" t="s">
        <v>1784</v>
      </c>
      <c r="C149" s="23">
        <v>2015</v>
      </c>
      <c r="D149" s="44" t="s">
        <v>3815</v>
      </c>
      <c r="E149" s="44" t="s">
        <v>3816</v>
      </c>
      <c r="F149" s="23" t="s">
        <v>3424</v>
      </c>
      <c r="G149" s="2" t="s">
        <v>3425</v>
      </c>
      <c r="H149" s="23" t="s">
        <v>46</v>
      </c>
      <c r="I149" s="44" t="s">
        <v>3434</v>
      </c>
    </row>
    <row r="150" spans="1:9" ht="51">
      <c r="A150" s="44" t="s">
        <v>3817</v>
      </c>
      <c r="B150" s="45" t="s">
        <v>1833</v>
      </c>
      <c r="C150" s="23">
        <v>2009</v>
      </c>
      <c r="D150" s="44" t="s">
        <v>3818</v>
      </c>
      <c r="E150" s="44" t="s">
        <v>3819</v>
      </c>
      <c r="F150" s="23" t="s">
        <v>3424</v>
      </c>
      <c r="G150" s="2" t="s">
        <v>5</v>
      </c>
      <c r="H150" s="23" t="s">
        <v>46</v>
      </c>
      <c r="I150" s="44" t="s">
        <v>3434</v>
      </c>
    </row>
    <row r="151" spans="1:9" ht="25.5" hidden="1">
      <c r="A151" s="44" t="s">
        <v>3820</v>
      </c>
      <c r="B151" s="45" t="s">
        <v>1838</v>
      </c>
      <c r="C151" s="23">
        <v>2017</v>
      </c>
      <c r="D151" s="44" t="s">
        <v>3821</v>
      </c>
      <c r="E151" s="44" t="s">
        <v>3822</v>
      </c>
      <c r="F151" s="23" t="s">
        <v>3424</v>
      </c>
      <c r="G151" s="2" t="s">
        <v>5</v>
      </c>
      <c r="H151" s="23" t="s">
        <v>46</v>
      </c>
      <c r="I151" s="44" t="s">
        <v>3453</v>
      </c>
    </row>
    <row r="152" spans="1:9" ht="38.25" hidden="1">
      <c r="A152" s="44" t="s">
        <v>3823</v>
      </c>
      <c r="B152" s="45" t="s">
        <v>1846</v>
      </c>
      <c r="C152" s="23">
        <v>2011</v>
      </c>
      <c r="D152" s="44" t="s">
        <v>3573</v>
      </c>
      <c r="E152" s="44" t="s">
        <v>3824</v>
      </c>
      <c r="F152" s="23" t="s">
        <v>3437</v>
      </c>
      <c r="G152" s="2" t="s">
        <v>5</v>
      </c>
      <c r="H152" s="23" t="s">
        <v>46</v>
      </c>
      <c r="I152" s="44" t="s">
        <v>3581</v>
      </c>
    </row>
    <row r="153" spans="1:9" ht="38.25" hidden="1">
      <c r="A153" s="44" t="s">
        <v>3825</v>
      </c>
      <c r="B153" s="45" t="s">
        <v>1856</v>
      </c>
      <c r="C153" s="23">
        <v>2016</v>
      </c>
      <c r="D153" s="44" t="s">
        <v>3826</v>
      </c>
      <c r="E153" s="44" t="s">
        <v>3827</v>
      </c>
      <c r="F153" s="23" t="s">
        <v>3424</v>
      </c>
      <c r="G153" s="2" t="s">
        <v>5</v>
      </c>
      <c r="H153" s="23" t="s">
        <v>46</v>
      </c>
      <c r="I153" s="44" t="s">
        <v>3457</v>
      </c>
    </row>
    <row r="154" spans="1:9" ht="25.5" hidden="1">
      <c r="A154" s="44" t="s">
        <v>1861</v>
      </c>
      <c r="B154" s="45" t="s">
        <v>1862</v>
      </c>
      <c r="C154" s="23">
        <v>2018</v>
      </c>
      <c r="D154" s="44" t="s">
        <v>3828</v>
      </c>
      <c r="E154" s="44" t="s">
        <v>3829</v>
      </c>
      <c r="F154" s="23" t="s">
        <v>3424</v>
      </c>
      <c r="G154" s="2" t="s">
        <v>4</v>
      </c>
      <c r="H154" s="23" t="s">
        <v>46</v>
      </c>
      <c r="I154" s="44" t="s">
        <v>3514</v>
      </c>
    </row>
    <row r="155" spans="1:9" ht="25.5">
      <c r="A155" s="44" t="s">
        <v>3830</v>
      </c>
      <c r="B155" s="45" t="s">
        <v>1865</v>
      </c>
      <c r="C155" s="23">
        <v>2015</v>
      </c>
      <c r="D155" s="44" t="s">
        <v>3619</v>
      </c>
      <c r="E155" s="44" t="s">
        <v>3831</v>
      </c>
      <c r="F155" s="23" t="s">
        <v>3424</v>
      </c>
      <c r="G155" s="2" t="s">
        <v>5</v>
      </c>
      <c r="H155" s="23" t="s">
        <v>46</v>
      </c>
      <c r="I155" s="44" t="s">
        <v>3431</v>
      </c>
    </row>
    <row r="156" spans="1:9" ht="38.25" hidden="1">
      <c r="A156" s="44" t="s">
        <v>3832</v>
      </c>
      <c r="B156" s="45" t="s">
        <v>1873</v>
      </c>
      <c r="C156" s="23">
        <v>2017</v>
      </c>
      <c r="D156" s="44" t="s">
        <v>3833</v>
      </c>
      <c r="E156" s="44" t="s">
        <v>3834</v>
      </c>
      <c r="F156" s="23" t="s">
        <v>3424</v>
      </c>
      <c r="G156" s="2" t="s">
        <v>3425</v>
      </c>
      <c r="H156" s="23" t="s">
        <v>46</v>
      </c>
      <c r="I156" s="44" t="s">
        <v>3533</v>
      </c>
    </row>
    <row r="157" spans="1:9" ht="25.5">
      <c r="A157" s="44" t="s">
        <v>3835</v>
      </c>
      <c r="B157" s="45" t="s">
        <v>1883</v>
      </c>
      <c r="C157" s="23">
        <v>2012</v>
      </c>
      <c r="D157" s="44" t="s">
        <v>3493</v>
      </c>
      <c r="E157" s="44" t="s">
        <v>3836</v>
      </c>
      <c r="F157" s="23" t="s">
        <v>3437</v>
      </c>
      <c r="G157" s="2" t="s">
        <v>5</v>
      </c>
      <c r="H157" s="23" t="s">
        <v>46</v>
      </c>
      <c r="I157" s="44" t="s">
        <v>3431</v>
      </c>
    </row>
    <row r="158" spans="1:9" ht="25.5" hidden="1">
      <c r="A158" s="44" t="s">
        <v>1896</v>
      </c>
      <c r="B158" s="45" t="s">
        <v>1897</v>
      </c>
      <c r="C158" s="23">
        <v>2005</v>
      </c>
      <c r="D158" s="44" t="s">
        <v>3499</v>
      </c>
      <c r="E158" s="44" t="s">
        <v>3837</v>
      </c>
      <c r="F158" s="23" t="s">
        <v>3424</v>
      </c>
      <c r="G158" s="2" t="s">
        <v>3425</v>
      </c>
      <c r="H158" s="23" t="s">
        <v>46</v>
      </c>
      <c r="I158" s="44" t="s">
        <v>3457</v>
      </c>
    </row>
    <row r="159" spans="1:9" ht="38.25" hidden="1">
      <c r="A159" s="44" t="s">
        <v>1899</v>
      </c>
      <c r="B159" s="45" t="s">
        <v>1900</v>
      </c>
      <c r="C159" s="23">
        <v>2009</v>
      </c>
      <c r="D159" s="44" t="s">
        <v>3838</v>
      </c>
      <c r="E159" s="44" t="s">
        <v>3839</v>
      </c>
      <c r="F159" s="23" t="s">
        <v>3424</v>
      </c>
      <c r="G159" s="2" t="s">
        <v>4</v>
      </c>
      <c r="H159" s="23" t="s">
        <v>46</v>
      </c>
      <c r="I159" s="44" t="s">
        <v>3453</v>
      </c>
    </row>
    <row r="160" spans="1:9" ht="38.25" hidden="1">
      <c r="A160" s="44"/>
      <c r="B160" s="45" t="s">
        <v>1909</v>
      </c>
      <c r="C160" s="23">
        <v>2018</v>
      </c>
      <c r="D160" s="44" t="s">
        <v>3568</v>
      </c>
      <c r="E160" s="44" t="s">
        <v>3840</v>
      </c>
      <c r="F160" s="23" t="s">
        <v>3424</v>
      </c>
      <c r="G160" s="2" t="s">
        <v>7</v>
      </c>
      <c r="H160" s="23" t="s">
        <v>46</v>
      </c>
      <c r="I160" s="44" t="s">
        <v>3514</v>
      </c>
    </row>
    <row r="161" spans="1:9" ht="38.25" hidden="1">
      <c r="A161" s="44" t="s">
        <v>3608</v>
      </c>
      <c r="B161" s="45" t="s">
        <v>1912</v>
      </c>
      <c r="C161" s="23">
        <v>2013</v>
      </c>
      <c r="D161" s="44" t="s">
        <v>3841</v>
      </c>
      <c r="E161" s="44" t="s">
        <v>3842</v>
      </c>
      <c r="F161" s="23" t="s">
        <v>3424</v>
      </c>
      <c r="G161" s="2" t="s">
        <v>5</v>
      </c>
      <c r="H161" s="23" t="s">
        <v>46</v>
      </c>
      <c r="I161" s="44" t="s">
        <v>3518</v>
      </c>
    </row>
    <row r="162" spans="1:9" ht="25.5">
      <c r="A162" s="44" t="s">
        <v>3843</v>
      </c>
      <c r="B162" s="45" t="s">
        <v>1916</v>
      </c>
      <c r="C162" s="23">
        <v>2004</v>
      </c>
      <c r="D162" s="44" t="s">
        <v>3619</v>
      </c>
      <c r="E162" s="44" t="s">
        <v>3844</v>
      </c>
      <c r="F162" s="23" t="s">
        <v>3424</v>
      </c>
      <c r="G162" s="2" t="s">
        <v>5</v>
      </c>
      <c r="H162" s="23" t="s">
        <v>46</v>
      </c>
      <c r="I162" s="44" t="s">
        <v>3431</v>
      </c>
    </row>
    <row r="163" spans="1:9" ht="25.5" hidden="1">
      <c r="A163" s="44" t="s">
        <v>1933</v>
      </c>
      <c r="B163" s="45" t="s">
        <v>1934</v>
      </c>
      <c r="C163" s="23">
        <v>2011</v>
      </c>
      <c r="D163" s="44" t="s">
        <v>3636</v>
      </c>
      <c r="E163" s="44" t="s">
        <v>3845</v>
      </c>
      <c r="F163" s="23" t="s">
        <v>3424</v>
      </c>
      <c r="G163" s="2" t="s">
        <v>3425</v>
      </c>
      <c r="H163" s="23" t="s">
        <v>46</v>
      </c>
      <c r="I163" s="44" t="s">
        <v>3514</v>
      </c>
    </row>
    <row r="164" spans="1:9" ht="63.75" hidden="1">
      <c r="A164" s="44" t="s">
        <v>1942</v>
      </c>
      <c r="B164" s="45" t="s">
        <v>1943</v>
      </c>
      <c r="C164" s="23">
        <v>2011</v>
      </c>
      <c r="D164" s="44" t="s">
        <v>3826</v>
      </c>
      <c r="E164" s="44" t="s">
        <v>3846</v>
      </c>
      <c r="F164" s="23" t="s">
        <v>3424</v>
      </c>
      <c r="G164" s="2" t="s">
        <v>4</v>
      </c>
      <c r="H164" s="23" t="s">
        <v>46</v>
      </c>
      <c r="I164" s="44" t="s">
        <v>3847</v>
      </c>
    </row>
    <row r="165" spans="1:9" ht="38.25" hidden="1">
      <c r="A165" s="44" t="s">
        <v>1946</v>
      </c>
      <c r="B165" s="45" t="s">
        <v>3848</v>
      </c>
      <c r="C165" s="23">
        <v>2018</v>
      </c>
      <c r="D165" s="44" t="s">
        <v>3446</v>
      </c>
      <c r="E165" s="44" t="s">
        <v>3849</v>
      </c>
      <c r="F165" s="23" t="s">
        <v>3424</v>
      </c>
      <c r="G165" s="2" t="s">
        <v>3425</v>
      </c>
      <c r="H165" s="23" t="s">
        <v>46</v>
      </c>
      <c r="I165" s="44" t="s">
        <v>3463</v>
      </c>
    </row>
    <row r="166" spans="1:9" ht="38.25">
      <c r="A166" s="44" t="s">
        <v>1951</v>
      </c>
      <c r="B166" s="45" t="s">
        <v>1952</v>
      </c>
      <c r="C166" s="23">
        <v>2017</v>
      </c>
      <c r="D166" s="44" t="s">
        <v>3673</v>
      </c>
      <c r="E166" s="44" t="s">
        <v>3850</v>
      </c>
      <c r="F166" s="23" t="s">
        <v>3424</v>
      </c>
      <c r="G166" s="2" t="s">
        <v>4</v>
      </c>
      <c r="H166" s="23" t="s">
        <v>46</v>
      </c>
      <c r="I166" s="44" t="s">
        <v>3851</v>
      </c>
    </row>
    <row r="167" spans="1:9" ht="51">
      <c r="A167" s="44" t="s">
        <v>1957</v>
      </c>
      <c r="B167" s="45" t="s">
        <v>3852</v>
      </c>
      <c r="C167" s="23">
        <v>2013</v>
      </c>
      <c r="D167" s="44" t="s">
        <v>3489</v>
      </c>
      <c r="E167" s="44" t="s">
        <v>3853</v>
      </c>
      <c r="F167" s="23" t="s">
        <v>3424</v>
      </c>
      <c r="G167" s="2" t="s">
        <v>3425</v>
      </c>
      <c r="H167" s="23" t="s">
        <v>46</v>
      </c>
      <c r="I167" s="44" t="s">
        <v>3434</v>
      </c>
    </row>
    <row r="168" spans="1:9" ht="51" hidden="1">
      <c r="A168" s="44" t="s">
        <v>3854</v>
      </c>
      <c r="B168" s="45" t="s">
        <v>1969</v>
      </c>
      <c r="C168" s="23">
        <v>2013</v>
      </c>
      <c r="D168" s="44" t="s">
        <v>3669</v>
      </c>
      <c r="E168" s="44" t="s">
        <v>3855</v>
      </c>
      <c r="F168" s="23" t="s">
        <v>3424</v>
      </c>
      <c r="G168" s="2" t="s">
        <v>3425</v>
      </c>
      <c r="H168" s="23" t="s">
        <v>46</v>
      </c>
      <c r="I168" s="44" t="s">
        <v>3856</v>
      </c>
    </row>
    <row r="169" spans="1:9" ht="51">
      <c r="A169" s="44" t="s">
        <v>3857</v>
      </c>
      <c r="B169" s="45" t="s">
        <v>1989</v>
      </c>
      <c r="C169" s="23">
        <v>2018</v>
      </c>
      <c r="D169" s="44" t="s">
        <v>3451</v>
      </c>
      <c r="E169" s="44" t="s">
        <v>3858</v>
      </c>
      <c r="F169" s="23" t="s">
        <v>3424</v>
      </c>
      <c r="G169" s="2" t="s">
        <v>3425</v>
      </c>
      <c r="H169" s="23" t="s">
        <v>46</v>
      </c>
      <c r="I169" s="44" t="s">
        <v>3431</v>
      </c>
    </row>
    <row r="170" spans="1:9" ht="38.25">
      <c r="A170" s="44" t="s">
        <v>1994</v>
      </c>
      <c r="B170" s="45" t="s">
        <v>1995</v>
      </c>
      <c r="C170" s="23">
        <v>2015</v>
      </c>
      <c r="D170" s="44" t="s">
        <v>3859</v>
      </c>
      <c r="E170" s="44" t="s">
        <v>3860</v>
      </c>
      <c r="F170" s="23" t="s">
        <v>3424</v>
      </c>
      <c r="G170" s="2" t="s">
        <v>5</v>
      </c>
      <c r="H170" s="23" t="s">
        <v>46</v>
      </c>
      <c r="I170" s="44" t="s">
        <v>3431</v>
      </c>
    </row>
    <row r="171" spans="1:9" ht="38.25">
      <c r="A171" s="44" t="s">
        <v>3861</v>
      </c>
      <c r="B171" s="45" t="s">
        <v>2005</v>
      </c>
      <c r="C171" s="23">
        <v>2018</v>
      </c>
      <c r="D171" s="44" t="s">
        <v>3429</v>
      </c>
      <c r="E171" s="44" t="s">
        <v>3862</v>
      </c>
      <c r="F171" s="23" t="s">
        <v>3424</v>
      </c>
      <c r="G171" s="2" t="s">
        <v>3425</v>
      </c>
      <c r="H171" s="23" t="s">
        <v>46</v>
      </c>
      <c r="I171" s="44" t="s">
        <v>3444</v>
      </c>
    </row>
    <row r="172" spans="1:9" ht="25.5">
      <c r="A172" s="44" t="s">
        <v>3863</v>
      </c>
      <c r="B172" s="45" t="s">
        <v>2013</v>
      </c>
      <c r="C172" s="23">
        <v>2010</v>
      </c>
      <c r="D172" s="44" t="s">
        <v>3512</v>
      </c>
      <c r="E172" s="44" t="s">
        <v>3864</v>
      </c>
      <c r="F172" s="23" t="s">
        <v>3437</v>
      </c>
      <c r="G172" s="2" t="s">
        <v>5</v>
      </c>
      <c r="H172" s="23" t="s">
        <v>46</v>
      </c>
      <c r="I172" s="44" t="s">
        <v>3444</v>
      </c>
    </row>
    <row r="173" spans="1:9" ht="25.5">
      <c r="A173" s="44" t="s">
        <v>3865</v>
      </c>
      <c r="B173" s="45" t="s">
        <v>2013</v>
      </c>
      <c r="C173" s="23">
        <v>2010</v>
      </c>
      <c r="D173" s="44" t="s">
        <v>3647</v>
      </c>
      <c r="E173" s="44" t="s">
        <v>3866</v>
      </c>
      <c r="F173" s="23" t="s">
        <v>3424</v>
      </c>
      <c r="G173" s="2" t="s">
        <v>5</v>
      </c>
      <c r="H173" s="23" t="s">
        <v>46</v>
      </c>
      <c r="I173" s="44" t="s">
        <v>3444</v>
      </c>
    </row>
    <row r="174" spans="1:9" ht="38.25">
      <c r="A174" s="44"/>
      <c r="B174" s="45" t="s">
        <v>2021</v>
      </c>
      <c r="C174" s="23">
        <v>2012</v>
      </c>
      <c r="D174" s="44" t="s">
        <v>3486</v>
      </c>
      <c r="E174" s="44" t="s">
        <v>3867</v>
      </c>
      <c r="F174" s="23" t="s">
        <v>3424</v>
      </c>
      <c r="G174" s="2" t="s">
        <v>7</v>
      </c>
      <c r="H174" s="23" t="s">
        <v>46</v>
      </c>
      <c r="I174" s="44" t="s">
        <v>3431</v>
      </c>
    </row>
    <row r="175" spans="1:9" ht="38.25">
      <c r="A175" s="44" t="s">
        <v>3868</v>
      </c>
      <c r="B175" s="45" t="s">
        <v>2026</v>
      </c>
      <c r="C175" s="23">
        <v>2011</v>
      </c>
      <c r="D175" s="44" t="s">
        <v>3486</v>
      </c>
      <c r="E175" s="44" t="s">
        <v>3869</v>
      </c>
      <c r="F175" s="23" t="s">
        <v>3424</v>
      </c>
      <c r="G175" s="2" t="s">
        <v>3425</v>
      </c>
      <c r="H175" s="23" t="s">
        <v>46</v>
      </c>
      <c r="I175" s="44" t="s">
        <v>3431</v>
      </c>
    </row>
    <row r="176" spans="1:9" ht="25.5">
      <c r="A176" s="44" t="s">
        <v>2030</v>
      </c>
      <c r="B176" s="45" t="s">
        <v>2031</v>
      </c>
      <c r="C176" s="23">
        <v>2010</v>
      </c>
      <c r="D176" s="44" t="s">
        <v>3619</v>
      </c>
      <c r="E176" s="44" t="s">
        <v>3870</v>
      </c>
      <c r="F176" s="23" t="s">
        <v>3424</v>
      </c>
      <c r="G176" s="2" t="s">
        <v>5</v>
      </c>
      <c r="H176" s="23" t="s">
        <v>46</v>
      </c>
      <c r="I176" s="44" t="s">
        <v>3431</v>
      </c>
    </row>
    <row r="177" spans="1:9" ht="25.5" hidden="1">
      <c r="A177" s="44" t="s">
        <v>3871</v>
      </c>
      <c r="B177" s="45" t="s">
        <v>2048</v>
      </c>
      <c r="C177" s="23">
        <v>2008</v>
      </c>
      <c r="D177" s="44" t="s">
        <v>3553</v>
      </c>
      <c r="E177" s="44" t="s">
        <v>3872</v>
      </c>
      <c r="F177" s="23" t="s">
        <v>3424</v>
      </c>
      <c r="G177" s="2" t="s">
        <v>3425</v>
      </c>
      <c r="H177" s="23" t="s">
        <v>46</v>
      </c>
      <c r="I177" s="44" t="s">
        <v>3873</v>
      </c>
    </row>
    <row r="178" spans="1:9" ht="25.5">
      <c r="A178" s="44" t="s">
        <v>3874</v>
      </c>
      <c r="B178" s="45" t="s">
        <v>2054</v>
      </c>
      <c r="C178" s="23">
        <v>2017</v>
      </c>
      <c r="D178" s="44" t="s">
        <v>3619</v>
      </c>
      <c r="E178" s="44" t="s">
        <v>3875</v>
      </c>
      <c r="F178" s="23" t="s">
        <v>3424</v>
      </c>
      <c r="G178" s="2" t="s">
        <v>5</v>
      </c>
      <c r="H178" s="23" t="s">
        <v>46</v>
      </c>
      <c r="I178" s="44" t="s">
        <v>3758</v>
      </c>
    </row>
    <row r="179" spans="1:9" ht="38.25" hidden="1">
      <c r="A179" s="44" t="s">
        <v>2058</v>
      </c>
      <c r="B179" s="45" t="s">
        <v>2059</v>
      </c>
      <c r="C179" s="23">
        <v>2016</v>
      </c>
      <c r="D179" s="44" t="s">
        <v>3876</v>
      </c>
      <c r="E179" s="44" t="s">
        <v>3877</v>
      </c>
      <c r="F179" s="47" t="s">
        <v>3424</v>
      </c>
      <c r="G179" s="2" t="s">
        <v>4</v>
      </c>
      <c r="H179" s="23" t="s">
        <v>46</v>
      </c>
      <c r="I179" s="44" t="s">
        <v>3514</v>
      </c>
    </row>
    <row r="180" spans="1:9" ht="51" hidden="1">
      <c r="A180" s="44" t="s">
        <v>2070</v>
      </c>
      <c r="B180" s="45" t="s">
        <v>2071</v>
      </c>
      <c r="C180" s="23">
        <v>2003</v>
      </c>
      <c r="D180" s="44" t="s">
        <v>3499</v>
      </c>
      <c r="E180" s="44" t="s">
        <v>3878</v>
      </c>
      <c r="F180" s="23" t="s">
        <v>3424</v>
      </c>
      <c r="G180" s="2" t="s">
        <v>3425</v>
      </c>
      <c r="H180" s="23" t="s">
        <v>46</v>
      </c>
      <c r="I180" s="44" t="s">
        <v>3813</v>
      </c>
    </row>
    <row r="181" spans="1:9" ht="51">
      <c r="A181" s="44" t="s">
        <v>3879</v>
      </c>
      <c r="B181" s="45" t="s">
        <v>2075</v>
      </c>
      <c r="C181" s="23">
        <v>2011</v>
      </c>
      <c r="D181" s="44" t="s">
        <v>3493</v>
      </c>
      <c r="E181" s="44" t="s">
        <v>3880</v>
      </c>
      <c r="F181" s="23" t="s">
        <v>3437</v>
      </c>
      <c r="G181" s="2" t="s">
        <v>5</v>
      </c>
      <c r="H181" s="23" t="s">
        <v>46</v>
      </c>
      <c r="I181" s="44" t="s">
        <v>3431</v>
      </c>
    </row>
    <row r="182" spans="1:9" ht="51">
      <c r="A182" s="44" t="s">
        <v>3881</v>
      </c>
      <c r="B182" s="45" t="s">
        <v>2075</v>
      </c>
      <c r="C182" s="23">
        <v>2011</v>
      </c>
      <c r="D182" s="44" t="s">
        <v>3882</v>
      </c>
      <c r="E182" s="44" t="s">
        <v>3883</v>
      </c>
      <c r="F182" s="23" t="s">
        <v>3437</v>
      </c>
      <c r="G182" s="2" t="s">
        <v>5</v>
      </c>
      <c r="H182" s="23" t="s">
        <v>46</v>
      </c>
      <c r="I182" s="44" t="s">
        <v>3431</v>
      </c>
    </row>
    <row r="183" spans="1:9" ht="25.5">
      <c r="A183" s="44" t="s">
        <v>3884</v>
      </c>
      <c r="B183" s="45" t="s">
        <v>2100</v>
      </c>
      <c r="C183" s="23">
        <v>2016</v>
      </c>
      <c r="D183" s="44" t="s">
        <v>3479</v>
      </c>
      <c r="E183" s="44" t="s">
        <v>3885</v>
      </c>
      <c r="F183" s="23" t="s">
        <v>3424</v>
      </c>
      <c r="G183" s="2" t="s">
        <v>5</v>
      </c>
      <c r="H183" s="23" t="s">
        <v>46</v>
      </c>
      <c r="I183" s="44" t="s">
        <v>3431</v>
      </c>
    </row>
    <row r="184" spans="1:9" ht="38.25" hidden="1">
      <c r="A184" s="44" t="s">
        <v>3886</v>
      </c>
      <c r="B184" s="45" t="s">
        <v>2110</v>
      </c>
      <c r="C184" s="23">
        <v>2011</v>
      </c>
      <c r="D184" s="44" t="s">
        <v>3727</v>
      </c>
      <c r="E184" s="44" t="s">
        <v>3887</v>
      </c>
      <c r="F184" s="23" t="s">
        <v>3424</v>
      </c>
      <c r="G184" s="2" t="s">
        <v>5</v>
      </c>
      <c r="H184" s="23" t="s">
        <v>46</v>
      </c>
      <c r="I184" s="44" t="s">
        <v>3438</v>
      </c>
    </row>
    <row r="185" spans="1:9" ht="38.25" hidden="1">
      <c r="A185" s="44" t="s">
        <v>2114</v>
      </c>
      <c r="B185" s="45" t="s">
        <v>2115</v>
      </c>
      <c r="C185" s="23">
        <v>2016</v>
      </c>
      <c r="D185" s="44" t="s">
        <v>3888</v>
      </c>
      <c r="E185" s="44" t="s">
        <v>3889</v>
      </c>
      <c r="F185" s="23" t="s">
        <v>3437</v>
      </c>
      <c r="G185" s="2" t="s">
        <v>4</v>
      </c>
      <c r="H185" s="23" t="s">
        <v>46</v>
      </c>
      <c r="I185" s="44" t="s">
        <v>3581</v>
      </c>
    </row>
    <row r="186" spans="1:9" ht="38.25">
      <c r="A186" s="44" t="s">
        <v>2119</v>
      </c>
      <c r="B186" s="45" t="s">
        <v>2120</v>
      </c>
      <c r="C186" s="23">
        <v>2010</v>
      </c>
      <c r="D186" s="44" t="s">
        <v>3890</v>
      </c>
      <c r="E186" s="44" t="s">
        <v>3891</v>
      </c>
      <c r="F186" s="47" t="s">
        <v>3424</v>
      </c>
      <c r="G186" s="2" t="s">
        <v>4</v>
      </c>
      <c r="H186" s="23" t="s">
        <v>46</v>
      </c>
      <c r="I186" s="44" t="s">
        <v>3431</v>
      </c>
    </row>
    <row r="187" spans="1:9" ht="51" hidden="1">
      <c r="A187" s="44" t="s">
        <v>2127</v>
      </c>
      <c r="B187" s="45" t="s">
        <v>2128</v>
      </c>
      <c r="C187" s="23">
        <v>2013</v>
      </c>
      <c r="D187" s="44" t="s">
        <v>3892</v>
      </c>
      <c r="E187" s="44" t="s">
        <v>3893</v>
      </c>
      <c r="F187" s="47" t="s">
        <v>3424</v>
      </c>
      <c r="G187" s="2" t="s">
        <v>4</v>
      </c>
      <c r="H187" s="23" t="s">
        <v>46</v>
      </c>
      <c r="I187" s="44" t="s">
        <v>3581</v>
      </c>
    </row>
    <row r="188" spans="1:9" ht="38.25">
      <c r="A188" s="44" t="s">
        <v>3894</v>
      </c>
      <c r="B188" s="45" t="s">
        <v>3895</v>
      </c>
      <c r="C188" s="23">
        <v>2006</v>
      </c>
      <c r="D188" s="44" t="s">
        <v>3841</v>
      </c>
      <c r="E188" s="44" t="s">
        <v>3896</v>
      </c>
      <c r="F188" s="23" t="s">
        <v>3424</v>
      </c>
      <c r="G188" s="2" t="s">
        <v>3425</v>
      </c>
      <c r="H188" s="23" t="s">
        <v>46</v>
      </c>
      <c r="I188" s="44" t="s">
        <v>3434</v>
      </c>
    </row>
    <row r="189" spans="1:9" ht="38.25" hidden="1">
      <c r="A189" s="44" t="s">
        <v>3897</v>
      </c>
      <c r="B189" s="45" t="s">
        <v>2172</v>
      </c>
      <c r="C189" s="23">
        <v>2006</v>
      </c>
      <c r="D189" s="44" t="s">
        <v>3647</v>
      </c>
      <c r="E189" s="44" t="s">
        <v>3898</v>
      </c>
      <c r="F189" s="23" t="s">
        <v>3424</v>
      </c>
      <c r="G189" s="2" t="s">
        <v>5</v>
      </c>
      <c r="H189" s="23" t="s">
        <v>46</v>
      </c>
      <c r="I189" s="44" t="s">
        <v>3453</v>
      </c>
    </row>
    <row r="190" spans="1:9" ht="51" hidden="1">
      <c r="A190" s="44" t="s">
        <v>2175</v>
      </c>
      <c r="B190" s="45" t="s">
        <v>2176</v>
      </c>
      <c r="C190" s="23">
        <v>2007</v>
      </c>
      <c r="D190" s="44" t="s">
        <v>3899</v>
      </c>
      <c r="E190" s="44" t="s">
        <v>3900</v>
      </c>
      <c r="F190" s="23" t="s">
        <v>3424</v>
      </c>
      <c r="G190" s="2" t="s">
        <v>3425</v>
      </c>
      <c r="H190" s="23" t="s">
        <v>46</v>
      </c>
      <c r="I190" s="44" t="s">
        <v>3787</v>
      </c>
    </row>
    <row r="191" spans="1:9" ht="51" hidden="1">
      <c r="A191" s="44" t="s">
        <v>2182</v>
      </c>
      <c r="B191" s="45" t="s">
        <v>3901</v>
      </c>
      <c r="C191" s="23">
        <v>2015</v>
      </c>
      <c r="D191" s="44" t="s">
        <v>3539</v>
      </c>
      <c r="E191" s="44" t="s">
        <v>3902</v>
      </c>
      <c r="F191" s="23" t="s">
        <v>3424</v>
      </c>
      <c r="G191" s="2" t="s">
        <v>3425</v>
      </c>
      <c r="H191" s="23" t="s">
        <v>46</v>
      </c>
      <c r="I191" s="44" t="s">
        <v>3581</v>
      </c>
    </row>
    <row r="192" spans="1:9" ht="25.5">
      <c r="A192" s="44" t="s">
        <v>3791</v>
      </c>
      <c r="B192" s="45" t="s">
        <v>2187</v>
      </c>
      <c r="C192" s="23">
        <v>2015</v>
      </c>
      <c r="D192" s="44" t="s">
        <v>3903</v>
      </c>
      <c r="E192" s="44" t="s">
        <v>3904</v>
      </c>
      <c r="F192" s="23" t="s">
        <v>3424</v>
      </c>
      <c r="G192" s="2" t="s">
        <v>5</v>
      </c>
      <c r="H192" s="23" t="s">
        <v>46</v>
      </c>
      <c r="I192" s="44" t="s">
        <v>3434</v>
      </c>
    </row>
    <row r="193" spans="1:9" ht="38.25" hidden="1">
      <c r="A193" s="44" t="s">
        <v>3905</v>
      </c>
      <c r="B193" s="45" t="s">
        <v>2191</v>
      </c>
      <c r="C193" s="23">
        <v>2012</v>
      </c>
      <c r="D193" s="44" t="s">
        <v>3687</v>
      </c>
      <c r="E193" s="44" t="s">
        <v>3906</v>
      </c>
      <c r="F193" s="23" t="s">
        <v>3424</v>
      </c>
      <c r="G193" s="2" t="s">
        <v>3425</v>
      </c>
      <c r="H193" s="23" t="s">
        <v>46</v>
      </c>
      <c r="I193" s="44" t="s">
        <v>3518</v>
      </c>
    </row>
    <row r="194" spans="1:9" ht="38.25" hidden="1">
      <c r="A194" s="44" t="s">
        <v>3907</v>
      </c>
      <c r="B194" s="45" t="s">
        <v>2196</v>
      </c>
      <c r="C194" s="23">
        <v>2005</v>
      </c>
      <c r="D194" s="44" t="s">
        <v>3512</v>
      </c>
      <c r="E194" s="44" t="s">
        <v>3908</v>
      </c>
      <c r="F194" s="23" t="s">
        <v>3437</v>
      </c>
      <c r="G194" s="2" t="s">
        <v>5</v>
      </c>
      <c r="H194" s="23" t="s">
        <v>46</v>
      </c>
      <c r="I194" s="44" t="s">
        <v>3453</v>
      </c>
    </row>
    <row r="195" spans="1:9" ht="38.25" hidden="1">
      <c r="A195" s="44" t="s">
        <v>2209</v>
      </c>
      <c r="B195" s="45" t="s">
        <v>3909</v>
      </c>
      <c r="C195" s="23">
        <v>2016</v>
      </c>
      <c r="D195" s="44" t="s">
        <v>3479</v>
      </c>
      <c r="E195" s="44" t="s">
        <v>3910</v>
      </c>
      <c r="F195" s="23" t="s">
        <v>3437</v>
      </c>
      <c r="G195" s="2" t="s">
        <v>3425</v>
      </c>
      <c r="H195" s="23" t="s">
        <v>46</v>
      </c>
      <c r="I195" s="44" t="s">
        <v>3463</v>
      </c>
    </row>
    <row r="196" spans="1:9" ht="25.5" hidden="1">
      <c r="A196" s="44" t="s">
        <v>3911</v>
      </c>
      <c r="B196" s="45" t="s">
        <v>2221</v>
      </c>
      <c r="C196" s="23">
        <v>2013</v>
      </c>
      <c r="D196" s="44" t="s">
        <v>3516</v>
      </c>
      <c r="E196" s="44" t="s">
        <v>3912</v>
      </c>
      <c r="F196" s="23" t="s">
        <v>3424</v>
      </c>
      <c r="G196" s="2" t="s">
        <v>3425</v>
      </c>
      <c r="H196" s="23" t="s">
        <v>46</v>
      </c>
      <c r="I196" s="44" t="s">
        <v>3736</v>
      </c>
    </row>
    <row r="197" spans="1:9" ht="38.25">
      <c r="A197" s="44" t="s">
        <v>3913</v>
      </c>
      <c r="B197" s="45" t="s">
        <v>2238</v>
      </c>
      <c r="C197" s="23">
        <v>2010</v>
      </c>
      <c r="D197" s="44" t="s">
        <v>3481</v>
      </c>
      <c r="E197" s="44" t="s">
        <v>3914</v>
      </c>
      <c r="F197" s="23" t="s">
        <v>3424</v>
      </c>
      <c r="G197" s="2" t="s">
        <v>3425</v>
      </c>
      <c r="H197" s="23" t="s">
        <v>46</v>
      </c>
      <c r="I197" s="44" t="s">
        <v>3431</v>
      </c>
    </row>
    <row r="198" spans="1:9" ht="51" hidden="1">
      <c r="A198" s="44" t="s">
        <v>3915</v>
      </c>
      <c r="B198" s="45" t="s">
        <v>2243</v>
      </c>
      <c r="C198" s="23">
        <v>2010</v>
      </c>
      <c r="D198" s="44" t="s">
        <v>3499</v>
      </c>
      <c r="E198" s="44" t="s">
        <v>3916</v>
      </c>
      <c r="F198" s="23" t="s">
        <v>3424</v>
      </c>
      <c r="G198" s="2" t="s">
        <v>5</v>
      </c>
      <c r="H198" s="23" t="s">
        <v>46</v>
      </c>
      <c r="I198" s="44" t="s">
        <v>3917</v>
      </c>
    </row>
    <row r="199" spans="1:9" ht="25.5" hidden="1">
      <c r="A199" s="44" t="s">
        <v>3918</v>
      </c>
      <c r="B199" s="45" t="s">
        <v>2284</v>
      </c>
      <c r="C199" s="23">
        <v>2015</v>
      </c>
      <c r="D199" s="44" t="s">
        <v>3919</v>
      </c>
      <c r="E199" s="44" t="s">
        <v>3920</v>
      </c>
      <c r="F199" s="23" t="s">
        <v>3437</v>
      </c>
      <c r="G199" s="2" t="s">
        <v>5</v>
      </c>
      <c r="H199" s="23" t="s">
        <v>46</v>
      </c>
      <c r="I199" s="44" t="s">
        <v>3463</v>
      </c>
    </row>
    <row r="200" spans="1:9" ht="38.25" hidden="1">
      <c r="A200" s="44" t="s">
        <v>2291</v>
      </c>
      <c r="B200" s="45" t="s">
        <v>2292</v>
      </c>
      <c r="C200" s="23">
        <v>2004</v>
      </c>
      <c r="D200" s="44" t="s">
        <v>3499</v>
      </c>
      <c r="E200" s="44" t="s">
        <v>3921</v>
      </c>
      <c r="F200" s="23" t="s">
        <v>3424</v>
      </c>
      <c r="G200" s="2" t="s">
        <v>3425</v>
      </c>
      <c r="H200" s="23" t="s">
        <v>46</v>
      </c>
      <c r="I200" s="44" t="s">
        <v>3581</v>
      </c>
    </row>
    <row r="201" spans="1:9" ht="38.25" hidden="1">
      <c r="A201" s="44" t="s">
        <v>2299</v>
      </c>
      <c r="B201" s="45" t="s">
        <v>2300</v>
      </c>
      <c r="C201" s="23">
        <v>2006</v>
      </c>
      <c r="D201" s="44" t="s">
        <v>3499</v>
      </c>
      <c r="E201" s="44" t="s">
        <v>3922</v>
      </c>
      <c r="F201" s="23" t="s">
        <v>3424</v>
      </c>
      <c r="G201" s="2" t="s">
        <v>3425</v>
      </c>
      <c r="H201" s="23" t="s">
        <v>46</v>
      </c>
      <c r="I201" s="44" t="s">
        <v>3813</v>
      </c>
    </row>
    <row r="202" spans="1:9" ht="38.25" hidden="1">
      <c r="A202" s="44" t="s">
        <v>2303</v>
      </c>
      <c r="B202" s="45" t="s">
        <v>2304</v>
      </c>
      <c r="C202" s="23">
        <v>2006</v>
      </c>
      <c r="D202" s="44" t="s">
        <v>3647</v>
      </c>
      <c r="E202" s="44" t="s">
        <v>3923</v>
      </c>
      <c r="F202" s="23" t="s">
        <v>3424</v>
      </c>
      <c r="G202" s="2" t="s">
        <v>3425</v>
      </c>
      <c r="H202" s="23" t="s">
        <v>46</v>
      </c>
      <c r="I202" s="44" t="s">
        <v>3813</v>
      </c>
    </row>
    <row r="203" spans="1:9" ht="51">
      <c r="A203" s="44"/>
      <c r="B203" s="45" t="s">
        <v>2313</v>
      </c>
      <c r="C203" s="23">
        <v>2004</v>
      </c>
      <c r="D203" s="44" t="s">
        <v>3486</v>
      </c>
      <c r="E203" s="44" t="s">
        <v>3924</v>
      </c>
      <c r="F203" s="23" t="s">
        <v>3424</v>
      </c>
      <c r="G203" s="2" t="s">
        <v>7</v>
      </c>
      <c r="H203" s="23" t="s">
        <v>46</v>
      </c>
      <c r="I203" s="44" t="s">
        <v>3426</v>
      </c>
    </row>
    <row r="204" spans="1:9" ht="38.25">
      <c r="A204" s="44" t="s">
        <v>3925</v>
      </c>
      <c r="B204" s="45" t="s">
        <v>2322</v>
      </c>
      <c r="C204" s="23">
        <v>2006</v>
      </c>
      <c r="D204" s="44" t="s">
        <v>3752</v>
      </c>
      <c r="E204" s="44" t="s">
        <v>3926</v>
      </c>
      <c r="F204" s="23" t="s">
        <v>3424</v>
      </c>
      <c r="G204" s="2" t="s">
        <v>5</v>
      </c>
      <c r="H204" s="23" t="s">
        <v>46</v>
      </c>
      <c r="I204" s="44" t="s">
        <v>3758</v>
      </c>
    </row>
    <row r="205" spans="1:9" ht="25.5" hidden="1">
      <c r="A205" s="44"/>
      <c r="B205" s="45" t="s">
        <v>2331</v>
      </c>
      <c r="C205" s="23">
        <v>2007</v>
      </c>
      <c r="D205" s="44" t="s">
        <v>3479</v>
      </c>
      <c r="E205" s="44" t="s">
        <v>3927</v>
      </c>
      <c r="F205" s="23" t="s">
        <v>3424</v>
      </c>
      <c r="G205" s="2" t="s">
        <v>7</v>
      </c>
      <c r="H205" s="23" t="s">
        <v>46</v>
      </c>
      <c r="I205" s="44" t="s">
        <v>3928</v>
      </c>
    </row>
    <row r="206" spans="1:9" ht="51">
      <c r="A206" s="44" t="s">
        <v>3929</v>
      </c>
      <c r="B206" s="45" t="s">
        <v>2338</v>
      </c>
      <c r="C206" s="23">
        <v>2008</v>
      </c>
      <c r="D206" s="44" t="s">
        <v>3636</v>
      </c>
      <c r="E206" s="44" t="s">
        <v>3930</v>
      </c>
      <c r="F206" s="23" t="s">
        <v>3424</v>
      </c>
      <c r="G206" s="2" t="s">
        <v>3425</v>
      </c>
      <c r="H206" s="23" t="s">
        <v>46</v>
      </c>
      <c r="I206" s="44" t="s">
        <v>3431</v>
      </c>
    </row>
    <row r="207" spans="1:9" ht="25.5" hidden="1">
      <c r="A207" s="44" t="s">
        <v>3931</v>
      </c>
      <c r="B207" s="45" t="s">
        <v>2343</v>
      </c>
      <c r="C207" s="23">
        <v>2006</v>
      </c>
      <c r="D207" s="44" t="s">
        <v>3752</v>
      </c>
      <c r="E207" s="44" t="s">
        <v>3932</v>
      </c>
      <c r="F207" s="23" t="s">
        <v>3424</v>
      </c>
      <c r="G207" s="2" t="s">
        <v>5</v>
      </c>
      <c r="H207" s="23" t="s">
        <v>46</v>
      </c>
      <c r="I207" s="44" t="s">
        <v>3928</v>
      </c>
    </row>
    <row r="208" spans="1:9" ht="51">
      <c r="A208" s="44" t="s">
        <v>3933</v>
      </c>
      <c r="B208" s="45" t="s">
        <v>3934</v>
      </c>
      <c r="C208" s="23">
        <v>2004</v>
      </c>
      <c r="D208" s="44" t="s">
        <v>3486</v>
      </c>
      <c r="E208" s="44" t="s">
        <v>3935</v>
      </c>
      <c r="F208" s="23" t="s">
        <v>3424</v>
      </c>
      <c r="G208" s="2" t="s">
        <v>3425</v>
      </c>
      <c r="H208" s="23" t="s">
        <v>46</v>
      </c>
      <c r="I208" s="44" t="s">
        <v>3426</v>
      </c>
    </row>
    <row r="209" spans="1:9" ht="51" hidden="1">
      <c r="A209" s="44" t="s">
        <v>2346</v>
      </c>
      <c r="B209" s="45" t="s">
        <v>3936</v>
      </c>
      <c r="C209" s="23">
        <v>2012</v>
      </c>
      <c r="D209" s="44" t="s">
        <v>3489</v>
      </c>
      <c r="E209" s="44" t="s">
        <v>3937</v>
      </c>
      <c r="F209" s="23" t="s">
        <v>3424</v>
      </c>
      <c r="G209" s="2" t="s">
        <v>3425</v>
      </c>
      <c r="H209" s="23" t="s">
        <v>46</v>
      </c>
      <c r="I209" s="44" t="s">
        <v>3813</v>
      </c>
    </row>
    <row r="210" spans="1:9" ht="51">
      <c r="A210" s="44" t="s">
        <v>3938</v>
      </c>
      <c r="B210" s="45" t="s">
        <v>2354</v>
      </c>
      <c r="C210" s="23">
        <v>2017</v>
      </c>
      <c r="D210" s="44" t="s">
        <v>3486</v>
      </c>
      <c r="E210" s="44" t="s">
        <v>3939</v>
      </c>
      <c r="F210" s="23" t="s">
        <v>3424</v>
      </c>
      <c r="G210" s="2" t="s">
        <v>3425</v>
      </c>
      <c r="H210" s="23" t="s">
        <v>46</v>
      </c>
      <c r="I210" s="44" t="s">
        <v>3444</v>
      </c>
    </row>
    <row r="211" spans="1:9" ht="25.5" hidden="1">
      <c r="A211" s="44"/>
      <c r="B211" s="45" t="s">
        <v>2378</v>
      </c>
      <c r="C211" s="23">
        <v>2002</v>
      </c>
      <c r="D211" s="44" t="s">
        <v>3464</v>
      </c>
      <c r="E211" s="44" t="s">
        <v>3940</v>
      </c>
      <c r="F211" s="23" t="s">
        <v>3424</v>
      </c>
      <c r="G211" s="2" t="s">
        <v>7</v>
      </c>
      <c r="H211" s="23" t="s">
        <v>46</v>
      </c>
      <c r="I211" s="44" t="s">
        <v>3581</v>
      </c>
    </row>
    <row r="212" spans="1:9" ht="25.5" hidden="1">
      <c r="A212" s="44" t="s">
        <v>2392</v>
      </c>
      <c r="B212" s="45" t="s">
        <v>2393</v>
      </c>
      <c r="C212" s="23">
        <v>2003</v>
      </c>
      <c r="D212" s="44" t="s">
        <v>3449</v>
      </c>
      <c r="E212" s="44" t="s">
        <v>3941</v>
      </c>
      <c r="F212" s="23" t="s">
        <v>3424</v>
      </c>
      <c r="G212" s="2" t="s">
        <v>3425</v>
      </c>
      <c r="H212" s="23" t="s">
        <v>46</v>
      </c>
      <c r="I212" s="44" t="s">
        <v>877</v>
      </c>
    </row>
    <row r="213" spans="1:9" ht="51" hidden="1">
      <c r="A213" s="44"/>
      <c r="B213" s="45" t="s">
        <v>2408</v>
      </c>
      <c r="C213" s="23">
        <v>1999</v>
      </c>
      <c r="D213" s="44" t="s">
        <v>3942</v>
      </c>
      <c r="E213" s="44" t="s">
        <v>3943</v>
      </c>
      <c r="F213" s="23" t="s">
        <v>3424</v>
      </c>
      <c r="G213" s="2" t="s">
        <v>7</v>
      </c>
      <c r="H213" s="23" t="s">
        <v>46</v>
      </c>
      <c r="I213" s="44" t="s">
        <v>3944</v>
      </c>
    </row>
    <row r="214" spans="1:9" ht="38.25" hidden="1">
      <c r="A214" s="44" t="s">
        <v>2414</v>
      </c>
      <c r="B214" s="45" t="s">
        <v>3945</v>
      </c>
      <c r="C214" s="23">
        <v>2008</v>
      </c>
      <c r="D214" s="44" t="s">
        <v>3442</v>
      </c>
      <c r="E214" s="44" t="s">
        <v>3946</v>
      </c>
      <c r="F214" s="23" t="s">
        <v>3437</v>
      </c>
      <c r="G214" s="2" t="s">
        <v>3425</v>
      </c>
      <c r="H214" s="23" t="s">
        <v>46</v>
      </c>
      <c r="I214" s="44" t="s">
        <v>3947</v>
      </c>
    </row>
    <row r="215" spans="1:9" ht="38.25" hidden="1">
      <c r="A215" s="44" t="s">
        <v>3948</v>
      </c>
      <c r="B215" s="45" t="s">
        <v>3949</v>
      </c>
      <c r="C215" s="23">
        <v>2013</v>
      </c>
      <c r="D215" s="44" t="s">
        <v>3596</v>
      </c>
      <c r="E215" s="44" t="s">
        <v>3950</v>
      </c>
      <c r="F215" s="23" t="s">
        <v>3437</v>
      </c>
      <c r="G215" s="2" t="s">
        <v>3425</v>
      </c>
      <c r="H215" s="23" t="s">
        <v>46</v>
      </c>
      <c r="I215" s="44" t="s">
        <v>3533</v>
      </c>
    </row>
    <row r="216" spans="1:9" ht="38.25">
      <c r="A216" s="44" t="s">
        <v>3951</v>
      </c>
      <c r="B216" s="45" t="s">
        <v>2456</v>
      </c>
      <c r="C216" s="23">
        <v>2014</v>
      </c>
      <c r="D216" s="44" t="s">
        <v>3815</v>
      </c>
      <c r="E216" s="44" t="s">
        <v>3952</v>
      </c>
      <c r="F216" s="23" t="s">
        <v>3437</v>
      </c>
      <c r="G216" s="2" t="s">
        <v>5</v>
      </c>
      <c r="H216" s="23" t="s">
        <v>46</v>
      </c>
      <c r="I216" s="44" t="s">
        <v>3431</v>
      </c>
    </row>
    <row r="217" spans="1:9" ht="38.25" hidden="1">
      <c r="A217" s="44" t="s">
        <v>3953</v>
      </c>
      <c r="B217" s="45" t="s">
        <v>2468</v>
      </c>
      <c r="C217" s="23">
        <v>2014</v>
      </c>
      <c r="D217" s="44" t="s">
        <v>3954</v>
      </c>
      <c r="E217" s="44" t="s">
        <v>3955</v>
      </c>
      <c r="F217" s="23" t="s">
        <v>3424</v>
      </c>
      <c r="G217" s="2" t="s">
        <v>5</v>
      </c>
      <c r="H217" s="23" t="s">
        <v>46</v>
      </c>
      <c r="I217" s="44" t="s">
        <v>3495</v>
      </c>
    </row>
    <row r="218" spans="1:9" ht="38.25">
      <c r="A218" s="44" t="s">
        <v>3956</v>
      </c>
      <c r="B218" s="45" t="s">
        <v>2477</v>
      </c>
      <c r="C218" s="23">
        <v>2014</v>
      </c>
      <c r="D218" s="44" t="s">
        <v>3957</v>
      </c>
      <c r="E218" s="44" t="s">
        <v>3958</v>
      </c>
      <c r="F218" s="23" t="s">
        <v>3424</v>
      </c>
      <c r="G218" s="2" t="s">
        <v>5</v>
      </c>
      <c r="H218" s="23" t="s">
        <v>46</v>
      </c>
      <c r="I218" s="44" t="s">
        <v>3434</v>
      </c>
    </row>
    <row r="219" spans="1:9" ht="51" hidden="1">
      <c r="A219" s="44"/>
      <c r="B219" s="45" t="s">
        <v>2481</v>
      </c>
      <c r="C219" s="23">
        <v>2014</v>
      </c>
      <c r="D219" s="44" t="s">
        <v>3959</v>
      </c>
      <c r="E219" s="44" t="s">
        <v>3960</v>
      </c>
      <c r="F219" s="23" t="s">
        <v>3424</v>
      </c>
      <c r="G219" s="2" t="s">
        <v>7</v>
      </c>
      <c r="H219" s="23" t="s">
        <v>46</v>
      </c>
      <c r="I219" s="44" t="s">
        <v>3438</v>
      </c>
    </row>
    <row r="220" spans="1:9" ht="51">
      <c r="A220" s="44" t="s">
        <v>3961</v>
      </c>
      <c r="B220" s="45" t="s">
        <v>2489</v>
      </c>
      <c r="C220" s="23">
        <v>2010</v>
      </c>
      <c r="D220" s="44" t="s">
        <v>3499</v>
      </c>
      <c r="E220" s="44" t="s">
        <v>3962</v>
      </c>
      <c r="F220" s="23" t="s">
        <v>3424</v>
      </c>
      <c r="G220" s="2" t="s">
        <v>3425</v>
      </c>
      <c r="H220" s="23" t="s">
        <v>46</v>
      </c>
      <c r="I220" s="44" t="s">
        <v>3431</v>
      </c>
    </row>
    <row r="221" spans="1:9" ht="51" hidden="1">
      <c r="A221" s="44" t="s">
        <v>3963</v>
      </c>
      <c r="B221" s="45" t="s">
        <v>3964</v>
      </c>
      <c r="C221" s="23">
        <v>2008</v>
      </c>
      <c r="D221" s="44" t="s">
        <v>3516</v>
      </c>
      <c r="E221" s="44" t="s">
        <v>3965</v>
      </c>
      <c r="F221" s="23" t="s">
        <v>3424</v>
      </c>
      <c r="G221" s="2" t="s">
        <v>3425</v>
      </c>
      <c r="H221" s="23" t="s">
        <v>46</v>
      </c>
      <c r="I221" s="44" t="s">
        <v>3928</v>
      </c>
    </row>
    <row r="222" spans="1:9" ht="38.25">
      <c r="A222" s="44" t="s">
        <v>3966</v>
      </c>
      <c r="B222" s="45" t="s">
        <v>3967</v>
      </c>
      <c r="C222" s="23">
        <v>2013</v>
      </c>
      <c r="D222" s="44" t="s">
        <v>3429</v>
      </c>
      <c r="E222" s="44" t="s">
        <v>3968</v>
      </c>
      <c r="F222" s="23" t="s">
        <v>3424</v>
      </c>
      <c r="G222" s="2" t="s">
        <v>5</v>
      </c>
      <c r="H222" s="23" t="s">
        <v>46</v>
      </c>
      <c r="I222" s="44" t="s">
        <v>3434</v>
      </c>
    </row>
    <row r="223" spans="1:9" ht="25.5" hidden="1">
      <c r="A223" s="44" t="s">
        <v>3969</v>
      </c>
      <c r="B223" s="45" t="s">
        <v>2516</v>
      </c>
      <c r="C223" s="23">
        <v>2010</v>
      </c>
      <c r="D223" s="44" t="s">
        <v>3619</v>
      </c>
      <c r="E223" s="44" t="s">
        <v>3970</v>
      </c>
      <c r="F223" s="23" t="s">
        <v>3424</v>
      </c>
      <c r="G223" s="2" t="s">
        <v>3425</v>
      </c>
      <c r="H223" s="23" t="s">
        <v>46</v>
      </c>
      <c r="I223" s="44" t="s">
        <v>3971</v>
      </c>
    </row>
    <row r="224" spans="1:9" ht="25.5">
      <c r="A224" s="44" t="s">
        <v>3972</v>
      </c>
      <c r="B224" s="45" t="s">
        <v>2528</v>
      </c>
      <c r="C224" s="23">
        <v>2007</v>
      </c>
      <c r="D224" s="44" t="s">
        <v>3486</v>
      </c>
      <c r="E224" s="44" t="s">
        <v>3973</v>
      </c>
      <c r="F224" s="23" t="s">
        <v>3424</v>
      </c>
      <c r="G224" s="2" t="s">
        <v>3425</v>
      </c>
      <c r="H224" s="23" t="s">
        <v>46</v>
      </c>
      <c r="I224" s="44" t="s">
        <v>3758</v>
      </c>
    </row>
    <row r="225" spans="1:9" ht="25.5">
      <c r="A225" s="44" t="s">
        <v>2531</v>
      </c>
      <c r="B225" s="45" t="s">
        <v>3974</v>
      </c>
      <c r="C225" s="23">
        <v>2008</v>
      </c>
      <c r="D225" s="44" t="s">
        <v>3516</v>
      </c>
      <c r="E225" s="44" t="s">
        <v>3975</v>
      </c>
      <c r="F225" s="23" t="s">
        <v>3424</v>
      </c>
      <c r="G225" s="2" t="s">
        <v>3425</v>
      </c>
      <c r="H225" s="23" t="s">
        <v>46</v>
      </c>
      <c r="I225" s="44" t="s">
        <v>3460</v>
      </c>
    </row>
    <row r="226" spans="1:9" ht="38.25">
      <c r="A226" s="44" t="s">
        <v>3976</v>
      </c>
      <c r="B226" s="45" t="s">
        <v>2568</v>
      </c>
      <c r="C226" s="23">
        <v>2006</v>
      </c>
      <c r="D226" s="44" t="s">
        <v>3573</v>
      </c>
      <c r="E226" s="44" t="s">
        <v>3977</v>
      </c>
      <c r="F226" s="23" t="s">
        <v>3424</v>
      </c>
      <c r="G226" s="2" t="s">
        <v>5</v>
      </c>
      <c r="H226" s="23" t="s">
        <v>46</v>
      </c>
      <c r="I226" s="44" t="s">
        <v>3671</v>
      </c>
    </row>
    <row r="227" spans="1:9" ht="76.5" hidden="1">
      <c r="A227" s="44"/>
      <c r="B227" s="45" t="s">
        <v>2571</v>
      </c>
      <c r="C227" s="23"/>
      <c r="D227" s="44"/>
      <c r="E227" s="44" t="s">
        <v>3978</v>
      </c>
      <c r="F227" s="23" t="s">
        <v>126</v>
      </c>
      <c r="G227" s="2" t="s">
        <v>7</v>
      </c>
      <c r="H227" s="23" t="s">
        <v>46</v>
      </c>
      <c r="I227" s="44" t="s">
        <v>3463</v>
      </c>
    </row>
    <row r="228" spans="1:9" ht="38.25" hidden="1">
      <c r="A228" s="44"/>
      <c r="B228" s="45" t="s">
        <v>3979</v>
      </c>
      <c r="C228" s="23">
        <v>2013</v>
      </c>
      <c r="D228" s="44" t="s">
        <v>3980</v>
      </c>
      <c r="E228" s="44" t="s">
        <v>3981</v>
      </c>
      <c r="F228" s="23" t="s">
        <v>3424</v>
      </c>
      <c r="G228" s="2" t="s">
        <v>7</v>
      </c>
      <c r="H228" s="23" t="s">
        <v>46</v>
      </c>
      <c r="I228" s="44" t="s">
        <v>3982</v>
      </c>
    </row>
    <row r="229" spans="1:9" ht="25.5">
      <c r="A229" s="44" t="s">
        <v>2589</v>
      </c>
      <c r="B229" s="45" t="s">
        <v>2590</v>
      </c>
      <c r="C229" s="23">
        <v>2007</v>
      </c>
      <c r="D229" s="44" t="s">
        <v>3899</v>
      </c>
      <c r="E229" s="44" t="s">
        <v>3983</v>
      </c>
      <c r="F229" s="23" t="s">
        <v>3424</v>
      </c>
      <c r="G229" s="2" t="s">
        <v>3425</v>
      </c>
      <c r="H229" s="23" t="s">
        <v>46</v>
      </c>
      <c r="I229" s="44" t="s">
        <v>3434</v>
      </c>
    </row>
    <row r="230" spans="1:9" ht="38.25" hidden="1">
      <c r="A230" s="44"/>
      <c r="B230" s="45" t="s">
        <v>2593</v>
      </c>
      <c r="C230" s="23">
        <v>2011</v>
      </c>
      <c r="D230" s="44" t="s">
        <v>3479</v>
      </c>
      <c r="E230" s="44" t="s">
        <v>3984</v>
      </c>
      <c r="F230" s="23" t="s">
        <v>3437</v>
      </c>
      <c r="G230" s="2" t="s">
        <v>7</v>
      </c>
      <c r="H230" s="23" t="s">
        <v>46</v>
      </c>
      <c r="I230" s="44" t="s">
        <v>3780</v>
      </c>
    </row>
    <row r="231" spans="1:9" ht="25.5">
      <c r="A231" s="44" t="s">
        <v>2596</v>
      </c>
      <c r="B231" s="45" t="s">
        <v>3985</v>
      </c>
      <c r="C231" s="23">
        <v>2012</v>
      </c>
      <c r="D231" s="44" t="s">
        <v>3986</v>
      </c>
      <c r="E231" s="44" t="s">
        <v>3987</v>
      </c>
      <c r="F231" s="23" t="s">
        <v>3424</v>
      </c>
      <c r="G231" s="2" t="s">
        <v>3425</v>
      </c>
      <c r="H231" s="23" t="s">
        <v>46</v>
      </c>
      <c r="I231" s="44" t="s">
        <v>3444</v>
      </c>
    </row>
    <row r="232" spans="1:9" ht="38.25">
      <c r="A232" s="44" t="s">
        <v>3988</v>
      </c>
      <c r="B232" s="45" t="s">
        <v>2604</v>
      </c>
      <c r="C232" s="23">
        <v>2013</v>
      </c>
      <c r="D232" s="44" t="s">
        <v>3980</v>
      </c>
      <c r="E232" s="44" t="s">
        <v>3989</v>
      </c>
      <c r="F232" s="23" t="s">
        <v>3424</v>
      </c>
      <c r="G232" s="2" t="s">
        <v>5</v>
      </c>
      <c r="H232" s="23" t="s">
        <v>46</v>
      </c>
      <c r="I232" s="44" t="s">
        <v>3990</v>
      </c>
    </row>
    <row r="233" spans="1:9" ht="25.5" hidden="1">
      <c r="A233" s="44" t="s">
        <v>3991</v>
      </c>
      <c r="B233" s="45" t="s">
        <v>2620</v>
      </c>
      <c r="C233" s="23">
        <v>2007</v>
      </c>
      <c r="D233" s="44" t="s">
        <v>3992</v>
      </c>
      <c r="E233" s="44" t="s">
        <v>3993</v>
      </c>
      <c r="F233" s="23" t="s">
        <v>3437</v>
      </c>
      <c r="G233" s="2" t="s">
        <v>5</v>
      </c>
      <c r="H233" s="23" t="s">
        <v>46</v>
      </c>
      <c r="I233" s="44" t="s">
        <v>3457</v>
      </c>
    </row>
    <row r="234" spans="1:9" ht="38.25">
      <c r="A234" s="44" t="s">
        <v>2623</v>
      </c>
      <c r="B234" s="45" t="s">
        <v>2624</v>
      </c>
      <c r="C234" s="23">
        <v>2005</v>
      </c>
      <c r="D234" s="44" t="s">
        <v>3553</v>
      </c>
      <c r="E234" s="44" t="s">
        <v>3994</v>
      </c>
      <c r="F234" s="23" t="s">
        <v>3424</v>
      </c>
      <c r="G234" s="2" t="s">
        <v>3425</v>
      </c>
      <c r="H234" s="23" t="s">
        <v>46</v>
      </c>
      <c r="I234" s="44" t="s">
        <v>3434</v>
      </c>
    </row>
    <row r="235" spans="1:9" ht="25.5" hidden="1">
      <c r="A235" s="44"/>
      <c r="B235" s="45" t="s">
        <v>2639</v>
      </c>
      <c r="C235" s="23">
        <v>2006</v>
      </c>
      <c r="D235" s="44" t="s">
        <v>3499</v>
      </c>
      <c r="E235" s="44" t="s">
        <v>3995</v>
      </c>
      <c r="F235" s="23" t="s">
        <v>3424</v>
      </c>
      <c r="G235" s="2" t="s">
        <v>7</v>
      </c>
      <c r="H235" s="23" t="s">
        <v>46</v>
      </c>
      <c r="I235" s="44" t="s">
        <v>3996</v>
      </c>
    </row>
    <row r="236" spans="1:9">
      <c r="A236" s="44" t="s">
        <v>3997</v>
      </c>
      <c r="B236" s="45" t="s">
        <v>3998</v>
      </c>
      <c r="C236" s="23">
        <v>2019</v>
      </c>
      <c r="D236" s="44" t="s">
        <v>3573</v>
      </c>
      <c r="E236" s="44" t="s">
        <v>3999</v>
      </c>
      <c r="F236" s="23" t="s">
        <v>3424</v>
      </c>
      <c r="G236" s="2" t="s">
        <v>3425</v>
      </c>
      <c r="H236" s="23" t="s">
        <v>46</v>
      </c>
      <c r="I236" s="44" t="s">
        <v>3431</v>
      </c>
    </row>
    <row r="237" spans="1:9" ht="25.5">
      <c r="A237" s="44" t="s">
        <v>4000</v>
      </c>
      <c r="B237" s="45" t="s">
        <v>2661</v>
      </c>
      <c r="C237" s="23">
        <v>2015</v>
      </c>
      <c r="D237" s="44" t="s">
        <v>4001</v>
      </c>
      <c r="E237" s="44" t="s">
        <v>4002</v>
      </c>
      <c r="F237" s="23" t="s">
        <v>3437</v>
      </c>
      <c r="G237" s="2" t="s">
        <v>5</v>
      </c>
      <c r="H237" s="23" t="s">
        <v>46</v>
      </c>
      <c r="I237" s="44" t="s">
        <v>3426</v>
      </c>
    </row>
    <row r="238" spans="1:9" ht="38.25">
      <c r="A238" s="44" t="s">
        <v>4003</v>
      </c>
      <c r="B238" s="45" t="s">
        <v>2667</v>
      </c>
      <c r="C238" s="23">
        <v>2014</v>
      </c>
      <c r="D238" s="44" t="s">
        <v>3815</v>
      </c>
      <c r="E238" s="44" t="s">
        <v>4004</v>
      </c>
      <c r="F238" s="23" t="s">
        <v>3437</v>
      </c>
      <c r="G238" s="2" t="s">
        <v>5</v>
      </c>
      <c r="H238" s="23" t="s">
        <v>46</v>
      </c>
      <c r="I238" s="44" t="s">
        <v>3426</v>
      </c>
    </row>
    <row r="239" spans="1:9" ht="25.5" hidden="1">
      <c r="A239" s="44" t="s">
        <v>4005</v>
      </c>
      <c r="B239" s="45" t="s">
        <v>2672</v>
      </c>
      <c r="C239" s="23">
        <v>2005</v>
      </c>
      <c r="D239" s="44" t="s">
        <v>3752</v>
      </c>
      <c r="E239" s="44" t="s">
        <v>4006</v>
      </c>
      <c r="F239" s="23" t="s">
        <v>3424</v>
      </c>
      <c r="G239" s="2" t="s">
        <v>5</v>
      </c>
      <c r="H239" s="23" t="s">
        <v>46</v>
      </c>
      <c r="I239" s="44" t="s">
        <v>3514</v>
      </c>
    </row>
    <row r="240" spans="1:9" ht="25.5" hidden="1">
      <c r="A240" s="44" t="s">
        <v>2681</v>
      </c>
      <c r="B240" s="45" t="s">
        <v>2682</v>
      </c>
      <c r="C240" s="23">
        <v>2011</v>
      </c>
      <c r="D240" s="44" t="s">
        <v>4007</v>
      </c>
      <c r="E240" s="44" t="s">
        <v>4008</v>
      </c>
      <c r="F240" s="47" t="s">
        <v>3424</v>
      </c>
      <c r="G240" s="2" t="s">
        <v>4</v>
      </c>
      <c r="H240" s="23" t="s">
        <v>46</v>
      </c>
      <c r="I240" s="44" t="s">
        <v>3463</v>
      </c>
    </row>
    <row r="241" spans="1:9" ht="38.25">
      <c r="A241" s="44" t="s">
        <v>4009</v>
      </c>
      <c r="B241" s="45" t="s">
        <v>2685</v>
      </c>
      <c r="C241" s="23">
        <v>2012</v>
      </c>
      <c r="D241" s="44" t="s">
        <v>3628</v>
      </c>
      <c r="E241" s="44" t="s">
        <v>4010</v>
      </c>
      <c r="F241" s="23" t="s">
        <v>3437</v>
      </c>
      <c r="G241" s="2" t="s">
        <v>3425</v>
      </c>
      <c r="H241" s="23" t="s">
        <v>46</v>
      </c>
      <c r="I241" s="44" t="s">
        <v>3434</v>
      </c>
    </row>
    <row r="242" spans="1:9" ht="51" hidden="1">
      <c r="A242" s="44" t="s">
        <v>2707</v>
      </c>
      <c r="B242" s="45" t="s">
        <v>4011</v>
      </c>
      <c r="C242" s="23">
        <v>2012</v>
      </c>
      <c r="D242" s="44" t="s">
        <v>3980</v>
      </c>
      <c r="E242" s="44" t="s">
        <v>4012</v>
      </c>
      <c r="F242" s="23" t="s">
        <v>3424</v>
      </c>
      <c r="G242" s="2" t="s">
        <v>3425</v>
      </c>
      <c r="H242" s="23" t="s">
        <v>46</v>
      </c>
      <c r="I242" s="44" t="s">
        <v>4013</v>
      </c>
    </row>
    <row r="243" spans="1:9" ht="38.25">
      <c r="A243" s="44" t="s">
        <v>4014</v>
      </c>
      <c r="B243" s="45" t="s">
        <v>2716</v>
      </c>
      <c r="C243" s="23">
        <v>2014</v>
      </c>
      <c r="D243" s="44" t="s">
        <v>3986</v>
      </c>
      <c r="E243" s="44" t="s">
        <v>4015</v>
      </c>
      <c r="F243" s="23" t="s">
        <v>3424</v>
      </c>
      <c r="G243" s="2" t="s">
        <v>5</v>
      </c>
      <c r="H243" s="23" t="s">
        <v>46</v>
      </c>
      <c r="I243" s="44" t="s">
        <v>3444</v>
      </c>
    </row>
    <row r="244" spans="1:9" ht="25.5" hidden="1">
      <c r="A244" s="44" t="s">
        <v>2720</v>
      </c>
      <c r="B244" s="45" t="s">
        <v>4016</v>
      </c>
      <c r="C244" s="23">
        <v>2018</v>
      </c>
      <c r="D244" s="44" t="s">
        <v>3442</v>
      </c>
      <c r="E244" s="44" t="s">
        <v>4017</v>
      </c>
      <c r="F244" s="23" t="s">
        <v>3437</v>
      </c>
      <c r="G244" s="2" t="s">
        <v>3425</v>
      </c>
      <c r="H244" s="23" t="s">
        <v>46</v>
      </c>
      <c r="I244" s="44" t="s">
        <v>3581</v>
      </c>
    </row>
    <row r="245" spans="1:9" ht="38.25">
      <c r="A245" s="44"/>
      <c r="B245" s="45" t="s">
        <v>2739</v>
      </c>
      <c r="C245" s="23">
        <v>2015</v>
      </c>
      <c r="D245" s="44" t="s">
        <v>4018</v>
      </c>
      <c r="E245" s="44" t="s">
        <v>4019</v>
      </c>
      <c r="F245" s="23" t="s">
        <v>3424</v>
      </c>
      <c r="G245" s="2" t="s">
        <v>7</v>
      </c>
      <c r="H245" s="23" t="s">
        <v>46</v>
      </c>
      <c r="I245" s="44" t="s">
        <v>3444</v>
      </c>
    </row>
    <row r="246" spans="1:9" ht="51">
      <c r="A246" s="44" t="s">
        <v>342</v>
      </c>
      <c r="B246" s="45" t="s">
        <v>4020</v>
      </c>
      <c r="C246" s="23">
        <v>2018</v>
      </c>
      <c r="D246" s="44" t="s">
        <v>3429</v>
      </c>
      <c r="E246" s="44" t="s">
        <v>4021</v>
      </c>
      <c r="F246" s="23" t="s">
        <v>3424</v>
      </c>
      <c r="G246" s="2" t="s">
        <v>3425</v>
      </c>
      <c r="H246" s="23" t="s">
        <v>46</v>
      </c>
      <c r="I246" s="44" t="s">
        <v>3431</v>
      </c>
    </row>
    <row r="247" spans="1:9" ht="25.5" hidden="1">
      <c r="A247" s="44" t="s">
        <v>4022</v>
      </c>
      <c r="B247" s="45" t="s">
        <v>2754</v>
      </c>
      <c r="C247" s="23">
        <v>2015</v>
      </c>
      <c r="D247" s="44" t="s">
        <v>3486</v>
      </c>
      <c r="E247" s="44" t="s">
        <v>4023</v>
      </c>
      <c r="F247" s="23" t="s">
        <v>3424</v>
      </c>
      <c r="G247" s="2" t="s">
        <v>5</v>
      </c>
      <c r="H247" s="23" t="s">
        <v>46</v>
      </c>
      <c r="I247" s="44" t="s">
        <v>3581</v>
      </c>
    </row>
    <row r="248" spans="1:9" ht="38.25" hidden="1">
      <c r="A248" s="44" t="s">
        <v>4024</v>
      </c>
      <c r="B248" s="45" t="s">
        <v>2765</v>
      </c>
      <c r="C248" s="23">
        <v>2018</v>
      </c>
      <c r="D248" s="44" t="s">
        <v>3654</v>
      </c>
      <c r="E248" s="44" t="s">
        <v>4025</v>
      </c>
      <c r="F248" s="23" t="s">
        <v>3424</v>
      </c>
      <c r="G248" s="2" t="s">
        <v>3425</v>
      </c>
      <c r="H248" s="23" t="s">
        <v>46</v>
      </c>
      <c r="I248" s="44" t="s">
        <v>4026</v>
      </c>
    </row>
    <row r="249" spans="1:9" ht="38.25">
      <c r="A249" s="44" t="s">
        <v>4027</v>
      </c>
      <c r="B249" s="45" t="s">
        <v>2790</v>
      </c>
      <c r="C249" s="23">
        <v>2018</v>
      </c>
      <c r="D249" s="44" t="s">
        <v>4028</v>
      </c>
      <c r="E249" s="44" t="s">
        <v>4029</v>
      </c>
      <c r="F249" s="23" t="s">
        <v>3424</v>
      </c>
      <c r="G249" s="2" t="s">
        <v>5</v>
      </c>
      <c r="H249" s="23" t="s">
        <v>46</v>
      </c>
      <c r="I249" s="44" t="s">
        <v>3431</v>
      </c>
    </row>
    <row r="250" spans="1:9" ht="25.5" hidden="1">
      <c r="A250" s="44"/>
      <c r="B250" s="45" t="s">
        <v>2794</v>
      </c>
      <c r="C250" s="23">
        <v>2001</v>
      </c>
      <c r="D250" s="44" t="s">
        <v>4007</v>
      </c>
      <c r="E250" s="44" t="s">
        <v>4030</v>
      </c>
      <c r="F250" s="23" t="s">
        <v>3424</v>
      </c>
      <c r="G250" s="2" t="s">
        <v>7</v>
      </c>
      <c r="H250" s="23" t="s">
        <v>46</v>
      </c>
      <c r="I250" s="44" t="s">
        <v>3463</v>
      </c>
    </row>
    <row r="251" spans="1:9" ht="38.25" hidden="1">
      <c r="A251" s="44"/>
      <c r="B251" s="45" t="s">
        <v>2800</v>
      </c>
      <c r="C251" s="23">
        <v>2010</v>
      </c>
      <c r="D251" s="44" t="s">
        <v>3890</v>
      </c>
      <c r="E251" s="44" t="s">
        <v>4031</v>
      </c>
      <c r="F251" s="23" t="s">
        <v>3424</v>
      </c>
      <c r="G251" s="2" t="s">
        <v>7</v>
      </c>
      <c r="H251" s="23" t="s">
        <v>46</v>
      </c>
      <c r="I251" s="44" t="s">
        <v>3463</v>
      </c>
    </row>
    <row r="252" spans="1:9" ht="51">
      <c r="A252" s="44" t="s">
        <v>4032</v>
      </c>
      <c r="B252" s="45" t="s">
        <v>2807</v>
      </c>
      <c r="C252" s="23">
        <v>2017</v>
      </c>
      <c r="D252" s="44" t="s">
        <v>3446</v>
      </c>
      <c r="E252" s="44" t="s">
        <v>4033</v>
      </c>
      <c r="F252" s="23" t="s">
        <v>3424</v>
      </c>
      <c r="G252" s="2" t="s">
        <v>3425</v>
      </c>
      <c r="H252" s="23" t="s">
        <v>46</v>
      </c>
      <c r="I252" s="44" t="s">
        <v>3434</v>
      </c>
    </row>
    <row r="253" spans="1:9" ht="38.25" hidden="1">
      <c r="A253" s="44" t="s">
        <v>2810</v>
      </c>
      <c r="B253" s="45" t="s">
        <v>2811</v>
      </c>
      <c r="C253" s="23">
        <v>2018</v>
      </c>
      <c r="D253" s="44" t="s">
        <v>3429</v>
      </c>
      <c r="E253" s="44" t="s">
        <v>4034</v>
      </c>
      <c r="F253" s="47" t="s">
        <v>3424</v>
      </c>
      <c r="G253" s="2" t="s">
        <v>4</v>
      </c>
      <c r="H253" s="23" t="s">
        <v>46</v>
      </c>
      <c r="I253" s="44" t="s">
        <v>3514</v>
      </c>
    </row>
    <row r="254" spans="1:9" ht="38.25" hidden="1">
      <c r="A254" s="44"/>
      <c r="B254" s="45" t="s">
        <v>2824</v>
      </c>
      <c r="C254" s="23">
        <v>2018</v>
      </c>
      <c r="D254" s="44" t="s">
        <v>3481</v>
      </c>
      <c r="E254" s="44" t="s">
        <v>4035</v>
      </c>
      <c r="F254" s="23" t="s">
        <v>3424</v>
      </c>
      <c r="G254" s="2" t="s">
        <v>7</v>
      </c>
      <c r="H254" s="23" t="s">
        <v>46</v>
      </c>
      <c r="I254" s="44" t="s">
        <v>3581</v>
      </c>
    </row>
    <row r="255" spans="1:9" ht="38.25" hidden="1">
      <c r="A255" s="44"/>
      <c r="B255" s="45" t="s">
        <v>2829</v>
      </c>
      <c r="C255" s="23">
        <v>2017</v>
      </c>
      <c r="D255" s="44" t="s">
        <v>3481</v>
      </c>
      <c r="E255" s="44" t="s">
        <v>4036</v>
      </c>
      <c r="F255" s="23" t="s">
        <v>3424</v>
      </c>
      <c r="G255" s="2" t="s">
        <v>7</v>
      </c>
      <c r="H255" s="23" t="s">
        <v>46</v>
      </c>
      <c r="I255" s="44" t="s">
        <v>3581</v>
      </c>
    </row>
    <row r="256" spans="1:9" ht="38.25" hidden="1">
      <c r="A256" s="44" t="s">
        <v>2858</v>
      </c>
      <c r="B256" s="45" t="s">
        <v>4037</v>
      </c>
      <c r="C256" s="23">
        <v>2013</v>
      </c>
      <c r="D256" s="44" t="s">
        <v>4038</v>
      </c>
      <c r="E256" s="44" t="s">
        <v>4039</v>
      </c>
      <c r="F256" s="23" t="s">
        <v>3424</v>
      </c>
      <c r="G256" s="2" t="s">
        <v>3425</v>
      </c>
      <c r="H256" s="23" t="s">
        <v>46</v>
      </c>
      <c r="I256" s="44" t="s">
        <v>3570</v>
      </c>
    </row>
    <row r="257" spans="1:9" ht="38.25" hidden="1">
      <c r="A257" s="44" t="s">
        <v>2873</v>
      </c>
      <c r="B257" s="45" t="s">
        <v>2874</v>
      </c>
      <c r="C257" s="23">
        <v>2018</v>
      </c>
      <c r="D257" s="44" t="s">
        <v>4040</v>
      </c>
      <c r="E257" s="44" t="s">
        <v>4041</v>
      </c>
      <c r="F257" s="47" t="s">
        <v>3424</v>
      </c>
      <c r="G257" s="2" t="s">
        <v>4</v>
      </c>
      <c r="H257" s="23" t="s">
        <v>46</v>
      </c>
      <c r="I257" s="44" t="s">
        <v>4042</v>
      </c>
    </row>
    <row r="258" spans="1:9" ht="51">
      <c r="A258" s="44"/>
      <c r="B258" s="45" t="s">
        <v>2880</v>
      </c>
      <c r="C258" s="23">
        <v>2014</v>
      </c>
      <c r="D258" s="44" t="s">
        <v>3516</v>
      </c>
      <c r="E258" s="44" t="s">
        <v>4043</v>
      </c>
      <c r="F258" s="23" t="s">
        <v>3424</v>
      </c>
      <c r="G258" s="2" t="s">
        <v>7</v>
      </c>
      <c r="H258" s="23" t="s">
        <v>46</v>
      </c>
      <c r="I258" s="44" t="s">
        <v>3460</v>
      </c>
    </row>
    <row r="259" spans="1:9" ht="25.5">
      <c r="A259" s="44" t="s">
        <v>4044</v>
      </c>
      <c r="B259" s="45" t="s">
        <v>2892</v>
      </c>
      <c r="C259" s="23">
        <v>2008</v>
      </c>
      <c r="D259" s="44" t="s">
        <v>3559</v>
      </c>
      <c r="E259" s="44" t="s">
        <v>4045</v>
      </c>
      <c r="F259" s="23" t="s">
        <v>3424</v>
      </c>
      <c r="G259" s="2" t="s">
        <v>5</v>
      </c>
      <c r="H259" s="23" t="s">
        <v>46</v>
      </c>
      <c r="I259" s="44" t="s">
        <v>3434</v>
      </c>
    </row>
    <row r="260" spans="1:9" ht="38.25" hidden="1">
      <c r="A260" s="44"/>
      <c r="B260" s="45" t="s">
        <v>2910</v>
      </c>
      <c r="C260" s="23">
        <v>2008</v>
      </c>
      <c r="D260" s="44" t="s">
        <v>4046</v>
      </c>
      <c r="E260" s="44" t="s">
        <v>4047</v>
      </c>
      <c r="F260" s="23" t="s">
        <v>3424</v>
      </c>
      <c r="G260" s="2" t="s">
        <v>7</v>
      </c>
      <c r="H260" s="23" t="s">
        <v>46</v>
      </c>
      <c r="I260" s="44" t="s">
        <v>3463</v>
      </c>
    </row>
    <row r="261" spans="1:9" ht="25.5" hidden="1">
      <c r="A261" s="44" t="s">
        <v>4048</v>
      </c>
      <c r="B261" s="45" t="s">
        <v>2916</v>
      </c>
      <c r="C261" s="23">
        <v>2008</v>
      </c>
      <c r="D261" s="44" t="s">
        <v>3679</v>
      </c>
      <c r="E261" s="44" t="s">
        <v>4049</v>
      </c>
      <c r="F261" s="23" t="s">
        <v>3424</v>
      </c>
      <c r="G261" s="2" t="s">
        <v>3425</v>
      </c>
      <c r="H261" s="23" t="s">
        <v>46</v>
      </c>
      <c r="I261" s="44" t="s">
        <v>3463</v>
      </c>
    </row>
    <row r="262" spans="1:9" ht="25.5" hidden="1">
      <c r="A262" s="44" t="s">
        <v>2924</v>
      </c>
      <c r="B262" s="45" t="s">
        <v>4050</v>
      </c>
      <c r="C262" s="23">
        <v>2002</v>
      </c>
      <c r="D262" s="44" t="s">
        <v>3483</v>
      </c>
      <c r="E262" s="44" t="s">
        <v>4051</v>
      </c>
      <c r="F262" s="23" t="s">
        <v>3424</v>
      </c>
      <c r="G262" s="2" t="s">
        <v>3425</v>
      </c>
      <c r="H262" s="23" t="s">
        <v>46</v>
      </c>
      <c r="I262" s="44" t="s">
        <v>3438</v>
      </c>
    </row>
    <row r="263" spans="1:9" ht="25.5" hidden="1">
      <c r="A263" s="44" t="s">
        <v>2933</v>
      </c>
      <c r="B263" s="45" t="s">
        <v>4052</v>
      </c>
      <c r="C263" s="23">
        <v>2013</v>
      </c>
      <c r="D263" s="44" t="s">
        <v>4053</v>
      </c>
      <c r="E263" s="44" t="s">
        <v>4054</v>
      </c>
      <c r="F263" s="23" t="s">
        <v>3424</v>
      </c>
      <c r="G263" s="2" t="s">
        <v>3425</v>
      </c>
      <c r="H263" s="23" t="s">
        <v>46</v>
      </c>
      <c r="I263" s="44" t="s">
        <v>877</v>
      </c>
    </row>
    <row r="264" spans="1:9" ht="38.25" hidden="1">
      <c r="A264" s="44" t="s">
        <v>3886</v>
      </c>
      <c r="B264" s="45" t="s">
        <v>2938</v>
      </c>
      <c r="C264" s="23">
        <v>2012</v>
      </c>
      <c r="D264" s="44" t="s">
        <v>3486</v>
      </c>
      <c r="E264" s="44" t="s">
        <v>4055</v>
      </c>
      <c r="F264" s="23" t="s">
        <v>3424</v>
      </c>
      <c r="G264" s="2" t="s">
        <v>5</v>
      </c>
      <c r="H264" s="23" t="s">
        <v>46</v>
      </c>
      <c r="I264" s="44" t="s">
        <v>3457</v>
      </c>
    </row>
    <row r="265" spans="1:9" ht="38.25" hidden="1">
      <c r="A265" s="44"/>
      <c r="B265" s="45" t="s">
        <v>2947</v>
      </c>
      <c r="C265" s="23">
        <v>2019</v>
      </c>
      <c r="D265" s="44" t="s">
        <v>4056</v>
      </c>
      <c r="E265" s="44" t="s">
        <v>4057</v>
      </c>
      <c r="F265" s="23" t="s">
        <v>3424</v>
      </c>
      <c r="G265" s="2" t="s">
        <v>7</v>
      </c>
      <c r="H265" s="23" t="s">
        <v>46</v>
      </c>
      <c r="I265" s="44" t="s">
        <v>3463</v>
      </c>
    </row>
    <row r="266" spans="1:9" ht="38.25" hidden="1">
      <c r="A266" s="44"/>
      <c r="B266" s="45" t="s">
        <v>2951</v>
      </c>
      <c r="C266" s="23">
        <v>2004</v>
      </c>
      <c r="D266" s="44" t="s">
        <v>4058</v>
      </c>
      <c r="E266" s="44" t="s">
        <v>4059</v>
      </c>
      <c r="F266" s="23" t="s">
        <v>3424</v>
      </c>
      <c r="G266" s="2" t="s">
        <v>7</v>
      </c>
      <c r="H266" s="23" t="s">
        <v>46</v>
      </c>
      <c r="I266" s="44" t="s">
        <v>3944</v>
      </c>
    </row>
    <row r="267" spans="1:9" ht="25.5">
      <c r="A267" s="44" t="s">
        <v>4060</v>
      </c>
      <c r="B267" s="45" t="s">
        <v>4061</v>
      </c>
      <c r="C267" s="23">
        <v>2012</v>
      </c>
      <c r="D267" s="44" t="s">
        <v>3526</v>
      </c>
      <c r="E267" s="44" t="s">
        <v>4062</v>
      </c>
      <c r="F267" s="23" t="s">
        <v>3437</v>
      </c>
      <c r="G267" s="2" t="s">
        <v>3425</v>
      </c>
      <c r="H267" s="23" t="s">
        <v>46</v>
      </c>
      <c r="I267" s="44" t="s">
        <v>3671</v>
      </c>
    </row>
    <row r="268" spans="1:9" ht="25.5" hidden="1">
      <c r="A268" s="44" t="s">
        <v>2961</v>
      </c>
      <c r="B268" s="45" t="s">
        <v>4063</v>
      </c>
      <c r="C268" s="23">
        <v>2008</v>
      </c>
      <c r="D268" s="44" t="s">
        <v>4064</v>
      </c>
      <c r="E268" s="44" t="s">
        <v>4065</v>
      </c>
      <c r="F268" s="23" t="s">
        <v>3424</v>
      </c>
      <c r="G268" s="2" t="s">
        <v>3425</v>
      </c>
      <c r="H268" s="23" t="s">
        <v>46</v>
      </c>
      <c r="I268" s="44" t="s">
        <v>3463</v>
      </c>
    </row>
    <row r="269" spans="1:9" ht="51">
      <c r="A269" s="44" t="s">
        <v>4066</v>
      </c>
      <c r="B269" s="45" t="s">
        <v>2966</v>
      </c>
      <c r="C269" s="23">
        <v>2013</v>
      </c>
      <c r="D269" s="44" t="s">
        <v>3959</v>
      </c>
      <c r="E269" s="44" t="s">
        <v>4067</v>
      </c>
      <c r="F269" s="57" t="s">
        <v>3424</v>
      </c>
      <c r="G269" s="2" t="s">
        <v>5</v>
      </c>
      <c r="H269" s="23" t="s">
        <v>46</v>
      </c>
      <c r="I269" s="44" t="s">
        <v>3431</v>
      </c>
    </row>
    <row r="270" spans="1:9" ht="51" hidden="1">
      <c r="A270" s="44" t="s">
        <v>4068</v>
      </c>
      <c r="B270" s="45" t="s">
        <v>2970</v>
      </c>
      <c r="C270" s="23">
        <v>2010</v>
      </c>
      <c r="D270" s="44" t="s">
        <v>4069</v>
      </c>
      <c r="E270" s="44" t="s">
        <v>4070</v>
      </c>
      <c r="F270" s="57" t="s">
        <v>3424</v>
      </c>
      <c r="G270" s="2" t="s">
        <v>5</v>
      </c>
      <c r="H270" s="23" t="s">
        <v>46</v>
      </c>
      <c r="I270" s="44" t="s">
        <v>4071</v>
      </c>
    </row>
    <row r="271" spans="1:9" ht="25.5" hidden="1">
      <c r="A271" s="44"/>
      <c r="B271" s="45" t="s">
        <v>2982</v>
      </c>
      <c r="C271" s="23">
        <v>2010</v>
      </c>
      <c r="D271" s="44" t="s">
        <v>3543</v>
      </c>
      <c r="E271" s="44" t="s">
        <v>4072</v>
      </c>
      <c r="F271" s="57" t="s">
        <v>3424</v>
      </c>
      <c r="G271" s="2" t="s">
        <v>7</v>
      </c>
      <c r="H271" s="23" t="s">
        <v>46</v>
      </c>
      <c r="I271" s="44" t="s">
        <v>3581</v>
      </c>
    </row>
    <row r="272" spans="1:9" ht="25.5" hidden="1">
      <c r="A272" s="44" t="s">
        <v>4073</v>
      </c>
      <c r="B272" s="45" t="s">
        <v>2987</v>
      </c>
      <c r="C272" s="23">
        <v>2011</v>
      </c>
      <c r="D272" s="44" t="s">
        <v>3516</v>
      </c>
      <c r="E272" s="44" t="s">
        <v>4074</v>
      </c>
      <c r="F272" s="57" t="s">
        <v>3424</v>
      </c>
      <c r="G272" s="2" t="s">
        <v>5</v>
      </c>
      <c r="H272" s="23" t="s">
        <v>46</v>
      </c>
      <c r="I272" s="44" t="s">
        <v>3533</v>
      </c>
    </row>
    <row r="273" spans="1:9" ht="38.25" hidden="1">
      <c r="A273" s="44" t="s">
        <v>4075</v>
      </c>
      <c r="B273" s="45" t="s">
        <v>2993</v>
      </c>
      <c r="C273" s="23">
        <v>2011</v>
      </c>
      <c r="D273" s="44" t="s">
        <v>3636</v>
      </c>
      <c r="E273" s="44" t="s">
        <v>4076</v>
      </c>
      <c r="F273" s="57" t="s">
        <v>3424</v>
      </c>
      <c r="G273" s="2" t="s">
        <v>5</v>
      </c>
      <c r="H273" s="23" t="s">
        <v>46</v>
      </c>
      <c r="I273" s="44" t="s">
        <v>3533</v>
      </c>
    </row>
    <row r="274" spans="1:9" ht="38.25" hidden="1">
      <c r="A274" s="44" t="s">
        <v>4077</v>
      </c>
      <c r="B274" s="45" t="s">
        <v>2997</v>
      </c>
      <c r="C274" s="23">
        <v>2015</v>
      </c>
      <c r="D274" s="44" t="s">
        <v>3486</v>
      </c>
      <c r="E274" s="44" t="s">
        <v>4078</v>
      </c>
      <c r="F274" s="57" t="s">
        <v>3424</v>
      </c>
      <c r="G274" s="2" t="s">
        <v>3425</v>
      </c>
      <c r="H274" s="23" t="s">
        <v>46</v>
      </c>
      <c r="I274" s="44" t="s">
        <v>3453</v>
      </c>
    </row>
    <row r="275" spans="1:9" ht="51" hidden="1">
      <c r="A275" s="44" t="s">
        <v>4079</v>
      </c>
      <c r="B275" s="45" t="s">
        <v>4080</v>
      </c>
      <c r="C275" s="23">
        <v>2013</v>
      </c>
      <c r="D275" s="44" t="s">
        <v>3727</v>
      </c>
      <c r="E275" s="44" t="s">
        <v>4081</v>
      </c>
      <c r="F275" s="57" t="s">
        <v>3424</v>
      </c>
      <c r="G275" s="2" t="s">
        <v>3425</v>
      </c>
      <c r="H275" s="23" t="s">
        <v>46</v>
      </c>
      <c r="I275" s="44" t="s">
        <v>3438</v>
      </c>
    </row>
    <row r="276" spans="1:9" ht="25.5" hidden="1">
      <c r="A276" s="44" t="s">
        <v>3023</v>
      </c>
      <c r="B276" s="45" t="s">
        <v>3024</v>
      </c>
      <c r="C276" s="23">
        <v>2009</v>
      </c>
      <c r="D276" s="44" t="s">
        <v>3769</v>
      </c>
      <c r="E276" s="44" t="s">
        <v>4082</v>
      </c>
      <c r="F276" s="57" t="s">
        <v>3424</v>
      </c>
      <c r="G276" s="2" t="s">
        <v>4</v>
      </c>
      <c r="H276" s="23" t="s">
        <v>46</v>
      </c>
      <c r="I276" s="44" t="s">
        <v>3787</v>
      </c>
    </row>
    <row r="277" spans="1:9" ht="38.25" hidden="1">
      <c r="A277" s="44" t="s">
        <v>4083</v>
      </c>
      <c r="B277" s="45" t="s">
        <v>3037</v>
      </c>
      <c r="C277" s="23">
        <v>2014</v>
      </c>
      <c r="D277" s="44" t="s">
        <v>3986</v>
      </c>
      <c r="E277" s="44" t="s">
        <v>4084</v>
      </c>
      <c r="F277" s="57" t="s">
        <v>3424</v>
      </c>
      <c r="G277" s="2" t="s">
        <v>5</v>
      </c>
      <c r="H277" s="23" t="s">
        <v>46</v>
      </c>
      <c r="I277" s="44" t="s">
        <v>3457</v>
      </c>
    </row>
    <row r="278" spans="1:9" ht="25.5" hidden="1">
      <c r="A278" s="44" t="s">
        <v>4085</v>
      </c>
      <c r="B278" s="45" t="s">
        <v>4086</v>
      </c>
      <c r="C278" s="23">
        <v>2014</v>
      </c>
      <c r="D278" s="44" t="s">
        <v>3429</v>
      </c>
      <c r="E278" s="44" t="s">
        <v>4087</v>
      </c>
      <c r="F278" s="57" t="s">
        <v>3424</v>
      </c>
      <c r="G278" s="2" t="s">
        <v>3425</v>
      </c>
      <c r="H278" s="23" t="s">
        <v>46</v>
      </c>
      <c r="I278" s="44" t="s">
        <v>3813</v>
      </c>
    </row>
    <row r="279" spans="1:9" ht="51">
      <c r="A279" s="44" t="s">
        <v>4088</v>
      </c>
      <c r="B279" s="45" t="s">
        <v>3059</v>
      </c>
      <c r="C279" s="23">
        <v>2011</v>
      </c>
      <c r="D279" s="44" t="s">
        <v>3422</v>
      </c>
      <c r="E279" s="44" t="s">
        <v>4089</v>
      </c>
      <c r="F279" s="57" t="s">
        <v>3424</v>
      </c>
      <c r="G279" s="2" t="s">
        <v>3425</v>
      </c>
      <c r="H279" s="23" t="s">
        <v>46</v>
      </c>
      <c r="I279" s="44" t="s">
        <v>3434</v>
      </c>
    </row>
    <row r="280" spans="1:9" ht="25.5" hidden="1">
      <c r="A280" s="44" t="s">
        <v>4090</v>
      </c>
      <c r="B280" s="45" t="s">
        <v>3067</v>
      </c>
      <c r="C280" s="23">
        <v>2003</v>
      </c>
      <c r="D280" s="44" t="s">
        <v>3512</v>
      </c>
      <c r="E280" s="44" t="s">
        <v>4091</v>
      </c>
      <c r="F280" s="57" t="s">
        <v>3437</v>
      </c>
      <c r="G280" s="2" t="s">
        <v>5</v>
      </c>
      <c r="H280" s="23" t="s">
        <v>46</v>
      </c>
      <c r="I280" s="44" t="s">
        <v>3514</v>
      </c>
    </row>
    <row r="281" spans="1:9" ht="25.5" hidden="1">
      <c r="A281" s="44" t="s">
        <v>4092</v>
      </c>
      <c r="B281" s="45" t="s">
        <v>4093</v>
      </c>
      <c r="C281" s="23">
        <v>2016</v>
      </c>
      <c r="D281" s="44" t="s">
        <v>3486</v>
      </c>
      <c r="E281" s="44" t="s">
        <v>4094</v>
      </c>
      <c r="F281" s="57" t="s">
        <v>3424</v>
      </c>
      <c r="G281" s="2" t="s">
        <v>3425</v>
      </c>
      <c r="H281" s="23" t="s">
        <v>46</v>
      </c>
      <c r="I281" s="44" t="s">
        <v>3787</v>
      </c>
    </row>
    <row r="282" spans="1:9" ht="25.5">
      <c r="A282" s="44" t="s">
        <v>3089</v>
      </c>
      <c r="B282" s="45" t="s">
        <v>3090</v>
      </c>
      <c r="C282" s="23">
        <v>2007</v>
      </c>
      <c r="D282" s="44" t="s">
        <v>3980</v>
      </c>
      <c r="E282" s="44" t="s">
        <v>4095</v>
      </c>
      <c r="F282" s="57" t="s">
        <v>3424</v>
      </c>
      <c r="G282" s="2" t="s">
        <v>4</v>
      </c>
      <c r="H282" s="23" t="s">
        <v>46</v>
      </c>
      <c r="I282" s="44" t="s">
        <v>3444</v>
      </c>
    </row>
    <row r="283" spans="1:9" ht="25.5">
      <c r="A283" s="44" t="s">
        <v>4096</v>
      </c>
      <c r="B283" s="45" t="s">
        <v>3096</v>
      </c>
      <c r="C283" s="23">
        <v>2005</v>
      </c>
      <c r="D283" s="44" t="s">
        <v>3647</v>
      </c>
      <c r="E283" s="44" t="s">
        <v>4097</v>
      </c>
      <c r="F283" s="57" t="s">
        <v>3424</v>
      </c>
      <c r="G283" s="2" t="s">
        <v>3425</v>
      </c>
      <c r="H283" s="23" t="s">
        <v>46</v>
      </c>
      <c r="I283" s="44" t="s">
        <v>4098</v>
      </c>
    </row>
    <row r="284" spans="1:9" ht="51" hidden="1">
      <c r="A284" s="44"/>
      <c r="B284" s="45" t="s">
        <v>3102</v>
      </c>
      <c r="C284" s="23">
        <v>2010</v>
      </c>
      <c r="D284" s="44" t="s">
        <v>3429</v>
      </c>
      <c r="E284" s="44" t="s">
        <v>4099</v>
      </c>
      <c r="F284" s="23" t="s">
        <v>3424</v>
      </c>
      <c r="G284" s="2" t="s">
        <v>7</v>
      </c>
      <c r="H284" s="23" t="s">
        <v>46</v>
      </c>
      <c r="I284" s="44" t="s">
        <v>4100</v>
      </c>
    </row>
    <row r="285" spans="1:9" ht="38.25" hidden="1">
      <c r="A285" s="44" t="s">
        <v>4101</v>
      </c>
      <c r="B285" s="45" t="s">
        <v>3108</v>
      </c>
      <c r="C285" s="23">
        <v>2013</v>
      </c>
      <c r="D285" s="44" t="s">
        <v>3959</v>
      </c>
      <c r="E285" s="44" t="s">
        <v>4102</v>
      </c>
      <c r="F285" s="23" t="s">
        <v>3424</v>
      </c>
      <c r="G285" s="2" t="s">
        <v>5</v>
      </c>
      <c r="H285" s="23" t="s">
        <v>46</v>
      </c>
      <c r="I285" s="44" t="s">
        <v>3453</v>
      </c>
    </row>
    <row r="286" spans="1:9" ht="38.25" hidden="1">
      <c r="A286" s="44" t="s">
        <v>4103</v>
      </c>
      <c r="B286" s="45" t="s">
        <v>4104</v>
      </c>
      <c r="C286" s="23">
        <v>2014</v>
      </c>
      <c r="D286" s="44" t="s">
        <v>3669</v>
      </c>
      <c r="E286" s="44" t="s">
        <v>4105</v>
      </c>
      <c r="F286" s="23" t="s">
        <v>3424</v>
      </c>
      <c r="G286" s="2" t="s">
        <v>3425</v>
      </c>
      <c r="H286" s="23" t="s">
        <v>46</v>
      </c>
      <c r="I286" s="44" t="s">
        <v>4106</v>
      </c>
    </row>
    <row r="287" spans="1:9" ht="38.25" hidden="1">
      <c r="A287" s="44" t="s">
        <v>4107</v>
      </c>
      <c r="B287" s="45" t="s">
        <v>3135</v>
      </c>
      <c r="C287" s="23">
        <v>2012</v>
      </c>
      <c r="D287" s="44" t="s">
        <v>3486</v>
      </c>
      <c r="E287" s="44" t="s">
        <v>4108</v>
      </c>
      <c r="F287" s="23" t="s">
        <v>3424</v>
      </c>
      <c r="G287" s="2" t="s">
        <v>5</v>
      </c>
      <c r="H287" s="23" t="s">
        <v>46</v>
      </c>
      <c r="I287" s="44" t="s">
        <v>4109</v>
      </c>
    </row>
    <row r="288" spans="1:9" ht="38.25">
      <c r="A288" s="44" t="s">
        <v>4110</v>
      </c>
      <c r="B288" s="45" t="s">
        <v>4111</v>
      </c>
      <c r="C288" s="23">
        <v>2020</v>
      </c>
      <c r="D288" s="44" t="s">
        <v>3442</v>
      </c>
      <c r="E288" s="44" t="s">
        <v>4112</v>
      </c>
      <c r="F288" s="23" t="s">
        <v>3437</v>
      </c>
      <c r="G288" s="2" t="s">
        <v>3425</v>
      </c>
      <c r="H288" s="23" t="s">
        <v>46</v>
      </c>
      <c r="I288" s="44" t="s">
        <v>3431</v>
      </c>
    </row>
    <row r="289" spans="1:9" ht="38.25" hidden="1">
      <c r="A289" s="44" t="s">
        <v>4113</v>
      </c>
      <c r="B289" s="45" t="s">
        <v>3164</v>
      </c>
      <c r="C289" s="23">
        <v>2010</v>
      </c>
      <c r="D289" s="44" t="s">
        <v>3486</v>
      </c>
      <c r="E289" s="44" t="s">
        <v>4114</v>
      </c>
      <c r="F289" s="23" t="s">
        <v>3424</v>
      </c>
      <c r="G289" s="2" t="s">
        <v>5</v>
      </c>
      <c r="H289" s="23" t="s">
        <v>46</v>
      </c>
      <c r="I289" s="44" t="s">
        <v>3457</v>
      </c>
    </row>
    <row r="290" spans="1:9" ht="38.25" hidden="1">
      <c r="A290" s="44" t="s">
        <v>4115</v>
      </c>
      <c r="B290" s="45" t="s">
        <v>4116</v>
      </c>
      <c r="C290" s="23">
        <v>2011</v>
      </c>
      <c r="D290" s="44" t="s">
        <v>3596</v>
      </c>
      <c r="E290" s="44" t="s">
        <v>4117</v>
      </c>
      <c r="F290" s="23" t="s">
        <v>3437</v>
      </c>
      <c r="G290" s="2" t="s">
        <v>3425</v>
      </c>
      <c r="H290" s="23" t="s">
        <v>46</v>
      </c>
      <c r="I290" s="44" t="s">
        <v>4118</v>
      </c>
    </row>
    <row r="291" spans="1:9" ht="51">
      <c r="A291" s="44" t="s">
        <v>4119</v>
      </c>
      <c r="B291" s="45" t="s">
        <v>3174</v>
      </c>
      <c r="C291" s="23">
        <v>2019</v>
      </c>
      <c r="D291" s="44" t="s">
        <v>3559</v>
      </c>
      <c r="E291" s="44" t="s">
        <v>4120</v>
      </c>
      <c r="F291" s="23" t="s">
        <v>3424</v>
      </c>
      <c r="G291" s="2" t="s">
        <v>5</v>
      </c>
      <c r="H291" s="23" t="s">
        <v>46</v>
      </c>
      <c r="I291" s="44" t="s">
        <v>4098</v>
      </c>
    </row>
    <row r="292" spans="1:9" ht="63.75" hidden="1">
      <c r="A292" s="44"/>
      <c r="B292" s="45" t="s">
        <v>4121</v>
      </c>
      <c r="C292" s="23">
        <v>2015</v>
      </c>
      <c r="D292" s="44" t="s">
        <v>4122</v>
      </c>
      <c r="E292" s="44" t="s">
        <v>4123</v>
      </c>
      <c r="F292" s="23" t="s">
        <v>3424</v>
      </c>
      <c r="G292" s="2" t="s">
        <v>7</v>
      </c>
      <c r="H292" s="23" t="s">
        <v>46</v>
      </c>
      <c r="I292" s="44" t="s">
        <v>3457</v>
      </c>
    </row>
    <row r="293" spans="1:9" ht="25.5" hidden="1">
      <c r="A293" s="44" t="s">
        <v>4124</v>
      </c>
      <c r="B293" s="45" t="s">
        <v>3190</v>
      </c>
      <c r="C293" s="23">
        <v>2011</v>
      </c>
      <c r="D293" s="44" t="s">
        <v>3483</v>
      </c>
      <c r="E293" s="44" t="s">
        <v>4125</v>
      </c>
      <c r="F293" s="23" t="s">
        <v>3424</v>
      </c>
      <c r="G293" s="2" t="s">
        <v>5</v>
      </c>
      <c r="H293" s="23" t="s">
        <v>46</v>
      </c>
      <c r="I293" s="44" t="s">
        <v>3856</v>
      </c>
    </row>
    <row r="294" spans="1:9" ht="63.75" hidden="1">
      <c r="A294" s="44" t="s">
        <v>3203</v>
      </c>
      <c r="B294" s="45" t="s">
        <v>3204</v>
      </c>
      <c r="C294" s="23">
        <v>2007</v>
      </c>
      <c r="D294" s="44" t="s">
        <v>3647</v>
      </c>
      <c r="E294" s="44" t="s">
        <v>4126</v>
      </c>
      <c r="F294" s="23" t="s">
        <v>3424</v>
      </c>
      <c r="G294" s="2" t="s">
        <v>3425</v>
      </c>
      <c r="H294" s="23" t="s">
        <v>46</v>
      </c>
      <c r="I294" s="44" t="s">
        <v>3463</v>
      </c>
    </row>
    <row r="295" spans="1:9" ht="38.25">
      <c r="A295" s="44" t="s">
        <v>4127</v>
      </c>
      <c r="B295" s="45" t="s">
        <v>3225</v>
      </c>
      <c r="C295" s="23">
        <v>2012</v>
      </c>
      <c r="D295" s="44" t="s">
        <v>3619</v>
      </c>
      <c r="E295" s="44" t="s">
        <v>4128</v>
      </c>
      <c r="F295" s="23" t="s">
        <v>3437</v>
      </c>
      <c r="G295" s="2" t="s">
        <v>5</v>
      </c>
      <c r="H295" s="23" t="s">
        <v>46</v>
      </c>
      <c r="I295" s="44" t="s">
        <v>3758</v>
      </c>
    </row>
    <row r="296" spans="1:9" ht="25.5" hidden="1">
      <c r="A296" s="44" t="s">
        <v>4129</v>
      </c>
      <c r="B296" s="45" t="s">
        <v>3230</v>
      </c>
      <c r="C296" s="23">
        <v>2012</v>
      </c>
      <c r="D296" s="44" t="s">
        <v>3959</v>
      </c>
      <c r="E296" s="44" t="s">
        <v>4130</v>
      </c>
      <c r="F296" s="23" t="s">
        <v>3424</v>
      </c>
      <c r="G296" s="2" t="s">
        <v>5</v>
      </c>
      <c r="H296" s="23" t="s">
        <v>46</v>
      </c>
      <c r="I296" s="44" t="s">
        <v>3463</v>
      </c>
    </row>
    <row r="297" spans="1:9" ht="38.25">
      <c r="A297" s="44" t="s">
        <v>4131</v>
      </c>
      <c r="B297" s="45" t="s">
        <v>3246</v>
      </c>
      <c r="C297" s="23">
        <v>2008</v>
      </c>
      <c r="D297" s="44" t="s">
        <v>3647</v>
      </c>
      <c r="E297" s="44" t="s">
        <v>4132</v>
      </c>
      <c r="F297" s="23" t="s">
        <v>3424</v>
      </c>
      <c r="G297" s="2" t="s">
        <v>3425</v>
      </c>
      <c r="H297" s="23" t="s">
        <v>46</v>
      </c>
      <c r="I297" s="44" t="s">
        <v>3431</v>
      </c>
    </row>
    <row r="298" spans="1:9" ht="38.25" hidden="1">
      <c r="A298" s="44" t="s">
        <v>3250</v>
      </c>
      <c r="B298" s="45" t="s">
        <v>3251</v>
      </c>
      <c r="C298" s="23">
        <v>2017</v>
      </c>
      <c r="D298" s="44" t="s">
        <v>4133</v>
      </c>
      <c r="E298" s="44" t="s">
        <v>4134</v>
      </c>
      <c r="F298" s="47" t="s">
        <v>3424</v>
      </c>
      <c r="G298" s="2" t="s">
        <v>4</v>
      </c>
      <c r="H298" s="23" t="s">
        <v>46</v>
      </c>
      <c r="I298" s="44" t="s">
        <v>3457</v>
      </c>
    </row>
    <row r="299" spans="1:9" ht="25.5">
      <c r="A299" s="44" t="s">
        <v>3261</v>
      </c>
      <c r="B299" s="45" t="s">
        <v>4135</v>
      </c>
      <c r="C299" s="23">
        <v>2007</v>
      </c>
      <c r="D299" s="44" t="s">
        <v>3673</v>
      </c>
      <c r="E299" s="44" t="s">
        <v>4136</v>
      </c>
      <c r="F299" s="23" t="s">
        <v>3424</v>
      </c>
      <c r="G299" s="2" t="s">
        <v>3425</v>
      </c>
      <c r="H299" s="23" t="s">
        <v>46</v>
      </c>
      <c r="I299" s="44" t="s">
        <v>3434</v>
      </c>
    </row>
    <row r="300" spans="1:9" ht="63.75" hidden="1">
      <c r="A300" s="44" t="s">
        <v>4137</v>
      </c>
      <c r="B300" s="45" t="s">
        <v>4138</v>
      </c>
      <c r="C300" s="23">
        <v>2014</v>
      </c>
      <c r="D300" s="44" t="s">
        <v>3483</v>
      </c>
      <c r="E300" s="44" t="s">
        <v>4139</v>
      </c>
      <c r="F300" s="23" t="s">
        <v>3424</v>
      </c>
      <c r="G300" s="2" t="s">
        <v>3425</v>
      </c>
      <c r="H300" s="23" t="s">
        <v>46</v>
      </c>
      <c r="I300" s="44" t="s">
        <v>3533</v>
      </c>
    </row>
    <row r="301" spans="1:9" ht="51">
      <c r="A301" s="44" t="s">
        <v>4140</v>
      </c>
      <c r="B301" s="45" t="s">
        <v>4141</v>
      </c>
      <c r="C301" s="23">
        <v>2009</v>
      </c>
      <c r="D301" s="44" t="s">
        <v>3475</v>
      </c>
      <c r="E301" s="44" t="s">
        <v>4142</v>
      </c>
      <c r="F301" s="23" t="s">
        <v>3424</v>
      </c>
      <c r="G301" s="2" t="s">
        <v>3425</v>
      </c>
      <c r="H301" s="23" t="s">
        <v>46</v>
      </c>
      <c r="I301" s="44" t="s">
        <v>3434</v>
      </c>
    </row>
    <row r="302" spans="1:9" ht="38.25" hidden="1">
      <c r="A302" s="16" t="s">
        <v>3286</v>
      </c>
      <c r="B302" s="17" t="s">
        <v>3287</v>
      </c>
      <c r="C302" s="19">
        <v>2014</v>
      </c>
      <c r="D302" s="16" t="s">
        <v>4143</v>
      </c>
      <c r="E302" s="16" t="s">
        <v>4144</v>
      </c>
      <c r="F302" s="48" t="s">
        <v>3424</v>
      </c>
      <c r="G302" s="18" t="s">
        <v>4</v>
      </c>
      <c r="H302" s="19" t="s">
        <v>46</v>
      </c>
      <c r="I302" s="16" t="s">
        <v>3457</v>
      </c>
    </row>
    <row r="303" spans="1:9" ht="38.25" hidden="1">
      <c r="A303" s="16" t="s">
        <v>4145</v>
      </c>
      <c r="B303" s="17" t="s">
        <v>3313</v>
      </c>
      <c r="C303" s="19">
        <v>2008</v>
      </c>
      <c r="D303" s="16" t="s">
        <v>4146</v>
      </c>
      <c r="E303" s="16" t="s">
        <v>4147</v>
      </c>
      <c r="F303" s="19" t="s">
        <v>3424</v>
      </c>
      <c r="G303" s="18" t="s">
        <v>3425</v>
      </c>
      <c r="H303" s="19" t="s">
        <v>46</v>
      </c>
      <c r="I303" s="16" t="s">
        <v>4118</v>
      </c>
    </row>
    <row r="304" spans="1:9" ht="25.5" hidden="1">
      <c r="A304" s="16" t="s">
        <v>4148</v>
      </c>
      <c r="B304" s="17" t="s">
        <v>4149</v>
      </c>
      <c r="C304" s="19">
        <v>2011</v>
      </c>
      <c r="D304" s="16" t="s">
        <v>3493</v>
      </c>
      <c r="E304" s="16" t="s">
        <v>4150</v>
      </c>
      <c r="F304" s="19" t="s">
        <v>3437</v>
      </c>
      <c r="G304" s="18" t="s">
        <v>5</v>
      </c>
      <c r="H304" s="19" t="s">
        <v>46</v>
      </c>
      <c r="I304" s="16" t="s">
        <v>3438</v>
      </c>
    </row>
    <row r="305" spans="1:9" ht="25.5" hidden="1">
      <c r="A305" s="16" t="s">
        <v>4151</v>
      </c>
      <c r="B305" s="17" t="s">
        <v>3322</v>
      </c>
      <c r="C305" s="19">
        <v>2011</v>
      </c>
      <c r="D305" s="16" t="s">
        <v>4152</v>
      </c>
      <c r="E305" s="16" t="s">
        <v>4153</v>
      </c>
      <c r="F305" s="19" t="s">
        <v>3437</v>
      </c>
      <c r="G305" s="18" t="s">
        <v>5</v>
      </c>
      <c r="H305" s="19" t="s">
        <v>46</v>
      </c>
      <c r="I305" s="16" t="s">
        <v>3438</v>
      </c>
    </row>
    <row r="306" spans="1:9" ht="38.25" hidden="1">
      <c r="A306" s="16" t="s">
        <v>3326</v>
      </c>
      <c r="B306" s="17" t="s">
        <v>4154</v>
      </c>
      <c r="C306" s="19">
        <v>2014</v>
      </c>
      <c r="D306" s="16" t="s">
        <v>3499</v>
      </c>
      <c r="E306" s="16" t="s">
        <v>4155</v>
      </c>
      <c r="F306" s="19" t="s">
        <v>3424</v>
      </c>
      <c r="G306" s="18" t="s">
        <v>3425</v>
      </c>
      <c r="H306" s="19" t="s">
        <v>46</v>
      </c>
      <c r="I306" s="16" t="s">
        <v>3463</v>
      </c>
    </row>
    <row r="307" spans="1:9" ht="25.5" hidden="1">
      <c r="A307" s="16" t="s">
        <v>4156</v>
      </c>
      <c r="B307" s="17" t="s">
        <v>3364</v>
      </c>
      <c r="C307" s="19">
        <v>2006</v>
      </c>
      <c r="D307" s="16" t="s">
        <v>3512</v>
      </c>
      <c r="E307" s="16" t="s">
        <v>4157</v>
      </c>
      <c r="F307" s="19" t="s">
        <v>3437</v>
      </c>
      <c r="G307" s="18" t="s">
        <v>5</v>
      </c>
      <c r="H307" s="19" t="s">
        <v>46</v>
      </c>
      <c r="I307" s="16" t="s">
        <v>3649</v>
      </c>
    </row>
    <row r="308" spans="1:9" ht="25.5" hidden="1">
      <c r="A308" s="16" t="s">
        <v>4158</v>
      </c>
      <c r="B308" s="17" t="s">
        <v>3368</v>
      </c>
      <c r="C308" s="19">
        <v>2008</v>
      </c>
      <c r="D308" s="16" t="s">
        <v>3619</v>
      </c>
      <c r="E308" s="16" t="s">
        <v>4159</v>
      </c>
      <c r="F308" s="19" t="s">
        <v>3424</v>
      </c>
      <c r="G308" s="18" t="s">
        <v>5</v>
      </c>
      <c r="H308" s="19" t="s">
        <v>46</v>
      </c>
      <c r="I308" s="16" t="s">
        <v>3649</v>
      </c>
    </row>
    <row r="309" spans="1:9" ht="25.5" hidden="1">
      <c r="A309" s="16" t="s">
        <v>4158</v>
      </c>
      <c r="B309" s="17" t="s">
        <v>3368</v>
      </c>
      <c r="C309" s="19">
        <v>2008</v>
      </c>
      <c r="D309" s="16" t="s">
        <v>3731</v>
      </c>
      <c r="E309" s="16" t="s">
        <v>4160</v>
      </c>
      <c r="F309" s="19" t="s">
        <v>3437</v>
      </c>
      <c r="G309" s="18" t="s">
        <v>5</v>
      </c>
      <c r="H309" s="19" t="s">
        <v>46</v>
      </c>
      <c r="I309" s="16" t="s">
        <v>3649</v>
      </c>
    </row>
    <row r="310" spans="1:9" ht="51" hidden="1">
      <c r="A310" s="16" t="s">
        <v>3382</v>
      </c>
      <c r="B310" s="17" t="s">
        <v>3383</v>
      </c>
      <c r="C310" s="19">
        <v>2010</v>
      </c>
      <c r="D310" s="16" t="s">
        <v>3647</v>
      </c>
      <c r="E310" s="16" t="s">
        <v>4161</v>
      </c>
      <c r="F310" s="19" t="s">
        <v>3424</v>
      </c>
      <c r="G310" s="18" t="s">
        <v>5</v>
      </c>
      <c r="H310" s="19" t="s">
        <v>46</v>
      </c>
      <c r="I310" s="16" t="s">
        <v>3581</v>
      </c>
    </row>
    <row r="311" spans="1:9" ht="25.5" hidden="1">
      <c r="A311" s="16" t="s">
        <v>3387</v>
      </c>
      <c r="B311" s="17" t="s">
        <v>4162</v>
      </c>
      <c r="C311" s="19">
        <v>2006</v>
      </c>
      <c r="D311" s="16" t="s">
        <v>3512</v>
      </c>
      <c r="E311" s="16" t="s">
        <v>4163</v>
      </c>
      <c r="F311" s="19" t="s">
        <v>3437</v>
      </c>
      <c r="G311" s="18" t="s">
        <v>4</v>
      </c>
      <c r="H311" s="19" t="s">
        <v>46</v>
      </c>
      <c r="I311" s="16" t="s">
        <v>4164</v>
      </c>
    </row>
    <row r="312" spans="1:9" ht="51" hidden="1">
      <c r="A312" s="16" t="s">
        <v>4165</v>
      </c>
      <c r="B312" s="17" t="s">
        <v>3400</v>
      </c>
      <c r="C312" s="19">
        <v>2014</v>
      </c>
      <c r="D312" s="16" t="s">
        <v>3543</v>
      </c>
      <c r="E312" s="16" t="s">
        <v>4166</v>
      </c>
      <c r="F312" s="19" t="s">
        <v>3424</v>
      </c>
      <c r="G312" s="18" t="s">
        <v>5</v>
      </c>
      <c r="H312" s="19" t="s">
        <v>46</v>
      </c>
      <c r="I312" s="16" t="s">
        <v>3438</v>
      </c>
    </row>
    <row r="313" spans="1:9" ht="38.25">
      <c r="A313" s="16" t="s">
        <v>43</v>
      </c>
      <c r="B313" s="17" t="s">
        <v>4369</v>
      </c>
      <c r="C313" s="19">
        <v>2020</v>
      </c>
      <c r="D313" s="16" t="s">
        <v>4476</v>
      </c>
      <c r="E313" s="44" t="s">
        <v>4524</v>
      </c>
      <c r="F313" s="57" t="s">
        <v>45</v>
      </c>
      <c r="G313" s="18" t="s">
        <v>4</v>
      </c>
      <c r="H313" s="19" t="s">
        <v>4593</v>
      </c>
    </row>
    <row r="314" spans="1:9" ht="25.5">
      <c r="A314" s="16" t="s">
        <v>43</v>
      </c>
      <c r="B314" s="17" t="s">
        <v>4441</v>
      </c>
      <c r="C314" s="19">
        <v>2019</v>
      </c>
      <c r="D314" s="16" t="s">
        <v>3573</v>
      </c>
      <c r="E314" s="44" t="s">
        <v>4525</v>
      </c>
      <c r="F314" s="57" t="s">
        <v>45</v>
      </c>
      <c r="G314" s="18" t="s">
        <v>4</v>
      </c>
      <c r="H314" s="19" t="s">
        <v>4593</v>
      </c>
    </row>
    <row r="315" spans="1:9" ht="38.25">
      <c r="A315" s="16" t="s">
        <v>4280</v>
      </c>
      <c r="B315" s="17" t="s">
        <v>4331</v>
      </c>
      <c r="C315" s="19">
        <v>2020</v>
      </c>
      <c r="D315" s="16" t="s">
        <v>4477</v>
      </c>
      <c r="E315" s="44" t="s">
        <v>4526</v>
      </c>
      <c r="F315" s="57" t="s">
        <v>54</v>
      </c>
      <c r="G315" s="18" t="s">
        <v>7</v>
      </c>
      <c r="H315" s="19" t="s">
        <v>46</v>
      </c>
    </row>
    <row r="316" spans="1:9" ht="25.5">
      <c r="A316" s="16" t="s">
        <v>84</v>
      </c>
      <c r="B316" s="17" t="s">
        <v>85</v>
      </c>
      <c r="C316" s="19">
        <v>2019</v>
      </c>
      <c r="D316" s="16" t="s">
        <v>4478</v>
      </c>
      <c r="E316" s="44" t="s">
        <v>4527</v>
      </c>
      <c r="F316" s="57" t="s">
        <v>54</v>
      </c>
      <c r="G316" s="18" t="s">
        <v>7</v>
      </c>
      <c r="H316" s="19" t="s">
        <v>46</v>
      </c>
    </row>
    <row r="317" spans="1:9" ht="38.25">
      <c r="A317" s="16" t="s">
        <v>4442</v>
      </c>
      <c r="B317" s="17" t="s">
        <v>4443</v>
      </c>
      <c r="C317" s="19">
        <v>2019</v>
      </c>
      <c r="D317" s="16" t="s">
        <v>4479</v>
      </c>
      <c r="E317" s="44" t="s">
        <v>4528</v>
      </c>
      <c r="F317" s="57" t="s">
        <v>54</v>
      </c>
      <c r="G317" s="18" t="s">
        <v>7</v>
      </c>
      <c r="H317" s="19" t="s">
        <v>46</v>
      </c>
    </row>
    <row r="318" spans="1:9" ht="51">
      <c r="A318" s="16" t="s">
        <v>4444</v>
      </c>
      <c r="B318" s="17" t="s">
        <v>4305</v>
      </c>
      <c r="C318" s="19">
        <v>2021</v>
      </c>
      <c r="D318" s="16" t="s">
        <v>3429</v>
      </c>
      <c r="E318" s="44" t="s">
        <v>4529</v>
      </c>
      <c r="F318" s="57" t="s">
        <v>54</v>
      </c>
      <c r="G318" s="18" t="s">
        <v>7</v>
      </c>
      <c r="H318" s="19" t="s">
        <v>46</v>
      </c>
    </row>
    <row r="319" spans="1:9" ht="38.25">
      <c r="A319" s="16" t="s">
        <v>4298</v>
      </c>
      <c r="B319" s="17" t="s">
        <v>4349</v>
      </c>
      <c r="C319" s="19">
        <v>2020</v>
      </c>
      <c r="D319" s="16" t="s">
        <v>4480</v>
      </c>
      <c r="E319" s="44" t="s">
        <v>4530</v>
      </c>
      <c r="F319" s="57" t="s">
        <v>54</v>
      </c>
      <c r="G319" s="18" t="s">
        <v>7</v>
      </c>
      <c r="H319" s="19" t="s">
        <v>46</v>
      </c>
    </row>
    <row r="320" spans="1:9" ht="25.5">
      <c r="A320" s="16" t="s">
        <v>4294</v>
      </c>
      <c r="B320" s="17" t="s">
        <v>4345</v>
      </c>
      <c r="C320" s="19">
        <v>2020</v>
      </c>
      <c r="D320" s="16" t="s">
        <v>4481</v>
      </c>
      <c r="E320" s="44" t="s">
        <v>4531</v>
      </c>
      <c r="F320" s="57" t="s">
        <v>54</v>
      </c>
      <c r="G320" s="18" t="s">
        <v>7</v>
      </c>
      <c r="H320" s="19" t="s">
        <v>46</v>
      </c>
    </row>
    <row r="321" spans="1:8" ht="25.5">
      <c r="A321" s="16" t="s">
        <v>4285</v>
      </c>
      <c r="B321" s="17" t="s">
        <v>4336</v>
      </c>
      <c r="C321" s="19">
        <v>2021</v>
      </c>
      <c r="D321" s="16" t="s">
        <v>4482</v>
      </c>
      <c r="E321" s="44" t="s">
        <v>4532</v>
      </c>
      <c r="F321" s="57" t="s">
        <v>54</v>
      </c>
      <c r="G321" s="18" t="s">
        <v>7</v>
      </c>
      <c r="H321" s="19" t="s">
        <v>46</v>
      </c>
    </row>
    <row r="322" spans="1:8" ht="51">
      <c r="A322" s="16" t="s">
        <v>4266</v>
      </c>
      <c r="B322" s="17" t="s">
        <v>4317</v>
      </c>
      <c r="C322" s="19">
        <v>2020</v>
      </c>
      <c r="D322" s="16" t="s">
        <v>4483</v>
      </c>
      <c r="E322" s="44" t="s">
        <v>4533</v>
      </c>
      <c r="F322" s="57" t="s">
        <v>54</v>
      </c>
      <c r="G322" s="18" t="s">
        <v>7</v>
      </c>
      <c r="H322" s="19" t="s">
        <v>46</v>
      </c>
    </row>
    <row r="323" spans="1:8" ht="25.5">
      <c r="A323" s="16" t="s">
        <v>4352</v>
      </c>
      <c r="B323" s="17" t="s">
        <v>4357</v>
      </c>
      <c r="C323" s="19">
        <v>2020</v>
      </c>
      <c r="D323" s="16" t="s">
        <v>4484</v>
      </c>
      <c r="E323" s="44" t="s">
        <v>4534</v>
      </c>
      <c r="F323" s="57" t="s">
        <v>4588</v>
      </c>
      <c r="G323" s="18" t="s">
        <v>5</v>
      </c>
      <c r="H323" s="19" t="s">
        <v>46</v>
      </c>
    </row>
    <row r="324" spans="1:8" ht="38.25">
      <c r="A324" s="16" t="s">
        <v>4350</v>
      </c>
      <c r="B324" s="17" t="s">
        <v>4355</v>
      </c>
      <c r="C324" s="19">
        <v>2021</v>
      </c>
      <c r="D324" s="16" t="s">
        <v>4485</v>
      </c>
      <c r="E324" s="44" t="s">
        <v>4535</v>
      </c>
      <c r="F324" s="57" t="s">
        <v>4589</v>
      </c>
      <c r="G324" s="18" t="s">
        <v>5</v>
      </c>
      <c r="H324" s="19" t="s">
        <v>46</v>
      </c>
    </row>
    <row r="325" spans="1:8" ht="25.5">
      <c r="A325" s="16" t="s">
        <v>4258</v>
      </c>
      <c r="B325" s="17" t="s">
        <v>4308</v>
      </c>
      <c r="C325" s="19">
        <v>2020</v>
      </c>
      <c r="D325" s="16" t="s">
        <v>4486</v>
      </c>
      <c r="E325" s="44" t="s">
        <v>4536</v>
      </c>
      <c r="F325" s="57" t="s">
        <v>4590</v>
      </c>
      <c r="G325" s="18" t="s">
        <v>7</v>
      </c>
      <c r="H325" s="19" t="s">
        <v>46</v>
      </c>
    </row>
    <row r="326" spans="1:8" ht="38.25">
      <c r="A326" s="16" t="s">
        <v>4353</v>
      </c>
      <c r="B326" s="17" t="s">
        <v>4358</v>
      </c>
      <c r="C326" s="19">
        <v>2021</v>
      </c>
      <c r="D326" s="16" t="s">
        <v>4487</v>
      </c>
      <c r="E326" s="44" t="s">
        <v>4537</v>
      </c>
      <c r="F326" s="57" t="s">
        <v>4589</v>
      </c>
      <c r="G326" s="18" t="s">
        <v>5</v>
      </c>
      <c r="H326" s="19" t="s">
        <v>46</v>
      </c>
    </row>
    <row r="327" spans="1:8" ht="25.5">
      <c r="A327" s="16" t="s">
        <v>4445</v>
      </c>
      <c r="B327" s="17" t="s">
        <v>4301</v>
      </c>
      <c r="C327" s="19">
        <v>2021</v>
      </c>
      <c r="D327" s="16" t="s">
        <v>4488</v>
      </c>
      <c r="E327" s="44" t="s">
        <v>4538</v>
      </c>
      <c r="F327" s="57" t="s">
        <v>4589</v>
      </c>
      <c r="G327" s="18" t="s">
        <v>5</v>
      </c>
      <c r="H327" s="19" t="s">
        <v>46</v>
      </c>
    </row>
    <row r="328" spans="1:8" ht="38.25">
      <c r="A328" s="16" t="s">
        <v>3667</v>
      </c>
      <c r="B328" s="17" t="s">
        <v>1056</v>
      </c>
      <c r="C328" s="19">
        <v>2019</v>
      </c>
      <c r="D328" s="16" t="s">
        <v>4489</v>
      </c>
      <c r="E328" s="44" t="s">
        <v>3668</v>
      </c>
      <c r="F328" s="57" t="s">
        <v>4589</v>
      </c>
      <c r="G328" s="18" t="s">
        <v>5</v>
      </c>
      <c r="H328" s="19" t="s">
        <v>46</v>
      </c>
    </row>
    <row r="329" spans="1:8" ht="38.25">
      <c r="A329" s="16" t="s">
        <v>4446</v>
      </c>
      <c r="B329" s="17" t="s">
        <v>4312</v>
      </c>
      <c r="C329" s="19">
        <v>2021</v>
      </c>
      <c r="D329" s="16" t="s">
        <v>4490</v>
      </c>
      <c r="E329" s="44" t="s">
        <v>4539</v>
      </c>
      <c r="F329" s="57" t="s">
        <v>54</v>
      </c>
      <c r="G329" s="18" t="s">
        <v>4</v>
      </c>
      <c r="H329" s="19" t="s">
        <v>4593</v>
      </c>
    </row>
    <row r="330" spans="1:8" ht="51">
      <c r="A330" s="16" t="s">
        <v>4259</v>
      </c>
      <c r="B330" s="17" t="s">
        <v>4309</v>
      </c>
      <c r="C330" s="19">
        <v>2020</v>
      </c>
      <c r="D330" s="16" t="s">
        <v>4491</v>
      </c>
      <c r="E330" s="44" t="s">
        <v>4540</v>
      </c>
      <c r="F330" s="57" t="s">
        <v>54</v>
      </c>
      <c r="G330" s="18" t="s">
        <v>7</v>
      </c>
      <c r="H330" s="19" t="s">
        <v>46</v>
      </c>
    </row>
    <row r="331" spans="1:8" ht="38.25">
      <c r="A331" s="16" t="s">
        <v>1209</v>
      </c>
      <c r="B331" s="17" t="s">
        <v>1210</v>
      </c>
      <c r="C331" s="19">
        <v>2019</v>
      </c>
      <c r="D331" s="16" t="s">
        <v>4492</v>
      </c>
      <c r="E331" s="44" t="s">
        <v>3696</v>
      </c>
      <c r="F331" s="57" t="s">
        <v>54</v>
      </c>
      <c r="G331" s="18" t="s">
        <v>7</v>
      </c>
      <c r="H331" s="19" t="s">
        <v>46</v>
      </c>
    </row>
    <row r="332" spans="1:8" ht="38.25">
      <c r="A332" s="16" t="s">
        <v>4447</v>
      </c>
      <c r="B332" s="17" t="s">
        <v>4448</v>
      </c>
      <c r="C332" s="19">
        <v>2021</v>
      </c>
      <c r="D332" s="16" t="s">
        <v>3713</v>
      </c>
      <c r="E332" s="44" t="s">
        <v>4541</v>
      </c>
      <c r="F332" s="57" t="s">
        <v>4589</v>
      </c>
      <c r="G332" s="18" t="s">
        <v>5</v>
      </c>
      <c r="H332" s="19" t="s">
        <v>46</v>
      </c>
    </row>
    <row r="333" spans="1:8" ht="38.25">
      <c r="A333" s="16" t="s">
        <v>4449</v>
      </c>
      <c r="B333" s="17" t="s">
        <v>4319</v>
      </c>
      <c r="C333" s="19">
        <v>2021</v>
      </c>
      <c r="D333" s="16" t="s">
        <v>3818</v>
      </c>
      <c r="E333" s="44" t="s">
        <v>4542</v>
      </c>
      <c r="F333" s="57" t="s">
        <v>4589</v>
      </c>
      <c r="G333" s="18" t="s">
        <v>5</v>
      </c>
      <c r="H333" s="19" t="s">
        <v>46</v>
      </c>
    </row>
    <row r="334" spans="1:8" ht="51">
      <c r="A334" s="16" t="s">
        <v>1447</v>
      </c>
      <c r="B334" s="17" t="s">
        <v>1448</v>
      </c>
      <c r="C334" s="19">
        <v>2019</v>
      </c>
      <c r="D334" s="16" t="s">
        <v>4493</v>
      </c>
      <c r="E334" s="44" t="s">
        <v>4543</v>
      </c>
      <c r="F334" s="57" t="s">
        <v>54</v>
      </c>
      <c r="G334" s="18" t="s">
        <v>7</v>
      </c>
      <c r="H334" s="19" t="s">
        <v>46</v>
      </c>
    </row>
    <row r="335" spans="1:8" ht="51">
      <c r="A335" s="16" t="s">
        <v>4450</v>
      </c>
      <c r="B335" s="17" t="s">
        <v>4451</v>
      </c>
      <c r="C335" s="19">
        <v>2020</v>
      </c>
      <c r="D335" s="16" t="s">
        <v>3429</v>
      </c>
      <c r="E335" s="44" t="s">
        <v>4544</v>
      </c>
      <c r="F335" s="57" t="s">
        <v>54</v>
      </c>
      <c r="G335" s="18" t="s">
        <v>3425</v>
      </c>
      <c r="H335" s="19" t="s">
        <v>4594</v>
      </c>
    </row>
    <row r="336" spans="1:8" ht="38.25">
      <c r="A336" s="16" t="s">
        <v>3737</v>
      </c>
      <c r="B336" s="17" t="s">
        <v>1496</v>
      </c>
      <c r="C336" s="19">
        <v>2019</v>
      </c>
      <c r="D336" s="16" t="s">
        <v>4494</v>
      </c>
      <c r="E336" s="44" t="s">
        <v>3738</v>
      </c>
      <c r="F336" s="57" t="s">
        <v>4589</v>
      </c>
      <c r="G336" s="18" t="s">
        <v>5</v>
      </c>
      <c r="H336" s="19" t="s">
        <v>46</v>
      </c>
    </row>
    <row r="337" spans="1:8" ht="38.25">
      <c r="A337" s="16" t="s">
        <v>1603</v>
      </c>
      <c r="B337" s="17" t="s">
        <v>1604</v>
      </c>
      <c r="C337" s="19">
        <v>2019</v>
      </c>
      <c r="D337" s="16" t="s">
        <v>4495</v>
      </c>
      <c r="E337" s="44" t="s">
        <v>4545</v>
      </c>
      <c r="F337" s="57" t="s">
        <v>54</v>
      </c>
      <c r="G337" s="18" t="s">
        <v>4</v>
      </c>
      <c r="H337" s="19" t="s">
        <v>4593</v>
      </c>
    </row>
    <row r="338" spans="1:8" ht="76.5">
      <c r="A338" s="16" t="s">
        <v>4452</v>
      </c>
      <c r="B338" s="17" t="s">
        <v>4453</v>
      </c>
      <c r="C338" s="19">
        <v>2020</v>
      </c>
      <c r="D338" s="16" t="s">
        <v>3986</v>
      </c>
      <c r="E338" s="44" t="s">
        <v>4546</v>
      </c>
      <c r="F338" s="57" t="s">
        <v>4591</v>
      </c>
      <c r="G338" s="18" t="s">
        <v>5</v>
      </c>
      <c r="H338" s="19" t="s">
        <v>46</v>
      </c>
    </row>
    <row r="339" spans="1:8" ht="38.25">
      <c r="A339" s="16" t="s">
        <v>1710</v>
      </c>
      <c r="B339" s="17" t="s">
        <v>4311</v>
      </c>
      <c r="C339" s="19">
        <v>2021</v>
      </c>
      <c r="D339" s="16" t="s">
        <v>4496</v>
      </c>
      <c r="E339" s="44" t="s">
        <v>4547</v>
      </c>
      <c r="F339" s="57" t="s">
        <v>54</v>
      </c>
      <c r="G339" s="18" t="s">
        <v>7</v>
      </c>
      <c r="H339" s="19" t="s">
        <v>46</v>
      </c>
    </row>
    <row r="340" spans="1:8" ht="51">
      <c r="A340" s="16" t="s">
        <v>4252</v>
      </c>
      <c r="B340" s="17" t="s">
        <v>4299</v>
      </c>
      <c r="C340" s="19">
        <v>2021</v>
      </c>
      <c r="D340" s="16" t="s">
        <v>4486</v>
      </c>
      <c r="E340" s="44" t="s">
        <v>4548</v>
      </c>
      <c r="F340" s="57" t="s">
        <v>4590</v>
      </c>
      <c r="G340" s="18" t="s">
        <v>7</v>
      </c>
      <c r="H340" s="19" t="s">
        <v>46</v>
      </c>
    </row>
    <row r="341" spans="1:8" ht="38.25">
      <c r="A341" s="16" t="s">
        <v>4283</v>
      </c>
      <c r="B341" s="17" t="s">
        <v>4334</v>
      </c>
      <c r="C341" s="19">
        <v>2020</v>
      </c>
      <c r="D341" s="16" t="s">
        <v>4497</v>
      </c>
      <c r="E341" s="44" t="s">
        <v>4549</v>
      </c>
      <c r="F341" s="57" t="s">
        <v>54</v>
      </c>
      <c r="G341" s="18" t="s">
        <v>7</v>
      </c>
      <c r="H341" s="19" t="s">
        <v>46</v>
      </c>
    </row>
    <row r="342" spans="1:8" ht="25.5">
      <c r="A342" s="16" t="s">
        <v>4454</v>
      </c>
      <c r="B342" s="17" t="s">
        <v>4455</v>
      </c>
      <c r="C342" s="19">
        <v>2019</v>
      </c>
      <c r="D342" s="16" t="s">
        <v>4498</v>
      </c>
      <c r="E342" s="44" t="s">
        <v>4550</v>
      </c>
      <c r="F342" s="57" t="s">
        <v>4589</v>
      </c>
      <c r="G342" s="18" t="s">
        <v>5</v>
      </c>
      <c r="H342" s="19" t="s">
        <v>46</v>
      </c>
    </row>
    <row r="343" spans="1:8" ht="25.5">
      <c r="A343" s="16" t="s">
        <v>4456</v>
      </c>
      <c r="B343" s="17" t="s">
        <v>4303</v>
      </c>
      <c r="C343" s="19">
        <v>2020</v>
      </c>
      <c r="D343" s="16" t="s">
        <v>4499</v>
      </c>
      <c r="E343" s="44" t="s">
        <v>4551</v>
      </c>
      <c r="F343" s="57" t="s">
        <v>4589</v>
      </c>
      <c r="G343" s="18" t="s">
        <v>5</v>
      </c>
      <c r="H343" s="19" t="s">
        <v>46</v>
      </c>
    </row>
    <row r="344" spans="1:8" ht="51">
      <c r="A344" s="16" t="s">
        <v>4256</v>
      </c>
      <c r="B344" s="17" t="s">
        <v>4306</v>
      </c>
      <c r="C344" s="19">
        <v>2020</v>
      </c>
      <c r="D344" s="16" t="s">
        <v>4500</v>
      </c>
      <c r="E344" s="44" t="s">
        <v>4552</v>
      </c>
      <c r="F344" s="57" t="s">
        <v>54</v>
      </c>
      <c r="G344" s="18" t="s">
        <v>7</v>
      </c>
      <c r="H344" s="19" t="s">
        <v>46</v>
      </c>
    </row>
    <row r="345" spans="1:8" ht="38.25">
      <c r="A345" s="16" t="s">
        <v>1924</v>
      </c>
      <c r="B345" s="17" t="s">
        <v>1925</v>
      </c>
      <c r="C345" s="19">
        <v>2019</v>
      </c>
      <c r="D345" s="16" t="s">
        <v>4501</v>
      </c>
      <c r="E345" s="44" t="s">
        <v>4553</v>
      </c>
      <c r="F345" s="57" t="s">
        <v>54</v>
      </c>
      <c r="G345" s="18" t="s">
        <v>7</v>
      </c>
      <c r="H345" s="19" t="s">
        <v>46</v>
      </c>
    </row>
    <row r="346" spans="1:8" ht="25.5">
      <c r="A346" s="16" t="s">
        <v>1980</v>
      </c>
      <c r="B346" s="17" t="s">
        <v>1981</v>
      </c>
      <c r="C346" s="19">
        <v>2019</v>
      </c>
      <c r="D346" s="16" t="s">
        <v>4502</v>
      </c>
      <c r="E346" s="44" t="s">
        <v>4554</v>
      </c>
      <c r="F346" s="57" t="s">
        <v>54</v>
      </c>
      <c r="G346" s="18" t="s">
        <v>7</v>
      </c>
      <c r="H346" s="19" t="s">
        <v>46</v>
      </c>
    </row>
    <row r="347" spans="1:8" ht="51">
      <c r="A347" s="16" t="s">
        <v>2142</v>
      </c>
      <c r="B347" s="17" t="s">
        <v>4457</v>
      </c>
      <c r="C347" s="19">
        <v>2019</v>
      </c>
      <c r="D347" s="16" t="s">
        <v>3446</v>
      </c>
      <c r="E347" s="44" t="s">
        <v>4555</v>
      </c>
      <c r="F347" s="57" t="s">
        <v>54</v>
      </c>
      <c r="G347" s="18" t="s">
        <v>3425</v>
      </c>
      <c r="H347" s="19" t="s">
        <v>4594</v>
      </c>
    </row>
    <row r="348" spans="1:8" ht="38.25">
      <c r="A348" s="16" t="s">
        <v>2151</v>
      </c>
      <c r="B348" s="17" t="s">
        <v>2152</v>
      </c>
      <c r="C348" s="19">
        <v>2019</v>
      </c>
      <c r="D348" s="16" t="s">
        <v>4503</v>
      </c>
      <c r="E348" s="44" t="s">
        <v>4556</v>
      </c>
      <c r="F348" s="57" t="s">
        <v>54</v>
      </c>
      <c r="G348" s="18" t="s">
        <v>7</v>
      </c>
      <c r="H348" s="19" t="s">
        <v>46</v>
      </c>
    </row>
    <row r="349" spans="1:8" ht="38.25">
      <c r="A349" s="16" t="s">
        <v>4365</v>
      </c>
      <c r="B349" s="17" t="s">
        <v>4368</v>
      </c>
      <c r="C349" s="19">
        <v>2020</v>
      </c>
      <c r="D349" s="16" t="s">
        <v>4504</v>
      </c>
      <c r="E349" s="44" t="s">
        <v>4557</v>
      </c>
      <c r="F349" s="57" t="s">
        <v>54</v>
      </c>
      <c r="G349" s="18" t="s">
        <v>4</v>
      </c>
      <c r="H349" s="19" t="s">
        <v>4593</v>
      </c>
    </row>
    <row r="350" spans="1:8" ht="38.25">
      <c r="A350" s="16" t="s">
        <v>4274</v>
      </c>
      <c r="B350" s="17" t="s">
        <v>4325</v>
      </c>
      <c r="C350" s="19">
        <v>2021</v>
      </c>
      <c r="D350" s="16" t="s">
        <v>4505</v>
      </c>
      <c r="E350" s="44" t="s">
        <v>4558</v>
      </c>
      <c r="F350" s="57" t="s">
        <v>54</v>
      </c>
      <c r="G350" s="18" t="s">
        <v>7</v>
      </c>
      <c r="H350" s="19" t="s">
        <v>46</v>
      </c>
    </row>
    <row r="351" spans="1:8" ht="38.25">
      <c r="A351" s="16" t="s">
        <v>4293</v>
      </c>
      <c r="B351" s="17" t="s">
        <v>4344</v>
      </c>
      <c r="C351" s="19">
        <v>2021</v>
      </c>
      <c r="D351" s="16" t="s">
        <v>4506</v>
      </c>
      <c r="E351" s="44" t="s">
        <v>4559</v>
      </c>
      <c r="F351" s="57" t="s">
        <v>54</v>
      </c>
      <c r="G351" s="18" t="s">
        <v>7</v>
      </c>
      <c r="H351" s="19" t="s">
        <v>46</v>
      </c>
    </row>
    <row r="352" spans="1:8" ht="63.75">
      <c r="A352" s="16" t="s">
        <v>4458</v>
      </c>
      <c r="B352" s="17" t="s">
        <v>4459</v>
      </c>
      <c r="C352" s="19">
        <v>2019</v>
      </c>
      <c r="D352" s="16" t="s">
        <v>4507</v>
      </c>
      <c r="E352" s="44" t="s">
        <v>4560</v>
      </c>
      <c r="F352" s="57" t="s">
        <v>54</v>
      </c>
      <c r="G352" s="18" t="s">
        <v>7</v>
      </c>
      <c r="H352" s="19" t="s">
        <v>46</v>
      </c>
    </row>
    <row r="353" spans="1:8" ht="51">
      <c r="A353" s="16" t="s">
        <v>4254</v>
      </c>
      <c r="B353" s="17" t="s">
        <v>4302</v>
      </c>
      <c r="C353" s="19">
        <v>2021</v>
      </c>
      <c r="D353" s="16" t="s">
        <v>4508</v>
      </c>
      <c r="E353" s="44" t="s">
        <v>4561</v>
      </c>
      <c r="F353" s="57" t="s">
        <v>54</v>
      </c>
      <c r="G353" s="18" t="s">
        <v>7</v>
      </c>
      <c r="H353" s="19" t="s">
        <v>46</v>
      </c>
    </row>
    <row r="354" spans="1:8" ht="25.5">
      <c r="A354" s="16" t="s">
        <v>4278</v>
      </c>
      <c r="B354" s="17" t="s">
        <v>4329</v>
      </c>
      <c r="C354" s="19">
        <v>2021</v>
      </c>
      <c r="D354" s="16" t="s">
        <v>4509</v>
      </c>
      <c r="E354" s="44" t="s">
        <v>4562</v>
      </c>
      <c r="F354" s="57" t="s">
        <v>54</v>
      </c>
      <c r="G354" s="18" t="s">
        <v>7</v>
      </c>
      <c r="H354" s="19" t="s">
        <v>46</v>
      </c>
    </row>
    <row r="355" spans="1:8" ht="51">
      <c r="A355" s="16" t="s">
        <v>4257</v>
      </c>
      <c r="B355" s="17" t="s">
        <v>4307</v>
      </c>
      <c r="C355" s="19">
        <v>2020</v>
      </c>
      <c r="D355" s="16" t="s">
        <v>4510</v>
      </c>
      <c r="E355" s="44" t="s">
        <v>4563</v>
      </c>
      <c r="F355" s="57" t="s">
        <v>54</v>
      </c>
      <c r="G355" s="18" t="s">
        <v>7</v>
      </c>
      <c r="H355" s="19" t="s">
        <v>46</v>
      </c>
    </row>
    <row r="356" spans="1:8" ht="25.5">
      <c r="A356" s="16" t="s">
        <v>4460</v>
      </c>
      <c r="B356" s="17" t="s">
        <v>4461</v>
      </c>
      <c r="C356" s="19">
        <v>2019</v>
      </c>
      <c r="D356" s="16" t="s">
        <v>3573</v>
      </c>
      <c r="E356" s="44" t="s">
        <v>4564</v>
      </c>
      <c r="F356" s="57" t="s">
        <v>4588</v>
      </c>
      <c r="G356" s="18" t="s">
        <v>5</v>
      </c>
      <c r="H356" s="19" t="s">
        <v>46</v>
      </c>
    </row>
    <row r="357" spans="1:8" ht="38.25">
      <c r="A357" s="16" t="s">
        <v>4292</v>
      </c>
      <c r="B357" s="17" t="s">
        <v>4343</v>
      </c>
      <c r="C357" s="19">
        <v>2020</v>
      </c>
      <c r="D357" s="16" t="s">
        <v>4511</v>
      </c>
      <c r="E357" s="44" t="s">
        <v>4565</v>
      </c>
      <c r="F357" s="57" t="s">
        <v>54</v>
      </c>
      <c r="G357" s="18" t="s">
        <v>7</v>
      </c>
      <c r="H357" s="19" t="s">
        <v>46</v>
      </c>
    </row>
    <row r="358" spans="1:8" ht="38.25">
      <c r="A358" s="16" t="s">
        <v>4264</v>
      </c>
      <c r="B358" s="17" t="s">
        <v>4315</v>
      </c>
      <c r="C358" s="19">
        <v>2021</v>
      </c>
      <c r="D358" s="16" t="s">
        <v>4512</v>
      </c>
      <c r="E358" s="44" t="s">
        <v>4566</v>
      </c>
      <c r="F358" s="57" t="s">
        <v>54</v>
      </c>
      <c r="G358" s="18" t="s">
        <v>7</v>
      </c>
      <c r="H358" s="19" t="s">
        <v>46</v>
      </c>
    </row>
    <row r="359" spans="1:8" ht="25.5">
      <c r="A359" s="16" t="s">
        <v>4265</v>
      </c>
      <c r="B359" s="17" t="s">
        <v>4462</v>
      </c>
      <c r="C359" s="19">
        <v>2020</v>
      </c>
      <c r="D359" s="16" t="s">
        <v>4513</v>
      </c>
      <c r="E359" s="44" t="s">
        <v>4567</v>
      </c>
      <c r="F359" s="57" t="s">
        <v>54</v>
      </c>
      <c r="G359" s="18" t="s">
        <v>3425</v>
      </c>
      <c r="H359" s="19" t="s">
        <v>46</v>
      </c>
    </row>
    <row r="360" spans="1:8" ht="38.25">
      <c r="A360" s="16" t="s">
        <v>4290</v>
      </c>
      <c r="B360" s="17" t="s">
        <v>4341</v>
      </c>
      <c r="C360" s="19">
        <v>2020</v>
      </c>
      <c r="D360" s="16" t="s">
        <v>4514</v>
      </c>
      <c r="E360" s="44" t="s">
        <v>4568</v>
      </c>
      <c r="F360" s="57" t="s">
        <v>54</v>
      </c>
      <c r="G360" s="18" t="s">
        <v>7</v>
      </c>
      <c r="H360" s="19" t="s">
        <v>46</v>
      </c>
    </row>
    <row r="361" spans="1:8" ht="38.25">
      <c r="A361" s="16" t="s">
        <v>2946</v>
      </c>
      <c r="B361" s="17" t="s">
        <v>2947</v>
      </c>
      <c r="C361" s="19">
        <v>2019</v>
      </c>
      <c r="D361" s="16" t="s">
        <v>4515</v>
      </c>
      <c r="E361" s="44" t="s">
        <v>4057</v>
      </c>
      <c r="F361" s="57" t="s">
        <v>54</v>
      </c>
      <c r="G361" s="18" t="s">
        <v>7</v>
      </c>
      <c r="H361" s="19" t="s">
        <v>46</v>
      </c>
    </row>
    <row r="362" spans="1:8" ht="38.25">
      <c r="A362" s="16" t="s">
        <v>4463</v>
      </c>
      <c r="B362" s="17" t="s">
        <v>2975</v>
      </c>
      <c r="C362" s="19">
        <v>2020</v>
      </c>
      <c r="D362" s="16" t="s">
        <v>4516</v>
      </c>
      <c r="E362" s="44" t="s">
        <v>4569</v>
      </c>
      <c r="F362" s="57" t="s">
        <v>4589</v>
      </c>
      <c r="G362" s="18" t="s">
        <v>5</v>
      </c>
      <c r="H362" s="19" t="s">
        <v>46</v>
      </c>
    </row>
    <row r="363" spans="1:8" ht="51">
      <c r="A363" s="16" t="s">
        <v>4464</v>
      </c>
      <c r="B363" s="17" t="s">
        <v>4465</v>
      </c>
      <c r="C363" s="19">
        <v>2020</v>
      </c>
      <c r="D363" s="16" t="s">
        <v>3713</v>
      </c>
      <c r="E363" s="44" t="s">
        <v>4570</v>
      </c>
      <c r="F363" s="57" t="s">
        <v>4589</v>
      </c>
      <c r="G363" s="18" t="s">
        <v>5</v>
      </c>
      <c r="H363" s="19" t="s">
        <v>46</v>
      </c>
    </row>
    <row r="364" spans="1:8" ht="38.25">
      <c r="A364" s="16" t="s">
        <v>4466</v>
      </c>
      <c r="B364" s="17" t="s">
        <v>4300</v>
      </c>
      <c r="C364" s="19">
        <v>2020</v>
      </c>
      <c r="D364" s="16" t="s">
        <v>3481</v>
      </c>
      <c r="E364" s="44" t="s">
        <v>4571</v>
      </c>
      <c r="F364" s="57" t="s">
        <v>4589</v>
      </c>
      <c r="G364" s="18" t="s">
        <v>5</v>
      </c>
      <c r="H364" s="19" t="s">
        <v>46</v>
      </c>
    </row>
    <row r="365" spans="1:8" ht="38.25">
      <c r="A365" s="16" t="s">
        <v>4467</v>
      </c>
      <c r="B365" s="17" t="s">
        <v>4323</v>
      </c>
      <c r="C365" s="19">
        <v>2021</v>
      </c>
      <c r="D365" s="16" t="s">
        <v>4517</v>
      </c>
      <c r="E365" s="44" t="s">
        <v>4572</v>
      </c>
      <c r="F365" s="57" t="s">
        <v>54</v>
      </c>
      <c r="G365" s="18" t="s">
        <v>4</v>
      </c>
      <c r="H365" s="19" t="s">
        <v>46</v>
      </c>
    </row>
    <row r="366" spans="1:8" ht="25.5">
      <c r="A366" s="16" t="s">
        <v>4362</v>
      </c>
      <c r="B366" s="17" t="s">
        <v>4366</v>
      </c>
      <c r="C366" s="19">
        <v>2021</v>
      </c>
      <c r="D366" s="16" t="s">
        <v>3442</v>
      </c>
      <c r="E366" s="44" t="s">
        <v>4573</v>
      </c>
      <c r="F366" s="57" t="s">
        <v>113</v>
      </c>
      <c r="G366" s="18" t="s">
        <v>4</v>
      </c>
      <c r="H366" s="19" t="s">
        <v>46</v>
      </c>
    </row>
    <row r="367" spans="1:8" ht="38.25">
      <c r="A367" s="16" t="s">
        <v>4286</v>
      </c>
      <c r="B367" s="17" t="s">
        <v>4337</v>
      </c>
      <c r="C367" s="19">
        <v>2020</v>
      </c>
      <c r="D367" s="16" t="s">
        <v>4518</v>
      </c>
      <c r="E367" s="44" t="s">
        <v>4574</v>
      </c>
      <c r="F367" s="57" t="s">
        <v>54</v>
      </c>
      <c r="G367" s="18" t="s">
        <v>7</v>
      </c>
      <c r="H367" s="19" t="s">
        <v>46</v>
      </c>
    </row>
    <row r="368" spans="1:8" ht="38.25">
      <c r="A368" s="16" t="s">
        <v>4468</v>
      </c>
      <c r="B368" s="17" t="s">
        <v>4318</v>
      </c>
      <c r="C368" s="19">
        <v>2021</v>
      </c>
      <c r="D368" s="16" t="s">
        <v>4519</v>
      </c>
      <c r="E368" s="44" t="s">
        <v>4575</v>
      </c>
      <c r="F368" s="57" t="s">
        <v>4591</v>
      </c>
      <c r="G368" s="18" t="s">
        <v>5</v>
      </c>
      <c r="H368" s="19" t="s">
        <v>46</v>
      </c>
    </row>
    <row r="369" spans="1:8" ht="38.25">
      <c r="A369" s="16" t="s">
        <v>4469</v>
      </c>
      <c r="B369" s="17" t="s">
        <v>4346</v>
      </c>
      <c r="C369" s="19">
        <v>2021</v>
      </c>
      <c r="D369" s="16" t="s">
        <v>4520</v>
      </c>
      <c r="E369" s="44" t="s">
        <v>4576</v>
      </c>
      <c r="F369" s="57" t="s">
        <v>4589</v>
      </c>
      <c r="G369" s="18" t="s">
        <v>5</v>
      </c>
      <c r="H369" s="19" t="s">
        <v>46</v>
      </c>
    </row>
    <row r="370" spans="1:8" ht="38.25">
      <c r="A370" s="16" t="s">
        <v>4110</v>
      </c>
      <c r="B370" s="17" t="s">
        <v>4111</v>
      </c>
      <c r="C370" s="19">
        <v>2020</v>
      </c>
      <c r="D370" s="16" t="s">
        <v>3442</v>
      </c>
      <c r="E370" s="44" t="s">
        <v>4577</v>
      </c>
      <c r="F370" s="57" t="s">
        <v>54</v>
      </c>
      <c r="G370" s="18" t="s">
        <v>3425</v>
      </c>
      <c r="H370" s="19" t="s">
        <v>46</v>
      </c>
    </row>
    <row r="371" spans="1:8" ht="63.75">
      <c r="A371" s="16" t="s">
        <v>4351</v>
      </c>
      <c r="B371" s="17" t="s">
        <v>4356</v>
      </c>
      <c r="C371" s="19">
        <v>2021</v>
      </c>
      <c r="D371" s="16" t="s">
        <v>3859</v>
      </c>
      <c r="E371" s="44" t="s">
        <v>4578</v>
      </c>
      <c r="F371" s="57" t="s">
        <v>4589</v>
      </c>
      <c r="G371" s="18" t="s">
        <v>5</v>
      </c>
      <c r="H371" s="19" t="s">
        <v>46</v>
      </c>
    </row>
    <row r="372" spans="1:8" ht="51">
      <c r="A372" s="16" t="s">
        <v>4263</v>
      </c>
      <c r="B372" s="17" t="s">
        <v>4314</v>
      </c>
      <c r="C372" s="19">
        <v>2020</v>
      </c>
      <c r="D372" s="16" t="s">
        <v>4509</v>
      </c>
      <c r="E372" s="44" t="s">
        <v>4579</v>
      </c>
      <c r="F372" s="57" t="s">
        <v>54</v>
      </c>
      <c r="G372" s="18" t="s">
        <v>7</v>
      </c>
      <c r="H372" s="19" t="s">
        <v>46</v>
      </c>
    </row>
    <row r="373" spans="1:8" ht="38.25">
      <c r="A373" s="16" t="s">
        <v>4470</v>
      </c>
      <c r="B373" s="17" t="s">
        <v>4304</v>
      </c>
      <c r="C373" s="19">
        <v>2020</v>
      </c>
      <c r="D373" s="16" t="s">
        <v>3695</v>
      </c>
      <c r="E373" s="44" t="s">
        <v>4580</v>
      </c>
      <c r="F373" s="57" t="s">
        <v>4589</v>
      </c>
      <c r="G373" s="18" t="s">
        <v>5</v>
      </c>
      <c r="H373" s="19" t="s">
        <v>46</v>
      </c>
    </row>
    <row r="374" spans="1:8" ht="51">
      <c r="A374" s="16" t="s">
        <v>4119</v>
      </c>
      <c r="B374" s="17" t="s">
        <v>3174</v>
      </c>
      <c r="C374" s="19">
        <v>2019</v>
      </c>
      <c r="D374" s="16" t="s">
        <v>3559</v>
      </c>
      <c r="E374" s="44" t="s">
        <v>4120</v>
      </c>
      <c r="F374" s="57" t="s">
        <v>4589</v>
      </c>
      <c r="G374" s="18" t="s">
        <v>5</v>
      </c>
      <c r="H374" s="19" t="s">
        <v>46</v>
      </c>
    </row>
    <row r="375" spans="1:8" ht="51">
      <c r="A375" s="16" t="s">
        <v>4471</v>
      </c>
      <c r="B375" s="17" t="s">
        <v>4339</v>
      </c>
      <c r="C375" s="19">
        <v>2021</v>
      </c>
      <c r="D375" s="16" t="s">
        <v>4488</v>
      </c>
      <c r="E375" s="44" t="s">
        <v>4581</v>
      </c>
      <c r="F375" s="57" t="s">
        <v>4591</v>
      </c>
      <c r="G375" s="18" t="s">
        <v>5</v>
      </c>
      <c r="H375" s="19" t="s">
        <v>46</v>
      </c>
    </row>
    <row r="376" spans="1:8" ht="38.25">
      <c r="A376" s="16" t="s">
        <v>4472</v>
      </c>
      <c r="B376" s="17" t="s">
        <v>3256</v>
      </c>
      <c r="C376" s="19">
        <v>2019</v>
      </c>
      <c r="D376" s="16" t="s">
        <v>4521</v>
      </c>
      <c r="E376" s="44" t="s">
        <v>4582</v>
      </c>
      <c r="F376" s="57" t="s">
        <v>4589</v>
      </c>
      <c r="G376" s="18" t="s">
        <v>5</v>
      </c>
      <c r="H376" s="19" t="s">
        <v>46</v>
      </c>
    </row>
    <row r="377" spans="1:8" ht="38.25">
      <c r="A377" s="16" t="s">
        <v>4296</v>
      </c>
      <c r="B377" s="17" t="s">
        <v>4347</v>
      </c>
      <c r="C377" s="19">
        <v>2020</v>
      </c>
      <c r="D377" s="16" t="s">
        <v>4522</v>
      </c>
      <c r="E377" s="44" t="s">
        <v>4583</v>
      </c>
      <c r="F377" s="57" t="s">
        <v>54</v>
      </c>
      <c r="G377" s="18" t="s">
        <v>7</v>
      </c>
      <c r="H377" s="19" t="s">
        <v>46</v>
      </c>
    </row>
    <row r="378" spans="1:8" ht="38.25">
      <c r="A378" s="16" t="s">
        <v>4360</v>
      </c>
      <c r="B378" s="17" t="s">
        <v>4361</v>
      </c>
      <c r="C378" s="19">
        <v>2021</v>
      </c>
      <c r="D378" s="16" t="s">
        <v>4523</v>
      </c>
      <c r="E378" s="44" t="s">
        <v>4584</v>
      </c>
      <c r="F378" s="57" t="s">
        <v>54</v>
      </c>
      <c r="G378" s="18" t="s">
        <v>3425</v>
      </c>
      <c r="H378" s="19" t="s">
        <v>4594</v>
      </c>
    </row>
    <row r="379" spans="1:8" ht="25.5">
      <c r="A379" s="16" t="s">
        <v>4473</v>
      </c>
      <c r="B379" s="17" t="s">
        <v>4340</v>
      </c>
      <c r="C379" s="19">
        <v>2020</v>
      </c>
      <c r="D379" s="16" t="s">
        <v>4516</v>
      </c>
      <c r="E379" s="44" t="s">
        <v>4585</v>
      </c>
      <c r="F379" s="57" t="s">
        <v>4589</v>
      </c>
      <c r="G379" s="18" t="s">
        <v>5</v>
      </c>
      <c r="H379" s="19" t="s">
        <v>46</v>
      </c>
    </row>
    <row r="380" spans="1:8" ht="38.25">
      <c r="A380" s="16" t="s">
        <v>4297</v>
      </c>
      <c r="B380" s="17" t="s">
        <v>4348</v>
      </c>
      <c r="C380" s="19">
        <v>2020</v>
      </c>
      <c r="D380" s="16" t="s">
        <v>4483</v>
      </c>
      <c r="E380" s="44" t="s">
        <v>4586</v>
      </c>
      <c r="F380" s="57" t="s">
        <v>54</v>
      </c>
      <c r="G380" s="18" t="s">
        <v>7</v>
      </c>
      <c r="H380" s="19" t="s">
        <v>46</v>
      </c>
    </row>
    <row r="381" spans="1:8" ht="51">
      <c r="A381" s="16" t="s">
        <v>4474</v>
      </c>
      <c r="B381" s="17" t="s">
        <v>4475</v>
      </c>
      <c r="C381" s="19">
        <v>2020</v>
      </c>
      <c r="D381" s="16" t="s">
        <v>3442</v>
      </c>
      <c r="E381" s="44" t="s">
        <v>4587</v>
      </c>
      <c r="F381" s="57" t="s">
        <v>4592</v>
      </c>
      <c r="G381" s="18" t="s">
        <v>3425</v>
      </c>
      <c r="H381" s="19" t="s">
        <v>46</v>
      </c>
    </row>
  </sheetData>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3"/>
  <sheetViews>
    <sheetView zoomScale="90" zoomScaleNormal="90" workbookViewId="0">
      <selection activeCell="B14" sqref="B14"/>
    </sheetView>
  </sheetViews>
  <sheetFormatPr defaultColWidth="11.85546875" defaultRowHeight="12.75"/>
  <cols>
    <col min="2" max="2" width="58.5703125" customWidth="1"/>
    <col min="5" max="5" width="47.140625" customWidth="1"/>
    <col min="6" max="6" width="23.5703125" customWidth="1"/>
  </cols>
  <sheetData>
    <row r="1" spans="1:6" ht="28.15" customHeight="1">
      <c r="A1" s="83" t="s">
        <v>4167</v>
      </c>
      <c r="B1" s="83"/>
      <c r="C1" s="83"/>
      <c r="D1" s="83"/>
      <c r="E1" s="83"/>
      <c r="F1" s="17"/>
    </row>
    <row r="2" spans="1:6" ht="25.5">
      <c r="A2" s="7" t="s">
        <v>32</v>
      </c>
      <c r="B2" s="7" t="s">
        <v>33</v>
      </c>
      <c r="C2" s="7" t="s">
        <v>34</v>
      </c>
      <c r="D2" s="7" t="s">
        <v>18</v>
      </c>
      <c r="E2" s="7" t="s">
        <v>4168</v>
      </c>
      <c r="F2" s="17"/>
    </row>
    <row r="3" spans="1:6" ht="25.5">
      <c r="A3" s="44" t="s">
        <v>4169</v>
      </c>
      <c r="B3" s="45" t="s">
        <v>4170</v>
      </c>
      <c r="C3" s="23">
        <v>2013</v>
      </c>
      <c r="D3" s="23" t="s">
        <v>54</v>
      </c>
      <c r="E3" s="49" t="s">
        <v>4171</v>
      </c>
      <c r="F3" s="17"/>
    </row>
    <row r="4" spans="1:6" ht="25.5">
      <c r="A4" s="44" t="s">
        <v>4172</v>
      </c>
      <c r="B4" s="45" t="s">
        <v>4173</v>
      </c>
      <c r="C4" s="23">
        <v>2015</v>
      </c>
      <c r="D4" s="23" t="s">
        <v>54</v>
      </c>
      <c r="E4" s="49" t="s">
        <v>4174</v>
      </c>
      <c r="F4" s="17"/>
    </row>
    <row r="5" spans="1:6">
      <c r="A5" s="16"/>
      <c r="B5" s="17"/>
      <c r="C5" s="19"/>
      <c r="D5" s="19"/>
      <c r="E5" s="17"/>
      <c r="F5" s="17"/>
    </row>
    <row r="6" spans="1:6" ht="28.15" customHeight="1">
      <c r="A6" s="84" t="s">
        <v>4175</v>
      </c>
      <c r="B6" s="84"/>
      <c r="C6" s="84"/>
      <c r="D6" s="84"/>
      <c r="E6" s="84"/>
      <c r="F6" s="17"/>
    </row>
    <row r="7" spans="1:6" ht="25.5">
      <c r="A7" s="7" t="s">
        <v>32</v>
      </c>
      <c r="B7" s="7" t="s">
        <v>33</v>
      </c>
      <c r="C7" s="7" t="s">
        <v>34</v>
      </c>
      <c r="D7" s="7" t="s">
        <v>18</v>
      </c>
      <c r="E7" s="7" t="s">
        <v>4168</v>
      </c>
      <c r="F7" s="17"/>
    </row>
    <row r="8" spans="1:6" ht="51">
      <c r="A8" s="44" t="s">
        <v>4176</v>
      </c>
      <c r="B8" s="50" t="s">
        <v>4177</v>
      </c>
      <c r="C8" s="23">
        <v>2008</v>
      </c>
      <c r="D8" s="23" t="s">
        <v>54</v>
      </c>
      <c r="E8" s="45" t="s">
        <v>4178</v>
      </c>
      <c r="F8" s="17"/>
    </row>
    <row r="9" spans="1:6" ht="51">
      <c r="A9" s="44" t="s">
        <v>4179</v>
      </c>
      <c r="B9" s="45" t="s">
        <v>4180</v>
      </c>
      <c r="C9" s="23">
        <v>2010</v>
      </c>
      <c r="D9" s="23" t="s">
        <v>54</v>
      </c>
      <c r="E9" s="45" t="s">
        <v>4181</v>
      </c>
      <c r="F9" s="17"/>
    </row>
    <row r="10" spans="1:6" ht="51">
      <c r="A10" s="44" t="s">
        <v>4182</v>
      </c>
      <c r="B10" s="45" t="s">
        <v>4183</v>
      </c>
      <c r="C10" s="23">
        <v>2003</v>
      </c>
      <c r="D10" s="23" t="s">
        <v>54</v>
      </c>
      <c r="E10" s="45" t="s">
        <v>4184</v>
      </c>
      <c r="F10" s="17"/>
    </row>
    <row r="11" spans="1:6" ht="25.5">
      <c r="A11" s="44" t="s">
        <v>4185</v>
      </c>
      <c r="B11" s="45" t="s">
        <v>4186</v>
      </c>
      <c r="C11" s="23">
        <v>1990</v>
      </c>
      <c r="D11" s="23" t="s">
        <v>54</v>
      </c>
      <c r="E11" s="51" t="s">
        <v>4187</v>
      </c>
      <c r="F11" s="17"/>
    </row>
    <row r="12" spans="1:6" ht="25.5">
      <c r="A12" s="44" t="s">
        <v>4188</v>
      </c>
      <c r="B12" s="45" t="s">
        <v>4189</v>
      </c>
      <c r="C12" s="23">
        <v>2004</v>
      </c>
      <c r="D12" s="23" t="s">
        <v>54</v>
      </c>
      <c r="E12" s="51" t="s">
        <v>4190</v>
      </c>
      <c r="F12" s="17"/>
    </row>
    <row r="13" spans="1:6" ht="25.5">
      <c r="A13" s="44" t="s">
        <v>4191</v>
      </c>
      <c r="B13" s="45" t="s">
        <v>4192</v>
      </c>
      <c r="C13" s="23">
        <v>2003</v>
      </c>
      <c r="D13" s="23" t="s">
        <v>54</v>
      </c>
      <c r="E13" s="51" t="s">
        <v>4193</v>
      </c>
      <c r="F13" s="17"/>
    </row>
    <row r="14" spans="1:6" ht="25.5">
      <c r="A14" s="44" t="s">
        <v>4194</v>
      </c>
      <c r="B14" s="45" t="s">
        <v>4195</v>
      </c>
      <c r="C14" s="23">
        <v>2012</v>
      </c>
      <c r="D14" s="23" t="s">
        <v>54</v>
      </c>
      <c r="E14" s="51" t="s">
        <v>4196</v>
      </c>
      <c r="F14" s="17"/>
    </row>
    <row r="15" spans="1:6" ht="25.5">
      <c r="A15" s="44" t="s">
        <v>4197</v>
      </c>
      <c r="B15" s="45" t="s">
        <v>4198</v>
      </c>
      <c r="C15" s="23">
        <v>2011</v>
      </c>
      <c r="D15" s="23" t="s">
        <v>54</v>
      </c>
      <c r="E15" s="51" t="s">
        <v>4199</v>
      </c>
      <c r="F15" s="17"/>
    </row>
    <row r="16" spans="1:6" ht="25.5">
      <c r="A16" s="44" t="s">
        <v>4200</v>
      </c>
      <c r="B16" s="45" t="s">
        <v>4201</v>
      </c>
      <c r="C16" s="23">
        <v>2006</v>
      </c>
      <c r="D16" s="23" t="s">
        <v>54</v>
      </c>
      <c r="E16" s="51" t="s">
        <v>4202</v>
      </c>
      <c r="F16" s="17"/>
    </row>
    <row r="17" spans="1:6" ht="25.5">
      <c r="A17" s="44" t="s">
        <v>4203</v>
      </c>
      <c r="B17" s="45" t="s">
        <v>4198</v>
      </c>
      <c r="C17" s="23">
        <v>2011</v>
      </c>
      <c r="D17" s="23" t="s">
        <v>54</v>
      </c>
      <c r="E17" s="51" t="s">
        <v>4199</v>
      </c>
      <c r="F17" s="17"/>
    </row>
    <row r="18" spans="1:6" ht="25.5">
      <c r="A18" s="44" t="s">
        <v>4204</v>
      </c>
      <c r="B18" s="45" t="s">
        <v>4205</v>
      </c>
      <c r="C18" s="23">
        <v>2011</v>
      </c>
      <c r="D18" s="23" t="s">
        <v>54</v>
      </c>
      <c r="E18" s="51" t="s">
        <v>4206</v>
      </c>
      <c r="F18" s="17"/>
    </row>
    <row r="19" spans="1:6" ht="25.5">
      <c r="A19" s="44" t="s">
        <v>4207</v>
      </c>
      <c r="B19" s="45" t="s">
        <v>4208</v>
      </c>
      <c r="C19" s="23">
        <v>2011</v>
      </c>
      <c r="D19" s="23" t="s">
        <v>54</v>
      </c>
      <c r="E19" s="51" t="s">
        <v>4209</v>
      </c>
      <c r="F19" s="17"/>
    </row>
    <row r="20" spans="1:6" ht="25.5">
      <c r="A20" s="44" t="s">
        <v>4210</v>
      </c>
      <c r="B20" s="45" t="s">
        <v>4211</v>
      </c>
      <c r="C20" s="23">
        <v>2010</v>
      </c>
      <c r="D20" s="23" t="s">
        <v>930</v>
      </c>
      <c r="E20" s="51" t="s">
        <v>4212</v>
      </c>
      <c r="F20" s="17"/>
    </row>
    <row r="21" spans="1:6" ht="38.25">
      <c r="A21" s="44" t="s">
        <v>4213</v>
      </c>
      <c r="B21" s="45" t="s">
        <v>4214</v>
      </c>
      <c r="C21" s="23">
        <v>2009</v>
      </c>
      <c r="D21" s="23" t="s">
        <v>54</v>
      </c>
      <c r="E21" s="51" t="s">
        <v>4215</v>
      </c>
      <c r="F21" s="17"/>
    </row>
    <row r="22" spans="1:6" ht="25.5">
      <c r="A22" s="44" t="s">
        <v>4216</v>
      </c>
      <c r="B22" s="45" t="s">
        <v>4189</v>
      </c>
      <c r="C22" s="23">
        <v>2004</v>
      </c>
      <c r="D22" s="23" t="s">
        <v>54</v>
      </c>
      <c r="E22" s="52" t="s">
        <v>4190</v>
      </c>
      <c r="F22" s="17"/>
    </row>
    <row r="23" spans="1:6" ht="25.5">
      <c r="A23" s="44" t="s">
        <v>4217</v>
      </c>
      <c r="B23" s="45" t="s">
        <v>4186</v>
      </c>
      <c r="C23" s="23">
        <v>1990</v>
      </c>
      <c r="D23" s="23" t="s">
        <v>54</v>
      </c>
      <c r="E23" s="52" t="s">
        <v>4187</v>
      </c>
      <c r="F23" s="17"/>
    </row>
    <row r="24" spans="1:6" ht="25.5">
      <c r="A24" s="44" t="s">
        <v>4218</v>
      </c>
      <c r="B24" s="45" t="s">
        <v>4219</v>
      </c>
      <c r="C24" s="23">
        <v>2008</v>
      </c>
      <c r="D24" s="23" t="s">
        <v>54</v>
      </c>
      <c r="E24" s="52" t="s">
        <v>4220</v>
      </c>
      <c r="F24" s="17"/>
    </row>
    <row r="25" spans="1:6" ht="25.5">
      <c r="A25" s="44" t="s">
        <v>4221</v>
      </c>
      <c r="B25" s="45" t="s">
        <v>4222</v>
      </c>
      <c r="C25" s="23">
        <v>2013</v>
      </c>
      <c r="D25" s="23" t="s">
        <v>54</v>
      </c>
      <c r="E25" s="51" t="s">
        <v>4223</v>
      </c>
      <c r="F25" s="17"/>
    </row>
    <row r="26" spans="1:6" ht="25.5">
      <c r="A26" s="44" t="s">
        <v>4224</v>
      </c>
      <c r="B26" s="45" t="s">
        <v>4225</v>
      </c>
      <c r="C26" s="23">
        <v>2014</v>
      </c>
      <c r="D26" s="23" t="s">
        <v>54</v>
      </c>
      <c r="E26" s="45" t="s">
        <v>4226</v>
      </c>
      <c r="F26" s="17"/>
    </row>
    <row r="27" spans="1:6" ht="38.25">
      <c r="A27" s="44" t="s">
        <v>4227</v>
      </c>
      <c r="B27" s="45" t="s">
        <v>4228</v>
      </c>
      <c r="C27" s="23">
        <v>2010</v>
      </c>
      <c r="D27" s="23" t="s">
        <v>54</v>
      </c>
      <c r="E27" s="51" t="s">
        <v>4229</v>
      </c>
      <c r="F27" s="17"/>
    </row>
    <row r="28" spans="1:6" ht="38.25">
      <c r="A28" s="44" t="s">
        <v>4230</v>
      </c>
      <c r="B28" s="45" t="s">
        <v>4231</v>
      </c>
      <c r="C28" s="23">
        <v>2009</v>
      </c>
      <c r="D28" s="23" t="s">
        <v>54</v>
      </c>
      <c r="E28" s="51" t="s">
        <v>4232</v>
      </c>
      <c r="F28" s="17"/>
    </row>
    <row r="29" spans="1:6" ht="25.5">
      <c r="A29" s="44" t="s">
        <v>4233</v>
      </c>
      <c r="B29" s="45" t="s">
        <v>4234</v>
      </c>
      <c r="C29" s="23">
        <v>2014</v>
      </c>
      <c r="D29" s="23" t="s">
        <v>54</v>
      </c>
      <c r="E29" s="45" t="s">
        <v>4235</v>
      </c>
      <c r="F29" s="17" t="s">
        <v>4236</v>
      </c>
    </row>
    <row r="30" spans="1:6" ht="38.25">
      <c r="A30" s="44" t="s">
        <v>4237</v>
      </c>
      <c r="B30" s="45" t="s">
        <v>4238</v>
      </c>
      <c r="C30" s="23">
        <v>2010</v>
      </c>
      <c r="D30" s="23" t="s">
        <v>54</v>
      </c>
      <c r="E30" s="45" t="s">
        <v>4239</v>
      </c>
      <c r="F30" s="17" t="s">
        <v>4236</v>
      </c>
    </row>
    <row r="31" spans="1:6">
      <c r="A31" s="44" t="s">
        <v>4240</v>
      </c>
      <c r="B31" s="45" t="s">
        <v>4241</v>
      </c>
      <c r="C31" s="23">
        <v>2004</v>
      </c>
      <c r="D31" s="23" t="s">
        <v>54</v>
      </c>
      <c r="E31" s="53" t="s">
        <v>4242</v>
      </c>
      <c r="F31" s="17" t="s">
        <v>4243</v>
      </c>
    </row>
    <row r="32" spans="1:6" ht="25.5">
      <c r="A32" s="44" t="s">
        <v>4244</v>
      </c>
      <c r="B32" s="45" t="s">
        <v>4245</v>
      </c>
      <c r="C32" s="23">
        <v>1997</v>
      </c>
      <c r="D32" s="23" t="s">
        <v>54</v>
      </c>
      <c r="E32" s="53" t="s">
        <v>4246</v>
      </c>
      <c r="F32" s="17"/>
    </row>
    <row r="33" spans="1:6" ht="25.5">
      <c r="A33" s="44" t="s">
        <v>4247</v>
      </c>
      <c r="B33" s="45" t="s">
        <v>4248</v>
      </c>
      <c r="C33" s="23">
        <v>2005</v>
      </c>
      <c r="D33" s="23" t="s">
        <v>54</v>
      </c>
      <c r="E33" s="53" t="s">
        <v>4249</v>
      </c>
      <c r="F33" s="17" t="s">
        <v>4250</v>
      </c>
    </row>
  </sheetData>
  <mergeCells count="2">
    <mergeCell ref="A1:E1"/>
    <mergeCell ref="A6:E6"/>
  </mergeCells>
  <hyperlinks>
    <hyperlink ref="E3" r:id="rId1" xr:uid="{00000000-0004-0000-0300-000000000000}"/>
    <hyperlink ref="E4" r:id="rId2" xr:uid="{00000000-0004-0000-0300-000001000000}"/>
    <hyperlink ref="E11" r:id="rId3" xr:uid="{00000000-0004-0000-0300-000002000000}"/>
    <hyperlink ref="E12" r:id="rId4" xr:uid="{00000000-0004-0000-0300-000003000000}"/>
    <hyperlink ref="E13" r:id="rId5" xr:uid="{00000000-0004-0000-0300-000004000000}"/>
    <hyperlink ref="E14" r:id="rId6" xr:uid="{00000000-0004-0000-0300-000005000000}"/>
    <hyperlink ref="E15" r:id="rId7" xr:uid="{00000000-0004-0000-0300-000006000000}"/>
    <hyperlink ref="E16" r:id="rId8" xr:uid="{00000000-0004-0000-0300-000007000000}"/>
    <hyperlink ref="E17" r:id="rId9" xr:uid="{00000000-0004-0000-0300-000008000000}"/>
    <hyperlink ref="E18" r:id="rId10" xr:uid="{00000000-0004-0000-0300-000009000000}"/>
    <hyperlink ref="E19" r:id="rId11" xr:uid="{00000000-0004-0000-0300-00000A000000}"/>
    <hyperlink ref="E20" r:id="rId12" xr:uid="{00000000-0004-0000-0300-00000B000000}"/>
    <hyperlink ref="E21" r:id="rId13" xr:uid="{00000000-0004-0000-0300-00000C000000}"/>
    <hyperlink ref="E22" r:id="rId14" xr:uid="{00000000-0004-0000-0300-00000D000000}"/>
    <hyperlink ref="E23" r:id="rId15" xr:uid="{00000000-0004-0000-0300-00000E000000}"/>
    <hyperlink ref="E24" r:id="rId16" xr:uid="{00000000-0004-0000-0300-00000F000000}"/>
    <hyperlink ref="E25" r:id="rId17" xr:uid="{00000000-0004-0000-0300-000010000000}"/>
    <hyperlink ref="E27" r:id="rId18" xr:uid="{00000000-0004-0000-0300-000011000000}"/>
    <hyperlink ref="E28" r:id="rId19" xr:uid="{00000000-0004-0000-0300-000012000000}"/>
    <hyperlink ref="E31" r:id="rId20" xr:uid="{00000000-0004-0000-0300-000013000000}"/>
    <hyperlink ref="E32" r:id="rId21" xr:uid="{00000000-0004-0000-0300-000014000000}"/>
    <hyperlink ref="E33" r:id="rId22" xr:uid="{00000000-0004-0000-0300-000015000000}"/>
  </hyperlink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6774</TotalTime>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Screening Info</vt:lpstr>
      <vt:lpstr>All Databases_Natasha</vt:lpstr>
      <vt:lpstr>All Databases_David</vt:lpstr>
      <vt:lpstr>Other Sources</vt:lpstr>
      <vt:lpstr>'All Databases_Natasha'!_FilterDatabase_0_0</vt:lpstr>
      <vt:lpstr>'All Databases_Natasha'!_FilterDatabase_0_0_0</vt:lpstr>
      <vt:lpstr>citation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NBOTHA1</cp:lastModifiedBy>
  <cp:revision>1166</cp:revision>
  <dcterms:created xsi:type="dcterms:W3CDTF">2020-01-20T14:37:44Z</dcterms:created>
  <dcterms:modified xsi:type="dcterms:W3CDTF">2022-09-26T12:04:27Z</dcterms:modified>
  <dc:language>en-ZA</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