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pivotTables/pivotTable1.xml" ContentType="application/vnd.openxmlformats-officedocument.spreadsheetml.pivotTable+xml"/>
  <Override PartName="/xl/drawings/drawing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xr:revisionPtr revIDLastSave="0" documentId="8_{23A45608-68B7-4B80-9744-88CA14788889}" xr6:coauthVersionLast="47" xr6:coauthVersionMax="47" xr10:uidLastSave="{00000000-0000-0000-0000-000000000000}"/>
  <bookViews>
    <workbookView xWindow="-120" yWindow="-120" windowWidth="20730" windowHeight="11160" firstSheet="3" activeTab="3" xr2:uid="{96970ABA-FB71-4EBE-814E-C3531C8A079D}"/>
  </bookViews>
  <sheets>
    <sheet name="Simulated" sheetId="2" r:id="rId1"/>
    <sheet name="Transpiration data" sheetId="4" r:id="rId2"/>
    <sheet name="canopeo weekly estimates" sheetId="5" r:id="rId3"/>
    <sheet name="Sheet2" sheetId="9" r:id="rId4"/>
    <sheet name="pivot table week month" sheetId="7" r:id="rId5"/>
    <sheet name="Transpiration estimates model" sheetId="6" r:id="rId6"/>
  </sheets>
  <externalReferences>
    <externalReference r:id="rId7"/>
    <externalReference r:id="rId8"/>
    <externalReference r:id="rId9"/>
  </externalReferences>
  <definedNames>
    <definedName name="_xlnm._FilterDatabase" localSheetId="2" hidden="1">'canopeo weekly estimates'!$A$1:$E$275</definedName>
  </definedNames>
  <calcPr calcId="191029"/>
  <pivotCaches>
    <pivotCache cacheId="0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5" i="6" l="1"/>
  <c r="C275" i="6"/>
  <c r="B275" i="6"/>
  <c r="D275" i="6" s="1"/>
  <c r="A275" i="6"/>
  <c r="E274" i="6"/>
  <c r="C274" i="6"/>
  <c r="B274" i="6"/>
  <c r="D274" i="6" s="1"/>
  <c r="A274" i="6"/>
  <c r="E273" i="6"/>
  <c r="D273" i="6"/>
  <c r="C273" i="6"/>
  <c r="B273" i="6"/>
  <c r="A273" i="6"/>
  <c r="E272" i="6"/>
  <c r="C272" i="6"/>
  <c r="B272" i="6"/>
  <c r="D272" i="6" s="1"/>
  <c r="A272" i="6"/>
  <c r="E271" i="6"/>
  <c r="C271" i="6"/>
  <c r="B271" i="6"/>
  <c r="D271" i="6" s="1"/>
  <c r="A271" i="6"/>
  <c r="E270" i="6"/>
  <c r="C270" i="6"/>
  <c r="B270" i="6"/>
  <c r="D270" i="6" s="1"/>
  <c r="A270" i="6"/>
  <c r="E269" i="6"/>
  <c r="D269" i="6"/>
  <c r="C269" i="6"/>
  <c r="B269" i="6"/>
  <c r="A269" i="6"/>
  <c r="E268" i="6"/>
  <c r="D268" i="6"/>
  <c r="B268" i="6"/>
  <c r="A268" i="6"/>
  <c r="E267" i="6"/>
  <c r="D267" i="6"/>
  <c r="C267" i="6"/>
  <c r="B267" i="6"/>
  <c r="A267" i="6"/>
  <c r="E266" i="6"/>
  <c r="C266" i="6"/>
  <c r="B266" i="6"/>
  <c r="D266" i="6" s="1"/>
  <c r="A266" i="6"/>
  <c r="E265" i="6"/>
  <c r="C265" i="6"/>
  <c r="B265" i="6"/>
  <c r="D265" i="6" s="1"/>
  <c r="A265" i="6"/>
  <c r="E264" i="6"/>
  <c r="D264" i="6"/>
  <c r="C264" i="6"/>
  <c r="B264" i="6"/>
  <c r="A264" i="6"/>
  <c r="E263" i="6"/>
  <c r="D263" i="6"/>
  <c r="C263" i="6"/>
  <c r="B263" i="6"/>
  <c r="A263" i="6"/>
  <c r="E262" i="6"/>
  <c r="C262" i="6"/>
  <c r="B262" i="6"/>
  <c r="D262" i="6" s="1"/>
  <c r="A262" i="6"/>
  <c r="E261" i="6"/>
  <c r="B261" i="6"/>
  <c r="D261" i="6" s="1"/>
  <c r="A261" i="6"/>
  <c r="E260" i="6"/>
  <c r="C260" i="6"/>
  <c r="B260" i="6"/>
  <c r="D260" i="6" s="1"/>
  <c r="A260" i="6"/>
  <c r="E259" i="6"/>
  <c r="D259" i="6"/>
  <c r="C259" i="6"/>
  <c r="B259" i="6"/>
  <c r="A259" i="6"/>
  <c r="E258" i="6"/>
  <c r="D258" i="6"/>
  <c r="C258" i="6"/>
  <c r="B258" i="6"/>
  <c r="A258" i="6"/>
  <c r="E257" i="6"/>
  <c r="C257" i="6"/>
  <c r="B257" i="6"/>
  <c r="D257" i="6" s="1"/>
  <c r="A257" i="6"/>
  <c r="E256" i="6"/>
  <c r="C256" i="6"/>
  <c r="B256" i="6"/>
  <c r="D256" i="6" s="1"/>
  <c r="A256" i="6"/>
  <c r="E255" i="6"/>
  <c r="D255" i="6"/>
  <c r="C255" i="6"/>
  <c r="B255" i="6"/>
  <c r="A255" i="6"/>
  <c r="E254" i="6"/>
  <c r="D254" i="6"/>
  <c r="B254" i="6"/>
  <c r="A254" i="6"/>
  <c r="A253" i="6"/>
  <c r="A252" i="6"/>
  <c r="A251" i="6"/>
  <c r="A250" i="6"/>
  <c r="A249" i="6"/>
  <c r="A248" i="6"/>
  <c r="E247" i="6"/>
  <c r="B247" i="6"/>
  <c r="D247" i="6" s="1"/>
  <c r="A247" i="6"/>
  <c r="E246" i="6"/>
  <c r="C246" i="6"/>
  <c r="B246" i="6"/>
  <c r="D246" i="6" s="1"/>
  <c r="A246" i="6"/>
  <c r="E245" i="6"/>
  <c r="D245" i="6"/>
  <c r="C245" i="6"/>
  <c r="B245" i="6"/>
  <c r="A245" i="6"/>
  <c r="E244" i="6"/>
  <c r="D244" i="6"/>
  <c r="C244" i="6"/>
  <c r="B244" i="6"/>
  <c r="A244" i="6"/>
  <c r="E243" i="6"/>
  <c r="C243" i="6"/>
  <c r="B243" i="6"/>
  <c r="D243" i="6" s="1"/>
  <c r="A243" i="6"/>
  <c r="E242" i="6"/>
  <c r="C242" i="6"/>
  <c r="B242" i="6"/>
  <c r="D242" i="6" s="1"/>
  <c r="A242" i="6"/>
  <c r="E241" i="6"/>
  <c r="D241" i="6"/>
  <c r="C241" i="6"/>
  <c r="B241" i="6"/>
  <c r="A241" i="6"/>
  <c r="E240" i="6"/>
  <c r="D240" i="6"/>
  <c r="B240" i="6"/>
  <c r="A240" i="6"/>
  <c r="E239" i="6"/>
  <c r="D239" i="6"/>
  <c r="C239" i="6"/>
  <c r="B239" i="6"/>
  <c r="A239" i="6"/>
  <c r="E238" i="6"/>
  <c r="C238" i="6"/>
  <c r="B238" i="6"/>
  <c r="D238" i="6" s="1"/>
  <c r="A238" i="6"/>
  <c r="E237" i="6"/>
  <c r="C237" i="6"/>
  <c r="B237" i="6"/>
  <c r="D237" i="6" s="1"/>
  <c r="A237" i="6"/>
  <c r="E236" i="6"/>
  <c r="D236" i="6"/>
  <c r="C236" i="6"/>
  <c r="B236" i="6"/>
  <c r="A236" i="6"/>
  <c r="E235" i="6"/>
  <c r="D235" i="6"/>
  <c r="C235" i="6"/>
  <c r="B235" i="6"/>
  <c r="A235" i="6"/>
  <c r="E234" i="6"/>
  <c r="C234" i="6"/>
  <c r="B234" i="6"/>
  <c r="D234" i="6" s="1"/>
  <c r="A234" i="6"/>
  <c r="E233" i="6"/>
  <c r="B233" i="6"/>
  <c r="D233" i="6" s="1"/>
  <c r="A233" i="6"/>
  <c r="E232" i="6"/>
  <c r="C232" i="6"/>
  <c r="B232" i="6"/>
  <c r="D232" i="6" s="1"/>
  <c r="A232" i="6"/>
  <c r="E231" i="6"/>
  <c r="C231" i="6"/>
  <c r="D231" i="6" s="1"/>
  <c r="B231" i="6"/>
  <c r="A231" i="6"/>
  <c r="E230" i="6"/>
  <c r="D230" i="6"/>
  <c r="C230" i="6"/>
  <c r="B230" i="6"/>
  <c r="A230" i="6"/>
  <c r="E229" i="6"/>
  <c r="C229" i="6"/>
  <c r="B229" i="6"/>
  <c r="D229" i="6" s="1"/>
  <c r="A229" i="6"/>
  <c r="E228" i="6"/>
  <c r="C228" i="6"/>
  <c r="B228" i="6"/>
  <c r="D228" i="6" s="1"/>
  <c r="A228" i="6"/>
  <c r="E227" i="6"/>
  <c r="D227" i="6"/>
  <c r="C227" i="6"/>
  <c r="B227" i="6"/>
  <c r="A227" i="6"/>
  <c r="E226" i="6"/>
  <c r="D226" i="6"/>
  <c r="B226" i="6"/>
  <c r="A226" i="6"/>
  <c r="E225" i="6"/>
  <c r="D225" i="6"/>
  <c r="C225" i="6"/>
  <c r="B225" i="6"/>
  <c r="A225" i="6"/>
  <c r="E224" i="6"/>
  <c r="C224" i="6"/>
  <c r="B224" i="6"/>
  <c r="D224" i="6" s="1"/>
  <c r="A224" i="6"/>
  <c r="E223" i="6"/>
  <c r="C223" i="6"/>
  <c r="B223" i="6"/>
  <c r="D223" i="6" s="1"/>
  <c r="A223" i="6"/>
  <c r="E222" i="6"/>
  <c r="D222" i="6"/>
  <c r="C222" i="6"/>
  <c r="B222" i="6"/>
  <c r="A222" i="6"/>
  <c r="E221" i="6"/>
  <c r="D221" i="6"/>
  <c r="C221" i="6"/>
  <c r="B221" i="6"/>
  <c r="A221" i="6"/>
  <c r="E220" i="6"/>
  <c r="C220" i="6"/>
  <c r="B220" i="6"/>
  <c r="D220" i="6" s="1"/>
  <c r="A220" i="6"/>
  <c r="E219" i="6"/>
  <c r="B219" i="6"/>
  <c r="D219" i="6" s="1"/>
  <c r="A219" i="6"/>
  <c r="E218" i="6"/>
  <c r="C218" i="6"/>
  <c r="B218" i="6"/>
  <c r="D218" i="6" s="1"/>
  <c r="A218" i="6"/>
  <c r="E217" i="6"/>
  <c r="D217" i="6"/>
  <c r="C217" i="6"/>
  <c r="B217" i="6"/>
  <c r="A217" i="6"/>
  <c r="E216" i="6"/>
  <c r="D216" i="6"/>
  <c r="C216" i="6"/>
  <c r="B216" i="6"/>
  <c r="A216" i="6"/>
  <c r="E215" i="6"/>
  <c r="C215" i="6"/>
  <c r="B215" i="6"/>
  <c r="D215" i="6" s="1"/>
  <c r="A215" i="6"/>
  <c r="E214" i="6"/>
  <c r="C214" i="6"/>
  <c r="B214" i="6"/>
  <c r="D214" i="6" s="1"/>
  <c r="A214" i="6"/>
  <c r="E213" i="6"/>
  <c r="D213" i="6"/>
  <c r="C213" i="6"/>
  <c r="B213" i="6"/>
  <c r="A213" i="6"/>
  <c r="E212" i="6"/>
  <c r="D212" i="6"/>
  <c r="B212" i="6"/>
  <c r="A212" i="6"/>
  <c r="E211" i="6"/>
  <c r="D211" i="6"/>
  <c r="C211" i="6"/>
  <c r="B211" i="6"/>
  <c r="A211" i="6"/>
  <c r="E210" i="6"/>
  <c r="C210" i="6"/>
  <c r="B210" i="6"/>
  <c r="D210" i="6" s="1"/>
  <c r="A210" i="6"/>
  <c r="E209" i="6"/>
  <c r="C209" i="6"/>
  <c r="B209" i="6"/>
  <c r="D209" i="6" s="1"/>
  <c r="A209" i="6"/>
  <c r="E208" i="6"/>
  <c r="D208" i="6"/>
  <c r="C208" i="6"/>
  <c r="B208" i="6"/>
  <c r="A208" i="6"/>
  <c r="E207" i="6"/>
  <c r="D207" i="6"/>
  <c r="C207" i="6"/>
  <c r="B207" i="6"/>
  <c r="A207" i="6"/>
  <c r="E206" i="6"/>
  <c r="C206" i="6"/>
  <c r="B206" i="6"/>
  <c r="D206" i="6" s="1"/>
  <c r="A206" i="6"/>
  <c r="E205" i="6"/>
  <c r="B205" i="6"/>
  <c r="D205" i="6" s="1"/>
  <c r="A205" i="6"/>
  <c r="E204" i="6"/>
  <c r="C204" i="6"/>
  <c r="B204" i="6"/>
  <c r="D204" i="6" s="1"/>
  <c r="A204" i="6"/>
  <c r="E203" i="6"/>
  <c r="D203" i="6"/>
  <c r="C203" i="6"/>
  <c r="B203" i="6"/>
  <c r="A203" i="6"/>
  <c r="E202" i="6"/>
  <c r="D202" i="6"/>
  <c r="C202" i="6"/>
  <c r="B202" i="6"/>
  <c r="A202" i="6"/>
  <c r="E201" i="6"/>
  <c r="C201" i="6"/>
  <c r="B201" i="6"/>
  <c r="D201" i="6" s="1"/>
  <c r="A201" i="6"/>
  <c r="E200" i="6"/>
  <c r="C200" i="6"/>
  <c r="B200" i="6"/>
  <c r="D200" i="6" s="1"/>
  <c r="A200" i="6"/>
  <c r="E199" i="6"/>
  <c r="D199" i="6"/>
  <c r="C199" i="6"/>
  <c r="B199" i="6"/>
  <c r="A199" i="6"/>
  <c r="E198" i="6"/>
  <c r="D198" i="6"/>
  <c r="B198" i="6"/>
  <c r="A198" i="6"/>
  <c r="E197" i="6"/>
  <c r="D197" i="6"/>
  <c r="C197" i="6"/>
  <c r="B197" i="6"/>
  <c r="A197" i="6"/>
  <c r="E196" i="6"/>
  <c r="C196" i="6"/>
  <c r="B196" i="6"/>
  <c r="D196" i="6" s="1"/>
  <c r="A196" i="6"/>
  <c r="E195" i="6"/>
  <c r="C195" i="6"/>
  <c r="B195" i="6"/>
  <c r="D195" i="6" s="1"/>
  <c r="A195" i="6"/>
  <c r="E194" i="6"/>
  <c r="D194" i="6"/>
  <c r="C194" i="6"/>
  <c r="B194" i="6"/>
  <c r="A194" i="6"/>
  <c r="E193" i="6"/>
  <c r="D193" i="6"/>
  <c r="C193" i="6"/>
  <c r="B193" i="6"/>
  <c r="A193" i="6"/>
  <c r="E192" i="6"/>
  <c r="C192" i="6"/>
  <c r="B192" i="6"/>
  <c r="D192" i="6" s="1"/>
  <c r="A192" i="6"/>
  <c r="E191" i="6"/>
  <c r="B191" i="6"/>
  <c r="D191" i="6" s="1"/>
  <c r="A191" i="6"/>
  <c r="E190" i="6"/>
  <c r="C190" i="6"/>
  <c r="B190" i="6"/>
  <c r="D190" i="6" s="1"/>
  <c r="A190" i="6"/>
  <c r="E189" i="6"/>
  <c r="D189" i="6"/>
  <c r="C189" i="6"/>
  <c r="B189" i="6"/>
  <c r="A189" i="6"/>
  <c r="E188" i="6"/>
  <c r="D188" i="6"/>
  <c r="C188" i="6"/>
  <c r="B188" i="6"/>
  <c r="A188" i="6"/>
  <c r="E187" i="6"/>
  <c r="C187" i="6"/>
  <c r="B187" i="6"/>
  <c r="D187" i="6" s="1"/>
  <c r="A187" i="6"/>
  <c r="E186" i="6"/>
  <c r="C186" i="6"/>
  <c r="B186" i="6"/>
  <c r="D186" i="6" s="1"/>
  <c r="A186" i="6"/>
  <c r="E185" i="6"/>
  <c r="D185" i="6"/>
  <c r="C185" i="6"/>
  <c r="B185" i="6"/>
  <c r="A185" i="6"/>
  <c r="E184" i="6"/>
  <c r="D184" i="6"/>
  <c r="B184" i="6"/>
  <c r="A184" i="6"/>
  <c r="E183" i="6"/>
  <c r="D183" i="6"/>
  <c r="C183" i="6"/>
  <c r="B183" i="6"/>
  <c r="A183" i="6"/>
  <c r="E182" i="6"/>
  <c r="C182" i="6"/>
  <c r="B182" i="6"/>
  <c r="D182" i="6" s="1"/>
  <c r="A182" i="6"/>
  <c r="E181" i="6"/>
  <c r="C181" i="6"/>
  <c r="B181" i="6"/>
  <c r="D181" i="6" s="1"/>
  <c r="A181" i="6"/>
  <c r="E180" i="6"/>
  <c r="D180" i="6"/>
  <c r="C180" i="6"/>
  <c r="B180" i="6"/>
  <c r="A180" i="6"/>
  <c r="E179" i="6"/>
  <c r="D179" i="6"/>
  <c r="C179" i="6"/>
  <c r="B179" i="6"/>
  <c r="A179" i="6"/>
  <c r="E178" i="6"/>
  <c r="C178" i="6"/>
  <c r="B178" i="6"/>
  <c r="D178" i="6" s="1"/>
  <c r="A178" i="6"/>
  <c r="E177" i="6"/>
  <c r="B177" i="6"/>
  <c r="D177" i="6" s="1"/>
  <c r="A177" i="6"/>
  <c r="E176" i="6"/>
  <c r="C176" i="6"/>
  <c r="B176" i="6"/>
  <c r="D176" i="6" s="1"/>
  <c r="A176" i="6"/>
  <c r="E175" i="6"/>
  <c r="D175" i="6"/>
  <c r="C175" i="6"/>
  <c r="B175" i="6"/>
  <c r="A175" i="6"/>
  <c r="E174" i="6"/>
  <c r="D174" i="6"/>
  <c r="C174" i="6"/>
  <c r="B174" i="6"/>
  <c r="A174" i="6"/>
  <c r="E173" i="6"/>
  <c r="C173" i="6"/>
  <c r="B173" i="6"/>
  <c r="D173" i="6" s="1"/>
  <c r="A173" i="6"/>
  <c r="E172" i="6"/>
  <c r="C172" i="6"/>
  <c r="B172" i="6"/>
  <c r="D172" i="6" s="1"/>
  <c r="A172" i="6"/>
  <c r="E171" i="6"/>
  <c r="C171" i="6"/>
  <c r="D171" i="6" s="1"/>
  <c r="B171" i="6"/>
  <c r="A171" i="6"/>
  <c r="E170" i="6"/>
  <c r="D170" i="6"/>
  <c r="B170" i="6"/>
  <c r="A170" i="6"/>
  <c r="E169" i="6"/>
  <c r="D169" i="6"/>
  <c r="C169" i="6"/>
  <c r="B169" i="6"/>
  <c r="A169" i="6"/>
  <c r="E168" i="6"/>
  <c r="C168" i="6"/>
  <c r="B168" i="6"/>
  <c r="D168" i="6" s="1"/>
  <c r="A168" i="6"/>
  <c r="E167" i="6"/>
  <c r="C167" i="6"/>
  <c r="B167" i="6"/>
  <c r="D167" i="6" s="1"/>
  <c r="A167" i="6"/>
  <c r="E166" i="6"/>
  <c r="C166" i="6"/>
  <c r="D166" i="6" s="1"/>
  <c r="B166" i="6"/>
  <c r="A166" i="6"/>
  <c r="E165" i="6"/>
  <c r="D165" i="6"/>
  <c r="C165" i="6"/>
  <c r="B165" i="6"/>
  <c r="A165" i="6"/>
  <c r="E164" i="6"/>
  <c r="C164" i="6"/>
  <c r="B164" i="6"/>
  <c r="D164" i="6" s="1"/>
  <c r="A164" i="6"/>
  <c r="E163" i="6"/>
  <c r="B163" i="6"/>
  <c r="D163" i="6" s="1"/>
  <c r="A163" i="6"/>
  <c r="E162" i="6"/>
  <c r="C162" i="6"/>
  <c r="B162" i="6"/>
  <c r="D162" i="6" s="1"/>
  <c r="A162" i="6"/>
  <c r="E161" i="6"/>
  <c r="C161" i="6"/>
  <c r="D161" i="6" s="1"/>
  <c r="B161" i="6"/>
  <c r="A161" i="6"/>
  <c r="E160" i="6"/>
  <c r="D160" i="6"/>
  <c r="C160" i="6"/>
  <c r="B160" i="6"/>
  <c r="A160" i="6"/>
  <c r="E159" i="6"/>
  <c r="C159" i="6"/>
  <c r="B159" i="6"/>
  <c r="D159" i="6" s="1"/>
  <c r="A159" i="6"/>
  <c r="E158" i="6"/>
  <c r="C158" i="6"/>
  <c r="B158" i="6"/>
  <c r="D158" i="6" s="1"/>
  <c r="A158" i="6"/>
  <c r="E157" i="6"/>
  <c r="C157" i="6"/>
  <c r="D157" i="6" s="1"/>
  <c r="B157" i="6"/>
  <c r="A157" i="6"/>
  <c r="E156" i="6"/>
  <c r="D156" i="6"/>
  <c r="B156" i="6"/>
  <c r="A156" i="6"/>
  <c r="E155" i="6"/>
  <c r="D155" i="6"/>
  <c r="C155" i="6"/>
  <c r="B155" i="6"/>
  <c r="A155" i="6"/>
  <c r="E154" i="6"/>
  <c r="C154" i="6"/>
  <c r="B154" i="6"/>
  <c r="D154" i="6" s="1"/>
  <c r="A154" i="6"/>
  <c r="E153" i="6"/>
  <c r="C153" i="6"/>
  <c r="B153" i="6"/>
  <c r="D153" i="6" s="1"/>
  <c r="A153" i="6"/>
  <c r="E152" i="6"/>
  <c r="C152" i="6"/>
  <c r="D152" i="6" s="1"/>
  <c r="B152" i="6"/>
  <c r="A152" i="6"/>
  <c r="E151" i="6"/>
  <c r="D151" i="6"/>
  <c r="C151" i="6"/>
  <c r="B151" i="6"/>
  <c r="A151" i="6"/>
  <c r="E150" i="6"/>
  <c r="C150" i="6"/>
  <c r="B150" i="6"/>
  <c r="D150" i="6" s="1"/>
  <c r="A150" i="6"/>
  <c r="E149" i="6"/>
  <c r="B149" i="6"/>
  <c r="D149" i="6" s="1"/>
  <c r="A149" i="6"/>
  <c r="E148" i="6"/>
  <c r="C148" i="6"/>
  <c r="B148" i="6"/>
  <c r="D148" i="6" s="1"/>
  <c r="A148" i="6"/>
  <c r="E147" i="6"/>
  <c r="C147" i="6"/>
  <c r="D147" i="6" s="1"/>
  <c r="B147" i="6"/>
  <c r="A147" i="6"/>
  <c r="E146" i="6"/>
  <c r="D146" i="6"/>
  <c r="C146" i="6"/>
  <c r="B146" i="6"/>
  <c r="A146" i="6"/>
  <c r="E145" i="6"/>
  <c r="C145" i="6"/>
  <c r="B145" i="6"/>
  <c r="D145" i="6" s="1"/>
  <c r="A145" i="6"/>
  <c r="E144" i="6"/>
  <c r="C144" i="6"/>
  <c r="B144" i="6"/>
  <c r="D144" i="6" s="1"/>
  <c r="A144" i="6"/>
  <c r="E143" i="6"/>
  <c r="C143" i="6"/>
  <c r="D143" i="6" s="1"/>
  <c r="B143" i="6"/>
  <c r="A143" i="6"/>
  <c r="E142" i="6"/>
  <c r="D142" i="6"/>
  <c r="B142" i="6"/>
  <c r="A142" i="6"/>
  <c r="E141" i="6"/>
  <c r="D141" i="6"/>
  <c r="C141" i="6"/>
  <c r="B141" i="6"/>
  <c r="A141" i="6"/>
  <c r="E140" i="6"/>
  <c r="C140" i="6"/>
  <c r="B140" i="6"/>
  <c r="D140" i="6" s="1"/>
  <c r="A140" i="6"/>
  <c r="E139" i="6"/>
  <c r="C139" i="6"/>
  <c r="B139" i="6"/>
  <c r="D139" i="6" s="1"/>
  <c r="A139" i="6"/>
  <c r="E138" i="6"/>
  <c r="C138" i="6"/>
  <c r="D138" i="6" s="1"/>
  <c r="B138" i="6"/>
  <c r="A138" i="6"/>
  <c r="E137" i="6"/>
  <c r="D137" i="6"/>
  <c r="C137" i="6"/>
  <c r="B137" i="6"/>
  <c r="A137" i="6"/>
  <c r="E136" i="6"/>
  <c r="C136" i="6"/>
  <c r="B136" i="6"/>
  <c r="D136" i="6" s="1"/>
  <c r="A136" i="6"/>
  <c r="E135" i="6"/>
  <c r="B135" i="6"/>
  <c r="D135" i="6" s="1"/>
  <c r="A135" i="6"/>
  <c r="E134" i="6"/>
  <c r="C134" i="6"/>
  <c r="B134" i="6"/>
  <c r="D134" i="6" s="1"/>
  <c r="A134" i="6"/>
  <c r="E133" i="6"/>
  <c r="C133" i="6"/>
  <c r="D133" i="6" s="1"/>
  <c r="B133" i="6"/>
  <c r="A133" i="6"/>
  <c r="E132" i="6"/>
  <c r="D132" i="6"/>
  <c r="C132" i="6"/>
  <c r="B132" i="6"/>
  <c r="A132" i="6"/>
  <c r="E131" i="6"/>
  <c r="C131" i="6"/>
  <c r="B131" i="6"/>
  <c r="D131" i="6" s="1"/>
  <c r="A131" i="6"/>
  <c r="E130" i="6"/>
  <c r="C130" i="6"/>
  <c r="B130" i="6"/>
  <c r="D130" i="6" s="1"/>
  <c r="A130" i="6"/>
  <c r="E129" i="6"/>
  <c r="C129" i="6"/>
  <c r="D129" i="6" s="1"/>
  <c r="B129" i="6"/>
  <c r="A129" i="6"/>
  <c r="E128" i="6"/>
  <c r="D128" i="6"/>
  <c r="B128" i="6"/>
  <c r="A128" i="6"/>
  <c r="E127" i="6"/>
  <c r="D127" i="6"/>
  <c r="C127" i="6"/>
  <c r="B127" i="6"/>
  <c r="A127" i="6"/>
  <c r="E126" i="6"/>
  <c r="C126" i="6"/>
  <c r="B126" i="6"/>
  <c r="D126" i="6" s="1"/>
  <c r="A126" i="6"/>
  <c r="E125" i="6"/>
  <c r="C125" i="6"/>
  <c r="B125" i="6"/>
  <c r="D125" i="6" s="1"/>
  <c r="A125" i="6"/>
  <c r="E124" i="6"/>
  <c r="C124" i="6"/>
  <c r="D124" i="6" s="1"/>
  <c r="B124" i="6"/>
  <c r="A124" i="6"/>
  <c r="E123" i="6"/>
  <c r="D123" i="6"/>
  <c r="C123" i="6"/>
  <c r="B123" i="6"/>
  <c r="A123" i="6"/>
  <c r="E122" i="6"/>
  <c r="C122" i="6"/>
  <c r="B122" i="6"/>
  <c r="D122" i="6" s="1"/>
  <c r="A122" i="6"/>
  <c r="E121" i="6"/>
  <c r="B121" i="6"/>
  <c r="D121" i="6" s="1"/>
  <c r="A121" i="6"/>
  <c r="E120" i="6"/>
  <c r="C120" i="6"/>
  <c r="B120" i="6"/>
  <c r="D120" i="6" s="1"/>
  <c r="A120" i="6"/>
  <c r="E119" i="6"/>
  <c r="C119" i="6"/>
  <c r="D119" i="6" s="1"/>
  <c r="B119" i="6"/>
  <c r="A119" i="6"/>
  <c r="E118" i="6"/>
  <c r="D118" i="6"/>
  <c r="C118" i="6"/>
  <c r="B118" i="6"/>
  <c r="A118" i="6"/>
  <c r="E117" i="6"/>
  <c r="C117" i="6"/>
  <c r="B117" i="6"/>
  <c r="D117" i="6" s="1"/>
  <c r="A117" i="6"/>
  <c r="E116" i="6"/>
  <c r="C116" i="6"/>
  <c r="B116" i="6"/>
  <c r="D116" i="6" s="1"/>
  <c r="A116" i="6"/>
  <c r="E115" i="6"/>
  <c r="C115" i="6"/>
  <c r="D115" i="6" s="1"/>
  <c r="B115" i="6"/>
  <c r="A115" i="6"/>
  <c r="E114" i="6"/>
  <c r="D114" i="6"/>
  <c r="B114" i="6"/>
  <c r="A114" i="6"/>
  <c r="E113" i="6"/>
  <c r="D113" i="6"/>
  <c r="C113" i="6"/>
  <c r="B113" i="6"/>
  <c r="A113" i="6"/>
  <c r="E112" i="6"/>
  <c r="C112" i="6"/>
  <c r="B112" i="6"/>
  <c r="D112" i="6" s="1"/>
  <c r="A112" i="6"/>
  <c r="E111" i="6"/>
  <c r="C111" i="6"/>
  <c r="B111" i="6"/>
  <c r="D111" i="6" s="1"/>
  <c r="A111" i="6"/>
  <c r="E110" i="6"/>
  <c r="C110" i="6"/>
  <c r="D110" i="6" s="1"/>
  <c r="B110" i="6"/>
  <c r="A110" i="6"/>
  <c r="E109" i="6"/>
  <c r="D109" i="6"/>
  <c r="C109" i="6"/>
  <c r="B109" i="6"/>
  <c r="A109" i="6"/>
  <c r="E108" i="6"/>
  <c r="C108" i="6"/>
  <c r="B108" i="6"/>
  <c r="D108" i="6" s="1"/>
  <c r="A108" i="6"/>
  <c r="E107" i="6"/>
  <c r="B107" i="6"/>
  <c r="D107" i="6" s="1"/>
  <c r="A107" i="6"/>
  <c r="E106" i="6"/>
  <c r="C106" i="6"/>
  <c r="B106" i="6"/>
  <c r="D106" i="6" s="1"/>
  <c r="A106" i="6"/>
  <c r="E105" i="6"/>
  <c r="C105" i="6"/>
  <c r="D105" i="6" s="1"/>
  <c r="B105" i="6"/>
  <c r="A105" i="6"/>
  <c r="E104" i="6"/>
  <c r="D104" i="6"/>
  <c r="C104" i="6"/>
  <c r="B104" i="6"/>
  <c r="A104" i="6"/>
  <c r="E103" i="6"/>
  <c r="C103" i="6"/>
  <c r="B103" i="6"/>
  <c r="D103" i="6" s="1"/>
  <c r="A103" i="6"/>
  <c r="E102" i="6"/>
  <c r="C102" i="6"/>
  <c r="B102" i="6"/>
  <c r="D102" i="6" s="1"/>
  <c r="A102" i="6"/>
  <c r="E101" i="6"/>
  <c r="C101" i="6"/>
  <c r="D101" i="6" s="1"/>
  <c r="B101" i="6"/>
  <c r="A101" i="6"/>
  <c r="E100" i="6"/>
  <c r="D100" i="6"/>
  <c r="B100" i="6"/>
  <c r="A100" i="6"/>
  <c r="E99" i="6"/>
  <c r="D99" i="6"/>
  <c r="C99" i="6"/>
  <c r="B99" i="6"/>
  <c r="A99" i="6"/>
  <c r="E98" i="6"/>
  <c r="C98" i="6"/>
  <c r="B98" i="6"/>
  <c r="D98" i="6" s="1"/>
  <c r="A98" i="6"/>
  <c r="E97" i="6"/>
  <c r="C97" i="6"/>
  <c r="B97" i="6"/>
  <c r="D97" i="6" s="1"/>
  <c r="A97" i="6"/>
  <c r="E96" i="6"/>
  <c r="C96" i="6"/>
  <c r="D96" i="6" s="1"/>
  <c r="B96" i="6"/>
  <c r="A96" i="6"/>
  <c r="E95" i="6"/>
  <c r="D95" i="6"/>
  <c r="C95" i="6"/>
  <c r="B95" i="6"/>
  <c r="A95" i="6"/>
  <c r="E94" i="6"/>
  <c r="C94" i="6"/>
  <c r="B94" i="6"/>
  <c r="D94" i="6" s="1"/>
  <c r="A94" i="6"/>
  <c r="E93" i="6"/>
  <c r="B93" i="6"/>
  <c r="D93" i="6" s="1"/>
  <c r="A93" i="6"/>
  <c r="E92" i="6"/>
  <c r="C92" i="6"/>
  <c r="B92" i="6"/>
  <c r="D92" i="6" s="1"/>
  <c r="A92" i="6"/>
  <c r="E91" i="6"/>
  <c r="C91" i="6"/>
  <c r="D91" i="6" s="1"/>
  <c r="B91" i="6"/>
  <c r="A91" i="6"/>
  <c r="E90" i="6"/>
  <c r="D90" i="6"/>
  <c r="C90" i="6"/>
  <c r="B90" i="6"/>
  <c r="A90" i="6"/>
  <c r="E89" i="6"/>
  <c r="C89" i="6"/>
  <c r="B89" i="6"/>
  <c r="D89" i="6" s="1"/>
  <c r="A89" i="6"/>
  <c r="E88" i="6"/>
  <c r="C88" i="6"/>
  <c r="B88" i="6"/>
  <c r="D88" i="6" s="1"/>
  <c r="A88" i="6"/>
  <c r="E87" i="6"/>
  <c r="C87" i="6"/>
  <c r="D87" i="6" s="1"/>
  <c r="B87" i="6"/>
  <c r="A87" i="6"/>
  <c r="E86" i="6"/>
  <c r="D86" i="6"/>
  <c r="B86" i="6"/>
  <c r="A86" i="6"/>
  <c r="E85" i="6"/>
  <c r="D85" i="6"/>
  <c r="C85" i="6"/>
  <c r="B85" i="6"/>
  <c r="A85" i="6"/>
  <c r="E84" i="6"/>
  <c r="C84" i="6"/>
  <c r="B84" i="6"/>
  <c r="D84" i="6" s="1"/>
  <c r="A84" i="6"/>
  <c r="E83" i="6"/>
  <c r="C83" i="6"/>
  <c r="B83" i="6"/>
  <c r="D83" i="6" s="1"/>
  <c r="A83" i="6"/>
  <c r="E82" i="6"/>
  <c r="C82" i="6"/>
  <c r="D82" i="6" s="1"/>
  <c r="B82" i="6"/>
  <c r="A82" i="6"/>
  <c r="E81" i="6"/>
  <c r="D81" i="6"/>
  <c r="C81" i="6"/>
  <c r="B81" i="6"/>
  <c r="A81" i="6"/>
  <c r="E80" i="6"/>
  <c r="C80" i="6"/>
  <c r="B80" i="6"/>
  <c r="D80" i="6" s="1"/>
  <c r="A80" i="6"/>
  <c r="E79" i="6"/>
  <c r="B79" i="6"/>
  <c r="D79" i="6" s="1"/>
  <c r="A79" i="6"/>
  <c r="E78" i="6"/>
  <c r="C78" i="6"/>
  <c r="B78" i="6"/>
  <c r="D78" i="6" s="1"/>
  <c r="A78" i="6"/>
  <c r="E77" i="6"/>
  <c r="C77" i="6"/>
  <c r="D77" i="6" s="1"/>
  <c r="B77" i="6"/>
  <c r="A77" i="6"/>
  <c r="E76" i="6"/>
  <c r="D76" i="6"/>
  <c r="C76" i="6"/>
  <c r="B76" i="6"/>
  <c r="A76" i="6"/>
  <c r="E75" i="6"/>
  <c r="C75" i="6"/>
  <c r="B75" i="6"/>
  <c r="D75" i="6" s="1"/>
  <c r="A75" i="6"/>
  <c r="E74" i="6"/>
  <c r="C74" i="6"/>
  <c r="B74" i="6"/>
  <c r="D74" i="6" s="1"/>
  <c r="A74" i="6"/>
  <c r="E73" i="6"/>
  <c r="C73" i="6"/>
  <c r="D73" i="6" s="1"/>
  <c r="B73" i="6"/>
  <c r="A73" i="6"/>
  <c r="E72" i="6"/>
  <c r="D72" i="6"/>
  <c r="B72" i="6"/>
  <c r="A72" i="6"/>
  <c r="E71" i="6"/>
  <c r="D71" i="6"/>
  <c r="C71" i="6"/>
  <c r="B71" i="6"/>
  <c r="A71" i="6"/>
  <c r="E70" i="6"/>
  <c r="C70" i="6"/>
  <c r="B70" i="6"/>
  <c r="D70" i="6" s="1"/>
  <c r="A70" i="6"/>
  <c r="E69" i="6"/>
  <c r="C69" i="6"/>
  <c r="B69" i="6"/>
  <c r="D69" i="6" s="1"/>
  <c r="A69" i="6"/>
  <c r="E68" i="6"/>
  <c r="C68" i="6"/>
  <c r="D68" i="6" s="1"/>
  <c r="B68" i="6"/>
  <c r="A68" i="6"/>
  <c r="E67" i="6"/>
  <c r="D67" i="6"/>
  <c r="C67" i="6"/>
  <c r="B67" i="6"/>
  <c r="A67" i="6"/>
  <c r="E66" i="6"/>
  <c r="C66" i="6"/>
  <c r="B66" i="6"/>
  <c r="D66" i="6" s="1"/>
  <c r="A66" i="6"/>
  <c r="E65" i="6"/>
  <c r="B65" i="6"/>
  <c r="D65" i="6" s="1"/>
  <c r="A65" i="6"/>
  <c r="E64" i="6"/>
  <c r="C64" i="6"/>
  <c r="B64" i="6"/>
  <c r="D64" i="6" s="1"/>
  <c r="A64" i="6"/>
  <c r="E63" i="6"/>
  <c r="C63" i="6"/>
  <c r="D63" i="6" s="1"/>
  <c r="B63" i="6"/>
  <c r="A63" i="6"/>
  <c r="E62" i="6"/>
  <c r="D62" i="6"/>
  <c r="C62" i="6"/>
  <c r="B62" i="6"/>
  <c r="A62" i="6"/>
  <c r="E61" i="6"/>
  <c r="C61" i="6"/>
  <c r="B61" i="6"/>
  <c r="D61" i="6" s="1"/>
  <c r="A61" i="6"/>
  <c r="E60" i="6"/>
  <c r="C60" i="6"/>
  <c r="B60" i="6"/>
  <c r="D60" i="6" s="1"/>
  <c r="A60" i="6"/>
  <c r="E59" i="6"/>
  <c r="C59" i="6"/>
  <c r="D59" i="6" s="1"/>
  <c r="B59" i="6"/>
  <c r="A59" i="6"/>
  <c r="E58" i="6"/>
  <c r="D58" i="6"/>
  <c r="B58" i="6"/>
  <c r="A58" i="6"/>
  <c r="E57" i="6"/>
  <c r="D57" i="6"/>
  <c r="C57" i="6"/>
  <c r="B57" i="6"/>
  <c r="A57" i="6"/>
  <c r="E56" i="6"/>
  <c r="C56" i="6"/>
  <c r="B56" i="6"/>
  <c r="D56" i="6" s="1"/>
  <c r="A56" i="6"/>
  <c r="E55" i="6"/>
  <c r="C55" i="6"/>
  <c r="B55" i="6"/>
  <c r="D55" i="6" s="1"/>
  <c r="A55" i="6"/>
  <c r="E54" i="6"/>
  <c r="C54" i="6"/>
  <c r="D54" i="6" s="1"/>
  <c r="B54" i="6"/>
  <c r="A54" i="6"/>
  <c r="E53" i="6"/>
  <c r="D53" i="6"/>
  <c r="C53" i="6"/>
  <c r="B53" i="6"/>
  <c r="A53" i="6"/>
  <c r="E52" i="6"/>
  <c r="C52" i="6"/>
  <c r="B52" i="6"/>
  <c r="D52" i="6" s="1"/>
  <c r="A52" i="6"/>
  <c r="E51" i="6"/>
  <c r="B51" i="6"/>
  <c r="D51" i="6" s="1"/>
  <c r="A51" i="6"/>
  <c r="E50" i="6"/>
  <c r="C50" i="6"/>
  <c r="B50" i="6"/>
  <c r="D50" i="6" s="1"/>
  <c r="A50" i="6"/>
  <c r="E49" i="6"/>
  <c r="C49" i="6"/>
  <c r="D49" i="6" s="1"/>
  <c r="B49" i="6"/>
  <c r="A49" i="6"/>
  <c r="E48" i="6"/>
  <c r="D48" i="6"/>
  <c r="C48" i="6"/>
  <c r="B48" i="6"/>
  <c r="A48" i="6"/>
  <c r="E47" i="6"/>
  <c r="C47" i="6"/>
  <c r="B47" i="6"/>
  <c r="D47" i="6" s="1"/>
  <c r="A47" i="6"/>
  <c r="E46" i="6"/>
  <c r="C46" i="6"/>
  <c r="B46" i="6"/>
  <c r="D46" i="6" s="1"/>
  <c r="A46" i="6"/>
  <c r="E45" i="6"/>
  <c r="C45" i="6"/>
  <c r="D45" i="6" s="1"/>
  <c r="B45" i="6"/>
  <c r="A45" i="6"/>
  <c r="E44" i="6"/>
  <c r="D44" i="6"/>
  <c r="B44" i="6"/>
  <c r="A44" i="6"/>
  <c r="E43" i="6"/>
  <c r="B43" i="6"/>
  <c r="A43" i="6"/>
  <c r="E42" i="6"/>
  <c r="B42" i="6"/>
  <c r="A42" i="6"/>
  <c r="E41" i="6"/>
  <c r="B41" i="6"/>
  <c r="A41" i="6"/>
  <c r="E40" i="6"/>
  <c r="B40" i="6"/>
  <c r="A40" i="6"/>
  <c r="E39" i="6"/>
  <c r="B39" i="6"/>
  <c r="A39" i="6"/>
  <c r="H38" i="6"/>
  <c r="E38" i="6"/>
  <c r="B38" i="6"/>
  <c r="A38" i="6"/>
  <c r="H37" i="6"/>
  <c r="E37" i="6"/>
  <c r="C37" i="6"/>
  <c r="C40" i="6" s="1"/>
  <c r="D40" i="6" s="1"/>
  <c r="B37" i="6"/>
  <c r="D37" i="6" s="1"/>
  <c r="A37" i="6"/>
  <c r="H36" i="6"/>
  <c r="E36" i="6"/>
  <c r="B36" i="6"/>
  <c r="A36" i="6"/>
  <c r="H35" i="6"/>
  <c r="E35" i="6"/>
  <c r="B35" i="6"/>
  <c r="A35" i="6"/>
  <c r="H34" i="6"/>
  <c r="E34" i="6"/>
  <c r="B34" i="6"/>
  <c r="A34" i="6"/>
  <c r="H33" i="6"/>
  <c r="E33" i="6"/>
  <c r="B33" i="6"/>
  <c r="A33" i="6"/>
  <c r="H32" i="6"/>
  <c r="E32" i="6"/>
  <c r="B32" i="6"/>
  <c r="A32" i="6"/>
  <c r="H31" i="6"/>
  <c r="E31" i="6"/>
  <c r="B31" i="6"/>
  <c r="A31" i="6"/>
  <c r="H30" i="6"/>
  <c r="E30" i="6"/>
  <c r="B30" i="6"/>
  <c r="A30" i="6"/>
  <c r="H29" i="6"/>
  <c r="E29" i="6"/>
  <c r="B29" i="6"/>
  <c r="A29" i="6"/>
  <c r="H28" i="6"/>
  <c r="E28" i="6"/>
  <c r="B28" i="6"/>
  <c r="A28" i="6"/>
  <c r="H27" i="6"/>
  <c r="E27" i="6"/>
  <c r="B27" i="6"/>
  <c r="A27" i="6"/>
  <c r="H26" i="6"/>
  <c r="E26" i="6"/>
  <c r="B26" i="6"/>
  <c r="A26" i="6"/>
  <c r="H25" i="6"/>
  <c r="E25" i="6"/>
  <c r="B25" i="6"/>
  <c r="A25" i="6"/>
  <c r="H24" i="6"/>
  <c r="E24" i="6"/>
  <c r="B24" i="6"/>
  <c r="A24" i="6"/>
  <c r="H23" i="6"/>
  <c r="E23" i="6"/>
  <c r="B23" i="6"/>
  <c r="A23" i="6"/>
  <c r="H22" i="6"/>
  <c r="E22" i="6"/>
  <c r="B22" i="6"/>
  <c r="A22" i="6"/>
  <c r="H21" i="6"/>
  <c r="E21" i="6"/>
  <c r="B21" i="6"/>
  <c r="A21" i="6"/>
  <c r="H20" i="6"/>
  <c r="E20" i="6"/>
  <c r="B20" i="6"/>
  <c r="A20" i="6"/>
  <c r="H19" i="6"/>
  <c r="E19" i="6"/>
  <c r="B19" i="6"/>
  <c r="A19" i="6"/>
  <c r="H18" i="6"/>
  <c r="E18" i="6"/>
  <c r="B18" i="6"/>
  <c r="A18" i="6"/>
  <c r="H17" i="6"/>
  <c r="E17" i="6"/>
  <c r="B17" i="6"/>
  <c r="A17" i="6"/>
  <c r="H16" i="6"/>
  <c r="E16" i="6"/>
  <c r="B16" i="6"/>
  <c r="A16" i="6"/>
  <c r="H15" i="6"/>
  <c r="E15" i="6"/>
  <c r="B15" i="6"/>
  <c r="A15" i="6"/>
  <c r="H14" i="6"/>
  <c r="E14" i="6"/>
  <c r="B14" i="6"/>
  <c r="A14" i="6"/>
  <c r="H13" i="6"/>
  <c r="E13" i="6"/>
  <c r="B13" i="6"/>
  <c r="A13" i="6"/>
  <c r="H12" i="6"/>
  <c r="E12" i="6"/>
  <c r="B12" i="6"/>
  <c r="A12" i="6"/>
  <c r="H11" i="6"/>
  <c r="E11" i="6"/>
  <c r="B11" i="6"/>
  <c r="A11" i="6"/>
  <c r="H10" i="6"/>
  <c r="E10" i="6"/>
  <c r="B10" i="6"/>
  <c r="A10" i="6"/>
  <c r="H9" i="6"/>
  <c r="E9" i="6"/>
  <c r="B9" i="6"/>
  <c r="A9" i="6"/>
  <c r="H8" i="6"/>
  <c r="E8" i="6"/>
  <c r="B8" i="6"/>
  <c r="A8" i="6"/>
  <c r="H7" i="6"/>
  <c r="E7" i="6"/>
  <c r="B7" i="6"/>
  <c r="A7" i="6"/>
  <c r="H6" i="6"/>
  <c r="E6" i="6"/>
  <c r="B6" i="6"/>
  <c r="A6" i="6"/>
  <c r="H5" i="6"/>
  <c r="E5" i="6"/>
  <c r="B5" i="6"/>
  <c r="A5" i="6"/>
  <c r="H4" i="6"/>
  <c r="E4" i="6"/>
  <c r="B4" i="6"/>
  <c r="A4" i="6"/>
  <c r="H3" i="6"/>
  <c r="E3" i="6"/>
  <c r="B3" i="6"/>
  <c r="A3" i="6"/>
  <c r="E2" i="6"/>
  <c r="B2" i="6"/>
  <c r="A2" i="6"/>
  <c r="F254" i="5"/>
  <c r="F253" i="5"/>
  <c r="F252" i="5"/>
  <c r="F251" i="5"/>
  <c r="E251" i="5"/>
  <c r="E250" i="5"/>
  <c r="F250" i="5" s="1"/>
  <c r="F249" i="5"/>
  <c r="E249" i="5"/>
  <c r="E248" i="5"/>
  <c r="F248" i="5" s="1"/>
  <c r="F247" i="5"/>
  <c r="E247" i="5"/>
  <c r="E246" i="5"/>
  <c r="F246" i="5" s="1"/>
  <c r="F245" i="5"/>
  <c r="E245" i="5"/>
  <c r="E244" i="5"/>
  <c r="F244" i="5" s="1"/>
  <c r="F243" i="5"/>
  <c r="E243" i="5"/>
  <c r="E242" i="5"/>
  <c r="F242" i="5" s="1"/>
  <c r="F241" i="5"/>
  <c r="E241" i="5"/>
  <c r="E240" i="5"/>
  <c r="F240" i="5" s="1"/>
  <c r="F239" i="5"/>
  <c r="E239" i="5"/>
  <c r="E238" i="5"/>
  <c r="F238" i="5" s="1"/>
  <c r="F237" i="5"/>
  <c r="E237" i="5"/>
  <c r="E236" i="5"/>
  <c r="F236" i="5" s="1"/>
  <c r="F235" i="5"/>
  <c r="E235" i="5"/>
  <c r="E234" i="5"/>
  <c r="F234" i="5" s="1"/>
  <c r="F233" i="5"/>
  <c r="E233" i="5"/>
  <c r="E232" i="5"/>
  <c r="F232" i="5" s="1"/>
  <c r="F231" i="5"/>
  <c r="E231" i="5"/>
  <c r="E230" i="5"/>
  <c r="F230" i="5" s="1"/>
  <c r="F229" i="5"/>
  <c r="E229" i="5"/>
  <c r="E228" i="5"/>
  <c r="F228" i="5" s="1"/>
  <c r="F227" i="5"/>
  <c r="E227" i="5"/>
  <c r="E226" i="5"/>
  <c r="F226" i="5" s="1"/>
  <c r="F225" i="5"/>
  <c r="E225" i="5"/>
  <c r="E224" i="5"/>
  <c r="F224" i="5" s="1"/>
  <c r="F223" i="5"/>
  <c r="E223" i="5"/>
  <c r="E222" i="5"/>
  <c r="F222" i="5" s="1"/>
  <c r="F221" i="5"/>
  <c r="E221" i="5"/>
  <c r="E220" i="5"/>
  <c r="F220" i="5" s="1"/>
  <c r="F219" i="5"/>
  <c r="E219" i="5"/>
  <c r="E218" i="5"/>
  <c r="F218" i="5" s="1"/>
  <c r="F217" i="5"/>
  <c r="E217" i="5"/>
  <c r="E216" i="5"/>
  <c r="F216" i="5" s="1"/>
  <c r="F215" i="5"/>
  <c r="E215" i="5"/>
  <c r="E214" i="5"/>
  <c r="F214" i="5" s="1"/>
  <c r="F213" i="5"/>
  <c r="E213" i="5"/>
  <c r="E212" i="5"/>
  <c r="F212" i="5" s="1"/>
  <c r="F211" i="5"/>
  <c r="E211" i="5"/>
  <c r="E210" i="5"/>
  <c r="F210" i="5" s="1"/>
  <c r="F209" i="5"/>
  <c r="E209" i="5"/>
  <c r="E208" i="5"/>
  <c r="F208" i="5" s="1"/>
  <c r="F207" i="5"/>
  <c r="E207" i="5"/>
  <c r="E206" i="5"/>
  <c r="F206" i="5" s="1"/>
  <c r="F205" i="5"/>
  <c r="E205" i="5"/>
  <c r="E204" i="5"/>
  <c r="F204" i="5" s="1"/>
  <c r="F203" i="5"/>
  <c r="E203" i="5"/>
  <c r="E202" i="5"/>
  <c r="F202" i="5" s="1"/>
  <c r="F201" i="5"/>
  <c r="E201" i="5"/>
  <c r="E200" i="5"/>
  <c r="F200" i="5" s="1"/>
  <c r="F199" i="5"/>
  <c r="E199" i="5"/>
  <c r="E198" i="5"/>
  <c r="F198" i="5" s="1"/>
  <c r="F197" i="5"/>
  <c r="E197" i="5"/>
  <c r="E196" i="5"/>
  <c r="F196" i="5" s="1"/>
  <c r="F195" i="5"/>
  <c r="E195" i="5"/>
  <c r="E194" i="5"/>
  <c r="F194" i="5" s="1"/>
  <c r="F193" i="5"/>
  <c r="E193" i="5"/>
  <c r="E192" i="5"/>
  <c r="F192" i="5" s="1"/>
  <c r="F191" i="5"/>
  <c r="E191" i="5"/>
  <c r="E190" i="5"/>
  <c r="F190" i="5" s="1"/>
  <c r="F189" i="5"/>
  <c r="E189" i="5"/>
  <c r="E188" i="5"/>
  <c r="F188" i="5" s="1"/>
  <c r="F187" i="5"/>
  <c r="E187" i="5"/>
  <c r="E186" i="5"/>
  <c r="F186" i="5" s="1"/>
  <c r="F185" i="5"/>
  <c r="E185" i="5"/>
  <c r="E184" i="5"/>
  <c r="F184" i="5" s="1"/>
  <c r="F183" i="5"/>
  <c r="E183" i="5"/>
  <c r="E182" i="5"/>
  <c r="F182" i="5" s="1"/>
  <c r="F181" i="5"/>
  <c r="E181" i="5"/>
  <c r="E180" i="5"/>
  <c r="F180" i="5" s="1"/>
  <c r="F179" i="5"/>
  <c r="E179" i="5"/>
  <c r="E178" i="5"/>
  <c r="F178" i="5" s="1"/>
  <c r="F177" i="5"/>
  <c r="E177" i="5"/>
  <c r="E176" i="5"/>
  <c r="F176" i="5" s="1"/>
  <c r="F175" i="5"/>
  <c r="E175" i="5"/>
  <c r="E174" i="5"/>
  <c r="F174" i="5" s="1"/>
  <c r="F173" i="5"/>
  <c r="E173" i="5"/>
  <c r="E172" i="5"/>
  <c r="F172" i="5" s="1"/>
  <c r="F171" i="5"/>
  <c r="E171" i="5"/>
  <c r="E170" i="5"/>
  <c r="F170" i="5" s="1"/>
  <c r="F169" i="5"/>
  <c r="E169" i="5"/>
  <c r="E168" i="5"/>
  <c r="F168" i="5" s="1"/>
  <c r="F167" i="5"/>
  <c r="E167" i="5"/>
  <c r="E166" i="5"/>
  <c r="F166" i="5" s="1"/>
  <c r="F165" i="5"/>
  <c r="E165" i="5"/>
  <c r="E164" i="5"/>
  <c r="F164" i="5" s="1"/>
  <c r="F163" i="5"/>
  <c r="E163" i="5"/>
  <c r="E162" i="5"/>
  <c r="F162" i="5" s="1"/>
  <c r="F161" i="5"/>
  <c r="E161" i="5"/>
  <c r="E160" i="5"/>
  <c r="F160" i="5" s="1"/>
  <c r="F159" i="5"/>
  <c r="E159" i="5"/>
  <c r="E158" i="5"/>
  <c r="F158" i="5" s="1"/>
  <c r="F157" i="5"/>
  <c r="E157" i="5"/>
  <c r="E156" i="5"/>
  <c r="F156" i="5" s="1"/>
  <c r="F155" i="5"/>
  <c r="E155" i="5"/>
  <c r="E154" i="5"/>
  <c r="F154" i="5" s="1"/>
  <c r="F153" i="5"/>
  <c r="E153" i="5"/>
  <c r="E152" i="5"/>
  <c r="F152" i="5" s="1"/>
  <c r="F151" i="5"/>
  <c r="E151" i="5"/>
  <c r="E150" i="5"/>
  <c r="F150" i="5" s="1"/>
  <c r="F149" i="5"/>
  <c r="E149" i="5"/>
  <c r="E148" i="5"/>
  <c r="F148" i="5" s="1"/>
  <c r="F147" i="5"/>
  <c r="E147" i="5"/>
  <c r="E146" i="5"/>
  <c r="F146" i="5" s="1"/>
  <c r="E145" i="5"/>
  <c r="F145" i="5" s="1"/>
  <c r="E144" i="5"/>
  <c r="F144" i="5" s="1"/>
  <c r="F143" i="5"/>
  <c r="E143" i="5"/>
  <c r="E142" i="5"/>
  <c r="F142" i="5" s="1"/>
  <c r="F141" i="5"/>
  <c r="E141" i="5"/>
  <c r="E140" i="5"/>
  <c r="F140" i="5" s="1"/>
  <c r="F139" i="5"/>
  <c r="E139" i="5"/>
  <c r="E138" i="5"/>
  <c r="F138" i="5" s="1"/>
  <c r="E137" i="5"/>
  <c r="F137" i="5" s="1"/>
  <c r="E136" i="5"/>
  <c r="F136" i="5" s="1"/>
  <c r="F135" i="5"/>
  <c r="E135" i="5"/>
  <c r="E134" i="5"/>
  <c r="F134" i="5" s="1"/>
  <c r="F133" i="5"/>
  <c r="E133" i="5"/>
  <c r="E132" i="5"/>
  <c r="F132" i="5" s="1"/>
  <c r="F131" i="5"/>
  <c r="E131" i="5"/>
  <c r="E130" i="5"/>
  <c r="F130" i="5" s="1"/>
  <c r="E129" i="5"/>
  <c r="F129" i="5" s="1"/>
  <c r="E128" i="5"/>
  <c r="F128" i="5" s="1"/>
  <c r="F127" i="5"/>
  <c r="E127" i="5"/>
  <c r="E126" i="5"/>
  <c r="F126" i="5" s="1"/>
  <c r="F125" i="5"/>
  <c r="E125" i="5"/>
  <c r="E124" i="5"/>
  <c r="F124" i="5" s="1"/>
  <c r="F123" i="5"/>
  <c r="E123" i="5"/>
  <c r="E122" i="5"/>
  <c r="F122" i="5" s="1"/>
  <c r="E121" i="5"/>
  <c r="F121" i="5" s="1"/>
  <c r="E120" i="5"/>
  <c r="F120" i="5" s="1"/>
  <c r="F119" i="5"/>
  <c r="E119" i="5"/>
  <c r="E118" i="5"/>
  <c r="F118" i="5" s="1"/>
  <c r="F117" i="5"/>
  <c r="E117" i="5"/>
  <c r="E116" i="5"/>
  <c r="F116" i="5" s="1"/>
  <c r="F115" i="5"/>
  <c r="E115" i="5"/>
  <c r="F114" i="5"/>
  <c r="E114" i="5"/>
  <c r="F113" i="5"/>
  <c r="E113" i="5"/>
  <c r="F112" i="5"/>
  <c r="E112" i="5"/>
  <c r="F111" i="5"/>
  <c r="E111" i="5"/>
  <c r="F110" i="5"/>
  <c r="E110" i="5"/>
  <c r="F109" i="5"/>
  <c r="E109" i="5"/>
  <c r="F108" i="5"/>
  <c r="E108" i="5"/>
  <c r="F107" i="5"/>
  <c r="E107" i="5"/>
  <c r="F106" i="5"/>
  <c r="E106" i="5"/>
  <c r="F105" i="5"/>
  <c r="E105" i="5"/>
  <c r="F104" i="5"/>
  <c r="E104" i="5"/>
  <c r="F103" i="5"/>
  <c r="E103" i="5"/>
  <c r="F102" i="5"/>
  <c r="E102" i="5"/>
  <c r="F101" i="5"/>
  <c r="E101" i="5"/>
  <c r="F100" i="5"/>
  <c r="E100" i="5"/>
  <c r="F99" i="5"/>
  <c r="E99" i="5"/>
  <c r="F98" i="5"/>
  <c r="E98" i="5"/>
  <c r="F97" i="5"/>
  <c r="E97" i="5"/>
  <c r="F96" i="5"/>
  <c r="E96" i="5"/>
  <c r="F95" i="5"/>
  <c r="E95" i="5"/>
  <c r="J94" i="5"/>
  <c r="I38" i="6" s="1"/>
  <c r="E94" i="5"/>
  <c r="F94" i="5" s="1"/>
  <c r="J93" i="5"/>
  <c r="I37" i="6" s="1"/>
  <c r="F93" i="5"/>
  <c r="E93" i="5"/>
  <c r="J92" i="5"/>
  <c r="I36" i="6" s="1"/>
  <c r="F92" i="5"/>
  <c r="E92" i="5"/>
  <c r="J91" i="5"/>
  <c r="I35" i="6" s="1"/>
  <c r="F91" i="5"/>
  <c r="E91" i="5"/>
  <c r="J90" i="5"/>
  <c r="I34" i="6" s="1"/>
  <c r="E90" i="5"/>
  <c r="F90" i="5" s="1"/>
  <c r="J89" i="5"/>
  <c r="I33" i="6" s="1"/>
  <c r="F89" i="5"/>
  <c r="E89" i="5"/>
  <c r="J88" i="5"/>
  <c r="I32" i="6" s="1"/>
  <c r="F88" i="5"/>
  <c r="E88" i="5"/>
  <c r="J87" i="5"/>
  <c r="I31" i="6" s="1"/>
  <c r="F87" i="5"/>
  <c r="E87" i="5"/>
  <c r="J86" i="5"/>
  <c r="I30" i="6" s="1"/>
  <c r="E86" i="5"/>
  <c r="F86" i="5" s="1"/>
  <c r="J85" i="5"/>
  <c r="I29" i="6" s="1"/>
  <c r="E85" i="5"/>
  <c r="F85" i="5" s="1"/>
  <c r="J84" i="5"/>
  <c r="I28" i="6" s="1"/>
  <c r="E84" i="5"/>
  <c r="F84" i="5" s="1"/>
  <c r="J83" i="5"/>
  <c r="I27" i="6" s="1"/>
  <c r="F83" i="5"/>
  <c r="E83" i="5"/>
  <c r="J82" i="5"/>
  <c r="I26" i="6" s="1"/>
  <c r="E82" i="5"/>
  <c r="F82" i="5" s="1"/>
  <c r="J81" i="5"/>
  <c r="I25" i="6" s="1"/>
  <c r="F81" i="5"/>
  <c r="E81" i="5"/>
  <c r="J80" i="5"/>
  <c r="I24" i="6" s="1"/>
  <c r="E80" i="5"/>
  <c r="F80" i="5" s="1"/>
  <c r="J79" i="5"/>
  <c r="I23" i="6" s="1"/>
  <c r="F79" i="5"/>
  <c r="E79" i="5"/>
  <c r="J78" i="5"/>
  <c r="I22" i="6" s="1"/>
  <c r="E78" i="5"/>
  <c r="F78" i="5" s="1"/>
  <c r="J77" i="5"/>
  <c r="I21" i="6" s="1"/>
  <c r="F77" i="5"/>
  <c r="E77" i="5"/>
  <c r="J76" i="5"/>
  <c r="I20" i="6" s="1"/>
  <c r="E76" i="5"/>
  <c r="F76" i="5" s="1"/>
  <c r="J75" i="5"/>
  <c r="I19" i="6" s="1"/>
  <c r="F75" i="5"/>
  <c r="E75" i="5"/>
  <c r="J74" i="5"/>
  <c r="I18" i="6" s="1"/>
  <c r="E74" i="5"/>
  <c r="F74" i="5" s="1"/>
  <c r="J73" i="5"/>
  <c r="I17" i="6" s="1"/>
  <c r="F73" i="5"/>
  <c r="E73" i="5"/>
  <c r="J72" i="5"/>
  <c r="I16" i="6" s="1"/>
  <c r="E72" i="5"/>
  <c r="F72" i="5" s="1"/>
  <c r="J71" i="5"/>
  <c r="I15" i="6" s="1"/>
  <c r="F71" i="5"/>
  <c r="E71" i="5"/>
  <c r="J70" i="5"/>
  <c r="I14" i="6" s="1"/>
  <c r="E70" i="5"/>
  <c r="F70" i="5" s="1"/>
  <c r="J69" i="5"/>
  <c r="I13" i="6" s="1"/>
  <c r="F69" i="5"/>
  <c r="E69" i="5"/>
  <c r="J68" i="5"/>
  <c r="I12" i="6" s="1"/>
  <c r="E68" i="5"/>
  <c r="F68" i="5" s="1"/>
  <c r="J67" i="5"/>
  <c r="I11" i="6" s="1"/>
  <c r="F67" i="5"/>
  <c r="E67" i="5"/>
  <c r="J66" i="5"/>
  <c r="I10" i="6" s="1"/>
  <c r="E66" i="5"/>
  <c r="F66" i="5" s="1"/>
  <c r="J65" i="5"/>
  <c r="I9" i="6" s="1"/>
  <c r="F65" i="5"/>
  <c r="E65" i="5"/>
  <c r="J64" i="5"/>
  <c r="I8" i="6" s="1"/>
  <c r="E64" i="5"/>
  <c r="F64" i="5" s="1"/>
  <c r="J63" i="5"/>
  <c r="I7" i="6" s="1"/>
  <c r="F63" i="5"/>
  <c r="E63" i="5"/>
  <c r="J62" i="5"/>
  <c r="I6" i="6" s="1"/>
  <c r="E62" i="5"/>
  <c r="F62" i="5" s="1"/>
  <c r="J61" i="5"/>
  <c r="I5" i="6" s="1"/>
  <c r="F61" i="5"/>
  <c r="E61" i="5"/>
  <c r="J60" i="5"/>
  <c r="I4" i="6" s="1"/>
  <c r="E60" i="5"/>
  <c r="F60" i="5" s="1"/>
  <c r="J59" i="5"/>
  <c r="I3" i="6" s="1"/>
  <c r="F59" i="5"/>
  <c r="E59" i="5"/>
  <c r="F58" i="5"/>
  <c r="E58" i="5"/>
  <c r="F57" i="5"/>
  <c r="E57" i="5"/>
  <c r="F56" i="5"/>
  <c r="E56" i="5"/>
  <c r="F55" i="5"/>
  <c r="E55" i="5"/>
  <c r="F54" i="5"/>
  <c r="E54" i="5"/>
  <c r="F53" i="5"/>
  <c r="E53" i="5"/>
  <c r="F52" i="5"/>
  <c r="E52" i="5"/>
  <c r="F51" i="5"/>
  <c r="E51" i="5"/>
  <c r="F50" i="5"/>
  <c r="E50" i="5"/>
  <c r="F49" i="5"/>
  <c r="E49" i="5"/>
  <c r="F48" i="5"/>
  <c r="E48" i="5"/>
  <c r="F47" i="5"/>
  <c r="E47" i="5"/>
  <c r="F46" i="5"/>
  <c r="E46" i="5"/>
  <c r="F45" i="5"/>
  <c r="E45" i="5"/>
  <c r="F44" i="5"/>
  <c r="E44" i="5"/>
  <c r="F43" i="5"/>
  <c r="E43" i="5"/>
  <c r="F42" i="5"/>
  <c r="E42" i="5"/>
  <c r="F41" i="5"/>
  <c r="E41" i="5"/>
  <c r="F40" i="5"/>
  <c r="E40" i="5"/>
  <c r="F39" i="5"/>
  <c r="E39" i="5"/>
  <c r="F38" i="5"/>
  <c r="E38" i="5"/>
  <c r="F37" i="5"/>
  <c r="E37" i="5"/>
  <c r="F36" i="5"/>
  <c r="E36" i="5"/>
  <c r="F35" i="5"/>
  <c r="E35" i="5"/>
  <c r="F34" i="5"/>
  <c r="E34" i="5"/>
  <c r="F33" i="5"/>
  <c r="E33" i="5"/>
  <c r="F32" i="5"/>
  <c r="E32" i="5"/>
  <c r="F31" i="5"/>
  <c r="E31" i="5"/>
  <c r="F30" i="5"/>
  <c r="E30" i="5"/>
  <c r="F29" i="5"/>
  <c r="E29" i="5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3" i="5"/>
  <c r="E3" i="5"/>
  <c r="F2" i="5"/>
  <c r="E2" i="5"/>
  <c r="F25" i="2"/>
  <c r="D25" i="2"/>
  <c r="F24" i="2"/>
  <c r="D24" i="2"/>
  <c r="F23" i="2"/>
  <c r="D23" i="2"/>
  <c r="F22" i="2"/>
  <c r="D22" i="2"/>
  <c r="F21" i="2"/>
  <c r="D21" i="2"/>
  <c r="F20" i="2"/>
  <c r="D20" i="2"/>
  <c r="F19" i="2"/>
  <c r="D19" i="2"/>
  <c r="F18" i="2"/>
  <c r="D18" i="2"/>
  <c r="F17" i="2"/>
  <c r="D17" i="2"/>
  <c r="F16" i="2"/>
  <c r="D16" i="2"/>
  <c r="F15" i="2"/>
  <c r="D15" i="2"/>
  <c r="F14" i="2"/>
  <c r="D14" i="2"/>
  <c r="F13" i="2"/>
  <c r="D13" i="2"/>
  <c r="F12" i="2"/>
  <c r="D12" i="2"/>
  <c r="F11" i="2"/>
  <c r="D11" i="2"/>
  <c r="F10" i="2"/>
  <c r="D10" i="2"/>
  <c r="F9" i="2"/>
  <c r="D9" i="2"/>
  <c r="F8" i="2"/>
  <c r="D8" i="2"/>
  <c r="F7" i="2"/>
  <c r="D7" i="2"/>
  <c r="F6" i="2"/>
  <c r="D6" i="2"/>
  <c r="F5" i="2"/>
  <c r="D5" i="2"/>
  <c r="F4" i="2"/>
  <c r="D4" i="2"/>
  <c r="F3" i="2"/>
  <c r="D3" i="2"/>
  <c r="F2" i="2"/>
  <c r="D2" i="2"/>
  <c r="C19" i="6" l="1"/>
  <c r="D19" i="6" s="1"/>
  <c r="C20" i="6"/>
  <c r="C16" i="6"/>
  <c r="C22" i="6"/>
  <c r="D22" i="6" s="1"/>
  <c r="C17" i="6"/>
  <c r="C21" i="6"/>
  <c r="C18" i="6"/>
  <c r="D18" i="6" s="1"/>
  <c r="C15" i="6"/>
  <c r="D15" i="6" s="1"/>
  <c r="C14" i="6"/>
  <c r="D14" i="6" s="1"/>
  <c r="C10" i="6"/>
  <c r="D10" i="6" s="1"/>
  <c r="C11" i="6"/>
  <c r="D11" i="6" s="1"/>
  <c r="C12" i="6"/>
  <c r="D4" i="6"/>
  <c r="C9" i="6"/>
  <c r="C6" i="6"/>
  <c r="D6" i="6" s="1"/>
  <c r="C7" i="6"/>
  <c r="D7" i="6" s="1"/>
  <c r="C3" i="6"/>
  <c r="D3" i="6" s="1"/>
  <c r="C8" i="6"/>
  <c r="C4" i="6"/>
  <c r="C2" i="6"/>
  <c r="C34" i="6"/>
  <c r="D34" i="6" s="1"/>
  <c r="C35" i="6"/>
  <c r="D35" i="6" s="1"/>
  <c r="C31" i="6"/>
  <c r="D31" i="6" s="1"/>
  <c r="C36" i="6"/>
  <c r="C32" i="6"/>
  <c r="C33" i="6"/>
  <c r="C30" i="6"/>
  <c r="D30" i="6" s="1"/>
  <c r="D2" i="6"/>
  <c r="C5" i="6"/>
  <c r="D5" i="6" s="1"/>
  <c r="C27" i="6"/>
  <c r="D27" i="6" s="1"/>
  <c r="C23" i="6"/>
  <c r="D23" i="6" s="1"/>
  <c r="C28" i="6"/>
  <c r="D28" i="6" s="1"/>
  <c r="C24" i="6"/>
  <c r="C25" i="6"/>
  <c r="D25" i="6" s="1"/>
  <c r="C29" i="6"/>
  <c r="D29" i="6" s="1"/>
  <c r="C26" i="6"/>
  <c r="D26" i="6" s="1"/>
  <c r="D12" i="6"/>
  <c r="D20" i="6"/>
  <c r="D21" i="6"/>
  <c r="D8" i="6"/>
  <c r="D9" i="6"/>
  <c r="C13" i="6"/>
  <c r="D13" i="6" s="1"/>
  <c r="D16" i="6"/>
  <c r="D17" i="6"/>
  <c r="D24" i="6"/>
  <c r="D32" i="6"/>
  <c r="D33" i="6"/>
  <c r="D36" i="6"/>
  <c r="C41" i="6"/>
  <c r="D41" i="6" s="1"/>
  <c r="C42" i="6"/>
  <c r="D42" i="6" s="1"/>
  <c r="C39" i="6"/>
  <c r="D39" i="6" s="1"/>
  <c r="C43" i="6"/>
  <c r="D43" i="6" s="1"/>
  <c r="C38" i="6"/>
  <c r="D38" i="6" s="1"/>
</calcChain>
</file>

<file path=xl/sharedStrings.xml><?xml version="1.0" encoding="utf-8"?>
<sst xmlns="http://schemas.openxmlformats.org/spreadsheetml/2006/main" count="162" uniqueCount="98">
  <si>
    <t>Date</t>
  </si>
  <si>
    <t>y = 0.6204x + 0.2093</t>
  </si>
  <si>
    <t>Kt Simulated</t>
  </si>
  <si>
    <t>ETo</t>
  </si>
  <si>
    <t>Measured T (mm)</t>
  </si>
  <si>
    <t>T simulated</t>
  </si>
  <si>
    <t>ETO</t>
  </si>
  <si>
    <t>STRAIGHT AVERAGE</t>
  </si>
  <si>
    <t>WEIGHTED AVERAGE</t>
  </si>
  <si>
    <r>
      <t>L tree</t>
    </r>
    <r>
      <rPr>
        <b/>
        <vertAlign val="superscript"/>
        <sz val="10"/>
        <color rgb="FFFF0000"/>
        <rFont val="Arial"/>
        <family val="2"/>
      </rPr>
      <t>-1</t>
    </r>
    <r>
      <rPr>
        <b/>
        <sz val="10"/>
        <color rgb="FFFF0000"/>
        <rFont val="Arial"/>
        <family val="2"/>
      </rPr>
      <t xml:space="preserve"> day</t>
    </r>
    <r>
      <rPr>
        <b/>
        <vertAlign val="superscript"/>
        <sz val="10"/>
        <color rgb="FFFF0000"/>
        <rFont val="Arial"/>
        <family val="2"/>
      </rPr>
      <t>-1</t>
    </r>
  </si>
  <si>
    <r>
      <t>mm tree</t>
    </r>
    <r>
      <rPr>
        <b/>
        <vertAlign val="superscript"/>
        <sz val="10"/>
        <color rgb="FF0070C0"/>
        <rFont val="Arial"/>
        <family val="2"/>
      </rPr>
      <t>-1</t>
    </r>
    <r>
      <rPr>
        <b/>
        <sz val="10"/>
        <color rgb="FF0070C0"/>
        <rFont val="Arial"/>
        <family val="2"/>
      </rPr>
      <t xml:space="preserve"> day</t>
    </r>
    <r>
      <rPr>
        <b/>
        <vertAlign val="superscript"/>
        <sz val="10"/>
        <color rgb="FF0070C0"/>
        <rFont val="Arial"/>
        <family val="2"/>
      </rPr>
      <t>-1</t>
    </r>
  </si>
  <si>
    <t>Orchard</t>
  </si>
  <si>
    <t>using tree average</t>
  </si>
  <si>
    <t>Tree 1</t>
  </si>
  <si>
    <t>Tree 2</t>
  </si>
  <si>
    <t>Tree 3</t>
  </si>
  <si>
    <t>Tree 4</t>
  </si>
  <si>
    <t>ETr</t>
  </si>
  <si>
    <t>Kt (short)</t>
  </si>
  <si>
    <t>Kt (tall)</t>
  </si>
  <si>
    <t>Canopeo Measured</t>
  </si>
  <si>
    <t>day of season</t>
  </si>
  <si>
    <t>Canopy cover</t>
  </si>
  <si>
    <t xml:space="preserve">If you look at the transpiration data starts on around 30 September - so bud break will be very close to this and not 1 September. </t>
  </si>
  <si>
    <t>first missing data</t>
  </si>
  <si>
    <t>Week no</t>
  </si>
  <si>
    <t>canopeo</t>
  </si>
  <si>
    <t>Weekly Kt</t>
  </si>
  <si>
    <t>date</t>
  </si>
  <si>
    <t>Eto</t>
  </si>
  <si>
    <t>Kt</t>
  </si>
  <si>
    <t>T est (mm)</t>
  </si>
  <si>
    <t>T measured (mm)</t>
  </si>
  <si>
    <t>KT</t>
  </si>
  <si>
    <t>weekly Kt</t>
  </si>
  <si>
    <t>day</t>
  </si>
  <si>
    <t>regression fit weekly values Canopy cover</t>
  </si>
  <si>
    <t>L tree-1 day-1</t>
  </si>
  <si>
    <t>mm tree-1 day-1</t>
  </si>
  <si>
    <t>Kt tree 1</t>
  </si>
  <si>
    <t>Row Labels</t>
  </si>
  <si>
    <t>Grand Total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</si>
  <si>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</si>
  <si>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</si>
  <si>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</si>
  <si>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</si>
  <si>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</si>
  <si>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</si>
  <si>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</si>
  <si>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</si>
  <si>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</si>
  <si>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</si>
  <si>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Sum of T est (mm)</t>
  </si>
  <si>
    <t>Sum of T measured (mm)</t>
  </si>
  <si>
    <t>Estimated</t>
  </si>
  <si>
    <t>Measured</t>
  </si>
  <si>
    <t>2020/09/30 - 2020/10/06</t>
  </si>
  <si>
    <t>2020/10/07 - 2020/10/13</t>
  </si>
  <si>
    <t>2020/10/14 - 2020/10/20</t>
  </si>
  <si>
    <t>2020/10/21 - 2020/10/27</t>
  </si>
  <si>
    <t>2020/10/28 - 2020/11/03</t>
  </si>
  <si>
    <t>2020/11/04 - 2020/11/10</t>
  </si>
  <si>
    <t>2020/11/11 - 2020/11/17</t>
  </si>
  <si>
    <t>2020/11/18 - 2020/11/24</t>
  </si>
  <si>
    <t>2020/11/25 - 2020/12/01</t>
  </si>
  <si>
    <t>2020/12/02 - 2020/12/08</t>
  </si>
  <si>
    <t>2020/12/09 - 2020/12/15</t>
  </si>
  <si>
    <t>2020/12/16 - 2020/12/22</t>
  </si>
  <si>
    <t>2020/12/23 - 2020/12/29</t>
  </si>
  <si>
    <t>2020/12/30 - 2021/01/05</t>
  </si>
  <si>
    <t>2021/01/06 - 2021/01/12</t>
  </si>
  <si>
    <t>2021/01/13 - 2021/01/19</t>
  </si>
  <si>
    <t>2021/01/20 - 2021/01/26</t>
  </si>
  <si>
    <t>2021/01/27 - 2021/02/02</t>
  </si>
  <si>
    <t>2021/02/03 - 2021/02/09</t>
  </si>
  <si>
    <t>2021/02/10 - 2021/02/16</t>
  </si>
  <si>
    <t>2021/02/17 - 2021/02/23</t>
  </si>
  <si>
    <t>2021/02/24 - 2021/03/02</t>
  </si>
  <si>
    <t>2021/03/03 - 2021/03/09</t>
  </si>
  <si>
    <t>2021/03/10 - 2021/03/16</t>
  </si>
  <si>
    <t>2021/03/17 - 2021/03/23</t>
  </si>
  <si>
    <t>2021/03/24 - 2021/03/30</t>
  </si>
  <si>
    <t>2021/03/31 - 2021/04/06</t>
  </si>
  <si>
    <t>2021/04/07 - 2021/04/13</t>
  </si>
  <si>
    <t>2021/04/14 - 2021/04/20</t>
  </si>
  <si>
    <t>2021/04/21 - 2021/04/27</t>
  </si>
  <si>
    <t>2021/04/28 - 2021/05/04</t>
  </si>
  <si>
    <t>2021/05/05 - 2021/05/11</t>
  </si>
  <si>
    <t>2021/05/12 - 2021/05/18</t>
  </si>
  <si>
    <t>2021/05/19 - 2021/05/25</t>
  </si>
  <si>
    <t>2021/05/26 - 2021/06/01</t>
  </si>
  <si>
    <t>2021/06/02 - 2021/06/08</t>
  </si>
  <si>
    <t>2021/06/09 - 2021/06/15</t>
  </si>
  <si>
    <t>2021/06/16 - 2021/06/22</t>
  </si>
  <si>
    <t>2021/06/23 - 2021/06/29</t>
  </si>
  <si>
    <t>&gt;2021/06/30</t>
  </si>
  <si>
    <t>Estimated T</t>
  </si>
  <si>
    <t>Measured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</si>
</sst>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vertAlign val="superscript"/>
      <sz val="10"/>
      <color rgb="FFFF0000"/>
      <name val="Arial"/>
      <family val="2"/>
    </font>
    <font>
      <b/>
      <sz val="10"/>
      <color rgb="FF0070C0"/>
      <name val="Arial"/>
      <family val="2"/>
    </font>
    <font>
      <b/>
      <vertAlign val="superscript"/>
      <sz val="10"/>
      <color rgb="FF0070C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>
      <alignment vertical="top"/>
    </xf>
  </cellStyleXfs>
  <cellXfs count="38">
    <xf numFmtId="0" fontId="0" fillId="0" borderId="0" xfId="0"/>
    <xf numFmtId="0" fontId="1" fillId="2" borderId="0" xfId="1"/>
    <xf numFmtId="0" fontId="2" fillId="0" borderId="0" xfId="0" applyFont="1"/>
    <xf numFmtId="14" fontId="2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8" fillId="3" borderId="0" xfId="0" applyFont="1" applyFill="1"/>
    <xf numFmtId="0" fontId="8" fillId="3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3" fillId="0" borderId="0" xfId="2" applyNumberFormat="1">
      <alignment vertical="top"/>
    </xf>
    <xf numFmtId="2" fontId="0" fillId="0" borderId="0" xfId="0" applyNumberFormat="1" applyAlignment="1">
      <alignment horizontal="center"/>
    </xf>
    <xf numFmtId="14" fontId="0" fillId="0" borderId="0" xfId="0" applyNumberFormat="1"/>
    <xf numFmtId="0" fontId="0" fillId="5" borderId="0" xfId="0" applyFill="1"/>
    <xf numFmtId="0" fontId="0" fillId="5" borderId="0" xfId="0" applyFill="1" applyAlignment="1">
      <alignment wrapText="1"/>
    </xf>
    <xf numFmtId="0" fontId="0" fillId="6" borderId="0" xfId="0" applyFill="1"/>
    <xf numFmtId="15" fontId="0" fillId="0" borderId="0" xfId="0" applyNumberFormat="1"/>
    <xf numFmtId="0" fontId="0" fillId="0" borderId="0" xfId="0" applyAlignment="1">
      <alignment wrapText="1"/>
    </xf>
    <xf numFmtId="2" fontId="11" fillId="0" borderId="0" xfId="0" applyNumberFormat="1" applyFont="1" applyAlignment="1">
      <alignment horizontal="center"/>
    </xf>
    <xf numFmtId="0" fontId="0" fillId="7" borderId="0" xfId="0" applyFill="1"/>
    <xf numFmtId="0" fontId="0" fillId="0" borderId="0" xfId="0" pivotButton="1"/>
    <xf numFmtId="15" fontId="0" fillId="0" borderId="0" xfId="0" applyNumberFormat="1" applyAlignment="1">
      <alignment horizontal="left"/>
    </xf>
    <xf numFmtId="15" fontId="0" fillId="0" borderId="0" xfId="0" applyNumberFormat="1" applyAlignment="1">
      <alignment horizontal="left" indent="1"/>
    </xf>
    <xf numFmtId="15" fontId="12" fillId="0" borderId="0" xfId="0" applyNumberFormat="1" applyFont="1" applyAlignment="1">
      <alignment horizontal="left"/>
    </xf>
    <xf numFmtId="0" fontId="12" fillId="0" borderId="0" xfId="0" applyFont="1"/>
    <xf numFmtId="165" fontId="0" fillId="0" borderId="0" xfId="0" applyNumberFormat="1"/>
    <xf numFmtId="165" fontId="0" fillId="8" borderId="1" xfId="0" applyNumberFormat="1" applyFill="1" applyBorder="1"/>
    <xf numFmtId="165" fontId="0" fillId="0" borderId="1" xfId="0" applyNumberForma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1" fontId="0" fillId="0" borderId="0" xfId="0" applyNumberFormat="1"/>
  </cellXfs>
  <cellStyles count="3">
    <cellStyle name="Good" xfId="1" builtinId="26"/>
    <cellStyle name="Normal" xfId="0" builtinId="0"/>
    <cellStyle name="Normal 3" xfId="2" xr:uid="{0294F80F-FD5E-4DB2-AF9A-5925A5A611D7}"/>
  </cellStyles>
  <dxfs count="3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Canopeo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Simulated!$B$1</c:f>
              <c:strCache>
                <c:ptCount val="1"/>
                <c:pt idx="0">
                  <c:v>Canopeo Measured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'[1]20182020 CC FIPar'!$L$30:$L$52</c:f>
                <c:numCache>
                  <c:formatCode>General</c:formatCode>
                  <c:ptCount val="23"/>
                  <c:pt idx="0">
                    <c:v>1.0000000000000009E-2</c:v>
                  </c:pt>
                  <c:pt idx="1">
                    <c:v>5.7735026918962623E-3</c:v>
                  </c:pt>
                  <c:pt idx="2">
                    <c:v>2.5166114784235857E-3</c:v>
                  </c:pt>
                  <c:pt idx="3">
                    <c:v>5.7735026918962634E-4</c:v>
                  </c:pt>
                  <c:pt idx="4">
                    <c:v>6.0827625302982248E-3</c:v>
                  </c:pt>
                  <c:pt idx="5">
                    <c:v>2.5166114784235805E-2</c:v>
                  </c:pt>
                  <c:pt idx="6">
                    <c:v>2.5166114784235805E-2</c:v>
                  </c:pt>
                  <c:pt idx="7">
                    <c:v>1.1547005383792462E-2</c:v>
                  </c:pt>
                  <c:pt idx="8">
                    <c:v>5.7735026918962623E-3</c:v>
                  </c:pt>
                  <c:pt idx="9">
                    <c:v>5.7735026918962623E-3</c:v>
                  </c:pt>
                  <c:pt idx="10">
                    <c:v>1.0000000000000009E-2</c:v>
                  </c:pt>
                  <c:pt idx="11">
                    <c:v>5.7735026918962623E-3</c:v>
                  </c:pt>
                  <c:pt idx="12">
                    <c:v>5.7735026918962632E-3</c:v>
                  </c:pt>
                  <c:pt idx="13">
                    <c:v>6.3508529610858885E-3</c:v>
                  </c:pt>
                  <c:pt idx="14">
                    <c:v>5.7735026918962634E-4</c:v>
                  </c:pt>
                  <c:pt idx="15">
                    <c:v>1.0000000000000009E-2</c:v>
                  </c:pt>
                  <c:pt idx="16">
                    <c:v>1.1547005383792493E-2</c:v>
                  </c:pt>
                  <c:pt idx="17">
                    <c:v>5.7735026918962634E-4</c:v>
                  </c:pt>
                  <c:pt idx="18">
                    <c:v>1.1547005383792493E-2</c:v>
                  </c:pt>
                  <c:pt idx="19">
                    <c:v>4.6188021535169942E-3</c:v>
                  </c:pt>
                  <c:pt idx="20">
                    <c:v>1.7320508075688773E-2</c:v>
                  </c:pt>
                  <c:pt idx="21">
                    <c:v>2.0816659994661348E-2</c:v>
                  </c:pt>
                  <c:pt idx="22">
                    <c:v>1.5275252316519449E-2</c:v>
                  </c:pt>
                </c:numCache>
              </c:numRef>
            </c:plus>
            <c:minus>
              <c:numRef>
                <c:f>'[1]20182020 CC FIPar'!$L$30:$L$52</c:f>
                <c:numCache>
                  <c:formatCode>General</c:formatCode>
                  <c:ptCount val="23"/>
                  <c:pt idx="0">
                    <c:v>1.0000000000000009E-2</c:v>
                  </c:pt>
                  <c:pt idx="1">
                    <c:v>5.7735026918962623E-3</c:v>
                  </c:pt>
                  <c:pt idx="2">
                    <c:v>2.5166114784235857E-3</c:v>
                  </c:pt>
                  <c:pt idx="3">
                    <c:v>5.7735026918962634E-4</c:v>
                  </c:pt>
                  <c:pt idx="4">
                    <c:v>6.0827625302982248E-3</c:v>
                  </c:pt>
                  <c:pt idx="5">
                    <c:v>2.5166114784235805E-2</c:v>
                  </c:pt>
                  <c:pt idx="6">
                    <c:v>2.5166114784235805E-2</c:v>
                  </c:pt>
                  <c:pt idx="7">
                    <c:v>1.1547005383792462E-2</c:v>
                  </c:pt>
                  <c:pt idx="8">
                    <c:v>5.7735026918962623E-3</c:v>
                  </c:pt>
                  <c:pt idx="9">
                    <c:v>5.7735026918962623E-3</c:v>
                  </c:pt>
                  <c:pt idx="10">
                    <c:v>1.0000000000000009E-2</c:v>
                  </c:pt>
                  <c:pt idx="11">
                    <c:v>5.7735026918962623E-3</c:v>
                  </c:pt>
                  <c:pt idx="12">
                    <c:v>5.7735026918962632E-3</c:v>
                  </c:pt>
                  <c:pt idx="13">
                    <c:v>6.3508529610858885E-3</c:v>
                  </c:pt>
                  <c:pt idx="14">
                    <c:v>5.7735026918962634E-4</c:v>
                  </c:pt>
                  <c:pt idx="15">
                    <c:v>1.0000000000000009E-2</c:v>
                  </c:pt>
                  <c:pt idx="16">
                    <c:v>1.1547005383792493E-2</c:v>
                  </c:pt>
                  <c:pt idx="17">
                    <c:v>5.7735026918962634E-4</c:v>
                  </c:pt>
                  <c:pt idx="18">
                    <c:v>1.1547005383792493E-2</c:v>
                  </c:pt>
                  <c:pt idx="19">
                    <c:v>4.6188021535169942E-3</c:v>
                  </c:pt>
                  <c:pt idx="20">
                    <c:v>1.7320508075688773E-2</c:v>
                  </c:pt>
                  <c:pt idx="21">
                    <c:v>2.0816659994661348E-2</c:v>
                  </c:pt>
                  <c:pt idx="22">
                    <c:v>1.5275252316519449E-2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Simulated!$A$2:$A$25</c:f>
              <c:numCache>
                <c:formatCode>m/d/yyyy</c:formatCode>
                <c:ptCount val="24"/>
                <c:pt idx="0">
                  <c:v>44104</c:v>
                </c:pt>
                <c:pt idx="1">
                  <c:v>44111</c:v>
                </c:pt>
                <c:pt idx="2">
                  <c:v>44118</c:v>
                </c:pt>
                <c:pt idx="3">
                  <c:v>44125</c:v>
                </c:pt>
                <c:pt idx="4">
                  <c:v>44132</c:v>
                </c:pt>
                <c:pt idx="5">
                  <c:v>44174</c:v>
                </c:pt>
                <c:pt idx="6">
                  <c:v>44188</c:v>
                </c:pt>
                <c:pt idx="7">
                  <c:v>44196</c:v>
                </c:pt>
                <c:pt idx="8">
                  <c:v>44202</c:v>
                </c:pt>
                <c:pt idx="9">
                  <c:v>44209</c:v>
                </c:pt>
                <c:pt idx="10">
                  <c:v>44216</c:v>
                </c:pt>
                <c:pt idx="11">
                  <c:v>44237</c:v>
                </c:pt>
                <c:pt idx="12">
                  <c:v>44244</c:v>
                </c:pt>
                <c:pt idx="13">
                  <c:v>44257</c:v>
                </c:pt>
                <c:pt idx="14">
                  <c:v>44265</c:v>
                </c:pt>
                <c:pt idx="15">
                  <c:v>44274</c:v>
                </c:pt>
                <c:pt idx="16">
                  <c:v>44279</c:v>
                </c:pt>
                <c:pt idx="17">
                  <c:v>44286</c:v>
                </c:pt>
                <c:pt idx="18">
                  <c:v>44307</c:v>
                </c:pt>
                <c:pt idx="19">
                  <c:v>44314</c:v>
                </c:pt>
                <c:pt idx="20">
                  <c:v>44328</c:v>
                </c:pt>
                <c:pt idx="21">
                  <c:v>44336</c:v>
                </c:pt>
                <c:pt idx="22">
                  <c:v>44343</c:v>
                </c:pt>
                <c:pt idx="23">
                  <c:v>44356</c:v>
                </c:pt>
              </c:numCache>
            </c:numRef>
          </c:xVal>
          <c:yVal>
            <c:numRef>
              <c:f>Simulated!$B$2:$B$25</c:f>
              <c:numCache>
                <c:formatCode>General</c:formatCode>
                <c:ptCount val="24"/>
                <c:pt idx="0">
                  <c:v>0.01</c:v>
                </c:pt>
                <c:pt idx="1">
                  <c:v>0.31</c:v>
                </c:pt>
                <c:pt idx="2">
                  <c:v>0.43</c:v>
                </c:pt>
                <c:pt idx="3">
                  <c:v>0.46</c:v>
                </c:pt>
                <c:pt idx="4">
                  <c:v>0.53</c:v>
                </c:pt>
                <c:pt idx="5">
                  <c:v>0.62</c:v>
                </c:pt>
                <c:pt idx="6">
                  <c:v>0.68</c:v>
                </c:pt>
                <c:pt idx="7">
                  <c:v>0.69</c:v>
                </c:pt>
                <c:pt idx="8">
                  <c:v>0.69</c:v>
                </c:pt>
                <c:pt idx="9">
                  <c:v>0.7</c:v>
                </c:pt>
                <c:pt idx="10">
                  <c:v>0.7</c:v>
                </c:pt>
                <c:pt idx="11">
                  <c:v>0.72</c:v>
                </c:pt>
                <c:pt idx="12">
                  <c:v>0.71</c:v>
                </c:pt>
                <c:pt idx="13">
                  <c:v>0.62</c:v>
                </c:pt>
                <c:pt idx="14">
                  <c:v>0.58099999999999996</c:v>
                </c:pt>
                <c:pt idx="15">
                  <c:v>0.56000000000000005</c:v>
                </c:pt>
                <c:pt idx="16">
                  <c:v>0.52</c:v>
                </c:pt>
                <c:pt idx="17">
                  <c:v>0.48</c:v>
                </c:pt>
                <c:pt idx="18">
                  <c:v>0.44</c:v>
                </c:pt>
                <c:pt idx="19">
                  <c:v>0.42</c:v>
                </c:pt>
                <c:pt idx="20">
                  <c:v>0.24</c:v>
                </c:pt>
                <c:pt idx="21">
                  <c:v>0.18</c:v>
                </c:pt>
                <c:pt idx="22">
                  <c:v>0.08</c:v>
                </c:pt>
                <c:pt idx="23">
                  <c:v>0.01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B26-4018-8F8E-76D998446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367776"/>
        <c:axId val="1381379424"/>
      </c:scatterChart>
      <c:valAx>
        <c:axId val="1381367776"/>
        <c:scaling>
          <c:orientation val="minMax"/>
        </c:scaling>
        <c:delete val="0"/>
        <c:axPos val="b"/>
        <c:numFmt formatCode="dd\ mmm\ yy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379424"/>
        <c:crosses val="autoZero"/>
        <c:crossBetween val="midCat"/>
        <c:majorUnit val="20"/>
      </c:valAx>
      <c:valAx>
        <c:axId val="1381379424"/>
        <c:scaling>
          <c:orientation val="minMax"/>
          <c:max val="1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367776"/>
        <c:crosses val="autoZero"/>
        <c:crossBetween val="midCat"/>
        <c:majorUnit val="0.2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5492213473315841"/>
          <c:y val="0.17187445319335082"/>
          <c:w val="0.29838363954505687"/>
          <c:h val="7.38404053659959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'canopeo weekly estimates'!$A$2:$A$251</c:f>
              <c:numCache>
                <c:formatCode>m/d/yyyy</c:formatCode>
                <c:ptCount val="250"/>
                <c:pt idx="0">
                  <c:v>44104</c:v>
                </c:pt>
                <c:pt idx="1">
                  <c:v>44105</c:v>
                </c:pt>
                <c:pt idx="2">
                  <c:v>44106</c:v>
                </c:pt>
                <c:pt idx="3">
                  <c:v>44107</c:v>
                </c:pt>
                <c:pt idx="4">
                  <c:v>44108</c:v>
                </c:pt>
                <c:pt idx="5">
                  <c:v>44109</c:v>
                </c:pt>
                <c:pt idx="6">
                  <c:v>44110</c:v>
                </c:pt>
                <c:pt idx="7">
                  <c:v>44111</c:v>
                </c:pt>
                <c:pt idx="8">
                  <c:v>44112</c:v>
                </c:pt>
                <c:pt idx="9">
                  <c:v>44113</c:v>
                </c:pt>
                <c:pt idx="10">
                  <c:v>44114</c:v>
                </c:pt>
                <c:pt idx="11">
                  <c:v>44115</c:v>
                </c:pt>
                <c:pt idx="12">
                  <c:v>44116</c:v>
                </c:pt>
                <c:pt idx="13">
                  <c:v>44117</c:v>
                </c:pt>
                <c:pt idx="14">
                  <c:v>44118</c:v>
                </c:pt>
                <c:pt idx="15">
                  <c:v>44119</c:v>
                </c:pt>
                <c:pt idx="16">
                  <c:v>44120</c:v>
                </c:pt>
                <c:pt idx="17">
                  <c:v>44121</c:v>
                </c:pt>
                <c:pt idx="18">
                  <c:v>44122</c:v>
                </c:pt>
                <c:pt idx="19">
                  <c:v>44123</c:v>
                </c:pt>
                <c:pt idx="20">
                  <c:v>44124</c:v>
                </c:pt>
                <c:pt idx="21">
                  <c:v>44125</c:v>
                </c:pt>
                <c:pt idx="22">
                  <c:v>44126</c:v>
                </c:pt>
                <c:pt idx="23">
                  <c:v>44127</c:v>
                </c:pt>
                <c:pt idx="24">
                  <c:v>44128</c:v>
                </c:pt>
                <c:pt idx="25">
                  <c:v>44129</c:v>
                </c:pt>
                <c:pt idx="26">
                  <c:v>44130</c:v>
                </c:pt>
                <c:pt idx="27">
                  <c:v>44131</c:v>
                </c:pt>
                <c:pt idx="28">
                  <c:v>44132</c:v>
                </c:pt>
                <c:pt idx="29">
                  <c:v>44133</c:v>
                </c:pt>
                <c:pt idx="30">
                  <c:v>44134</c:v>
                </c:pt>
                <c:pt idx="31">
                  <c:v>44135</c:v>
                </c:pt>
                <c:pt idx="32">
                  <c:v>44136</c:v>
                </c:pt>
                <c:pt idx="33">
                  <c:v>44137</c:v>
                </c:pt>
                <c:pt idx="34">
                  <c:v>44138</c:v>
                </c:pt>
                <c:pt idx="35">
                  <c:v>44139</c:v>
                </c:pt>
                <c:pt idx="36">
                  <c:v>44140</c:v>
                </c:pt>
                <c:pt idx="37">
                  <c:v>44141</c:v>
                </c:pt>
                <c:pt idx="38">
                  <c:v>44142</c:v>
                </c:pt>
                <c:pt idx="39">
                  <c:v>44143</c:v>
                </c:pt>
                <c:pt idx="40">
                  <c:v>44144</c:v>
                </c:pt>
                <c:pt idx="41">
                  <c:v>44145</c:v>
                </c:pt>
                <c:pt idx="42">
                  <c:v>44146</c:v>
                </c:pt>
                <c:pt idx="43">
                  <c:v>44147</c:v>
                </c:pt>
                <c:pt idx="44">
                  <c:v>44148</c:v>
                </c:pt>
                <c:pt idx="45">
                  <c:v>44149</c:v>
                </c:pt>
                <c:pt idx="46">
                  <c:v>44150</c:v>
                </c:pt>
                <c:pt idx="47">
                  <c:v>44151</c:v>
                </c:pt>
                <c:pt idx="48">
                  <c:v>44152</c:v>
                </c:pt>
                <c:pt idx="49">
                  <c:v>44153</c:v>
                </c:pt>
                <c:pt idx="50">
                  <c:v>44154</c:v>
                </c:pt>
                <c:pt idx="51">
                  <c:v>44155</c:v>
                </c:pt>
                <c:pt idx="52">
                  <c:v>44156</c:v>
                </c:pt>
                <c:pt idx="53">
                  <c:v>44157</c:v>
                </c:pt>
                <c:pt idx="54">
                  <c:v>44158</c:v>
                </c:pt>
                <c:pt idx="55">
                  <c:v>44159</c:v>
                </c:pt>
                <c:pt idx="56">
                  <c:v>44160</c:v>
                </c:pt>
                <c:pt idx="57">
                  <c:v>44161</c:v>
                </c:pt>
                <c:pt idx="58">
                  <c:v>44162</c:v>
                </c:pt>
                <c:pt idx="59">
                  <c:v>44163</c:v>
                </c:pt>
                <c:pt idx="60">
                  <c:v>44164</c:v>
                </c:pt>
                <c:pt idx="61">
                  <c:v>44165</c:v>
                </c:pt>
                <c:pt idx="62">
                  <c:v>44166</c:v>
                </c:pt>
                <c:pt idx="63">
                  <c:v>44167</c:v>
                </c:pt>
                <c:pt idx="64">
                  <c:v>44168</c:v>
                </c:pt>
                <c:pt idx="65">
                  <c:v>44169</c:v>
                </c:pt>
                <c:pt idx="66">
                  <c:v>44170</c:v>
                </c:pt>
                <c:pt idx="67">
                  <c:v>44171</c:v>
                </c:pt>
                <c:pt idx="68">
                  <c:v>44172</c:v>
                </c:pt>
                <c:pt idx="69">
                  <c:v>44173</c:v>
                </c:pt>
                <c:pt idx="70">
                  <c:v>44174</c:v>
                </c:pt>
                <c:pt idx="71">
                  <c:v>44175</c:v>
                </c:pt>
                <c:pt idx="72">
                  <c:v>44176</c:v>
                </c:pt>
                <c:pt idx="73">
                  <c:v>44177</c:v>
                </c:pt>
                <c:pt idx="74">
                  <c:v>44178</c:v>
                </c:pt>
                <c:pt idx="75">
                  <c:v>44179</c:v>
                </c:pt>
                <c:pt idx="76">
                  <c:v>44180</c:v>
                </c:pt>
                <c:pt idx="77">
                  <c:v>44181</c:v>
                </c:pt>
                <c:pt idx="78">
                  <c:v>44182</c:v>
                </c:pt>
                <c:pt idx="79">
                  <c:v>44183</c:v>
                </c:pt>
                <c:pt idx="80">
                  <c:v>44184</c:v>
                </c:pt>
                <c:pt idx="81">
                  <c:v>44185</c:v>
                </c:pt>
                <c:pt idx="82">
                  <c:v>44186</c:v>
                </c:pt>
                <c:pt idx="83">
                  <c:v>44187</c:v>
                </c:pt>
                <c:pt idx="84">
                  <c:v>44188</c:v>
                </c:pt>
                <c:pt idx="85">
                  <c:v>44189</c:v>
                </c:pt>
                <c:pt idx="86">
                  <c:v>44190</c:v>
                </c:pt>
                <c:pt idx="87">
                  <c:v>44191</c:v>
                </c:pt>
                <c:pt idx="88">
                  <c:v>44192</c:v>
                </c:pt>
                <c:pt idx="89">
                  <c:v>44193</c:v>
                </c:pt>
                <c:pt idx="90">
                  <c:v>44194</c:v>
                </c:pt>
                <c:pt idx="91">
                  <c:v>44195</c:v>
                </c:pt>
                <c:pt idx="92">
                  <c:v>44196</c:v>
                </c:pt>
                <c:pt idx="93">
                  <c:v>44197</c:v>
                </c:pt>
                <c:pt idx="94">
                  <c:v>44198</c:v>
                </c:pt>
                <c:pt idx="95">
                  <c:v>44199</c:v>
                </c:pt>
                <c:pt idx="96">
                  <c:v>44200</c:v>
                </c:pt>
                <c:pt idx="97">
                  <c:v>44201</c:v>
                </c:pt>
                <c:pt idx="98">
                  <c:v>44202</c:v>
                </c:pt>
                <c:pt idx="99">
                  <c:v>44203</c:v>
                </c:pt>
                <c:pt idx="100">
                  <c:v>44204</c:v>
                </c:pt>
                <c:pt idx="101">
                  <c:v>44205</c:v>
                </c:pt>
                <c:pt idx="102">
                  <c:v>44206</c:v>
                </c:pt>
                <c:pt idx="103">
                  <c:v>44207</c:v>
                </c:pt>
                <c:pt idx="104">
                  <c:v>44208</c:v>
                </c:pt>
                <c:pt idx="105">
                  <c:v>44209</c:v>
                </c:pt>
                <c:pt idx="106">
                  <c:v>44210</c:v>
                </c:pt>
                <c:pt idx="107">
                  <c:v>44211</c:v>
                </c:pt>
                <c:pt idx="108">
                  <c:v>44212</c:v>
                </c:pt>
                <c:pt idx="109">
                  <c:v>44213</c:v>
                </c:pt>
                <c:pt idx="110">
                  <c:v>44214</c:v>
                </c:pt>
                <c:pt idx="111">
                  <c:v>44215</c:v>
                </c:pt>
                <c:pt idx="112">
                  <c:v>44216</c:v>
                </c:pt>
                <c:pt idx="113">
                  <c:v>44217</c:v>
                </c:pt>
                <c:pt idx="114">
                  <c:v>44218</c:v>
                </c:pt>
                <c:pt idx="115">
                  <c:v>44219</c:v>
                </c:pt>
                <c:pt idx="116">
                  <c:v>44220</c:v>
                </c:pt>
                <c:pt idx="117">
                  <c:v>44221</c:v>
                </c:pt>
                <c:pt idx="118">
                  <c:v>44222</c:v>
                </c:pt>
                <c:pt idx="119">
                  <c:v>44223</c:v>
                </c:pt>
                <c:pt idx="120">
                  <c:v>44224</c:v>
                </c:pt>
                <c:pt idx="121">
                  <c:v>44225</c:v>
                </c:pt>
                <c:pt idx="122">
                  <c:v>44226</c:v>
                </c:pt>
                <c:pt idx="123">
                  <c:v>44227</c:v>
                </c:pt>
                <c:pt idx="124">
                  <c:v>44228</c:v>
                </c:pt>
                <c:pt idx="125">
                  <c:v>44229</c:v>
                </c:pt>
                <c:pt idx="126">
                  <c:v>44230</c:v>
                </c:pt>
                <c:pt idx="127">
                  <c:v>44231</c:v>
                </c:pt>
                <c:pt idx="128">
                  <c:v>44232</c:v>
                </c:pt>
                <c:pt idx="129">
                  <c:v>44233</c:v>
                </c:pt>
                <c:pt idx="130">
                  <c:v>44234</c:v>
                </c:pt>
                <c:pt idx="131">
                  <c:v>44235</c:v>
                </c:pt>
                <c:pt idx="132">
                  <c:v>44236</c:v>
                </c:pt>
                <c:pt idx="133">
                  <c:v>44237</c:v>
                </c:pt>
                <c:pt idx="134">
                  <c:v>44238</c:v>
                </c:pt>
                <c:pt idx="135">
                  <c:v>44239</c:v>
                </c:pt>
                <c:pt idx="136">
                  <c:v>44240</c:v>
                </c:pt>
                <c:pt idx="137">
                  <c:v>44241</c:v>
                </c:pt>
                <c:pt idx="138">
                  <c:v>44242</c:v>
                </c:pt>
                <c:pt idx="139">
                  <c:v>44243</c:v>
                </c:pt>
                <c:pt idx="140">
                  <c:v>44244</c:v>
                </c:pt>
                <c:pt idx="141">
                  <c:v>44245</c:v>
                </c:pt>
                <c:pt idx="142">
                  <c:v>44246</c:v>
                </c:pt>
                <c:pt idx="143">
                  <c:v>44247</c:v>
                </c:pt>
                <c:pt idx="144">
                  <c:v>44248</c:v>
                </c:pt>
                <c:pt idx="145">
                  <c:v>44249</c:v>
                </c:pt>
                <c:pt idx="146">
                  <c:v>44250</c:v>
                </c:pt>
                <c:pt idx="147">
                  <c:v>44251</c:v>
                </c:pt>
                <c:pt idx="148">
                  <c:v>44252</c:v>
                </c:pt>
                <c:pt idx="149">
                  <c:v>44253</c:v>
                </c:pt>
                <c:pt idx="150">
                  <c:v>44254</c:v>
                </c:pt>
                <c:pt idx="151">
                  <c:v>44255</c:v>
                </c:pt>
                <c:pt idx="152">
                  <c:v>44256</c:v>
                </c:pt>
                <c:pt idx="153">
                  <c:v>44257</c:v>
                </c:pt>
                <c:pt idx="154">
                  <c:v>44258</c:v>
                </c:pt>
                <c:pt idx="155">
                  <c:v>44259</c:v>
                </c:pt>
                <c:pt idx="156">
                  <c:v>44260</c:v>
                </c:pt>
                <c:pt idx="157">
                  <c:v>44261</c:v>
                </c:pt>
                <c:pt idx="158">
                  <c:v>44262</c:v>
                </c:pt>
                <c:pt idx="159">
                  <c:v>44263</c:v>
                </c:pt>
                <c:pt idx="160">
                  <c:v>44264</c:v>
                </c:pt>
                <c:pt idx="161">
                  <c:v>44265</c:v>
                </c:pt>
                <c:pt idx="162">
                  <c:v>44266</c:v>
                </c:pt>
                <c:pt idx="163">
                  <c:v>44267</c:v>
                </c:pt>
                <c:pt idx="164">
                  <c:v>44268</c:v>
                </c:pt>
                <c:pt idx="165">
                  <c:v>44269</c:v>
                </c:pt>
                <c:pt idx="166">
                  <c:v>44270</c:v>
                </c:pt>
                <c:pt idx="167">
                  <c:v>44271</c:v>
                </c:pt>
                <c:pt idx="168">
                  <c:v>44272</c:v>
                </c:pt>
                <c:pt idx="169">
                  <c:v>44273</c:v>
                </c:pt>
                <c:pt idx="170">
                  <c:v>44274</c:v>
                </c:pt>
                <c:pt idx="171">
                  <c:v>44275</c:v>
                </c:pt>
                <c:pt idx="172">
                  <c:v>44276</c:v>
                </c:pt>
                <c:pt idx="173">
                  <c:v>44277</c:v>
                </c:pt>
                <c:pt idx="174">
                  <c:v>44278</c:v>
                </c:pt>
                <c:pt idx="175">
                  <c:v>44279</c:v>
                </c:pt>
                <c:pt idx="176">
                  <c:v>44280</c:v>
                </c:pt>
                <c:pt idx="177">
                  <c:v>44281</c:v>
                </c:pt>
                <c:pt idx="178">
                  <c:v>44282</c:v>
                </c:pt>
                <c:pt idx="179">
                  <c:v>44283</c:v>
                </c:pt>
                <c:pt idx="180">
                  <c:v>44284</c:v>
                </c:pt>
                <c:pt idx="181">
                  <c:v>44285</c:v>
                </c:pt>
                <c:pt idx="182">
                  <c:v>44286</c:v>
                </c:pt>
                <c:pt idx="183">
                  <c:v>44287</c:v>
                </c:pt>
                <c:pt idx="184">
                  <c:v>44288</c:v>
                </c:pt>
                <c:pt idx="185">
                  <c:v>44289</c:v>
                </c:pt>
                <c:pt idx="186">
                  <c:v>44290</c:v>
                </c:pt>
                <c:pt idx="187">
                  <c:v>44291</c:v>
                </c:pt>
                <c:pt idx="188">
                  <c:v>44292</c:v>
                </c:pt>
                <c:pt idx="189">
                  <c:v>44293</c:v>
                </c:pt>
                <c:pt idx="190">
                  <c:v>44294</c:v>
                </c:pt>
                <c:pt idx="191">
                  <c:v>44295</c:v>
                </c:pt>
                <c:pt idx="192">
                  <c:v>44296</c:v>
                </c:pt>
                <c:pt idx="193">
                  <c:v>44297</c:v>
                </c:pt>
                <c:pt idx="194">
                  <c:v>44298</c:v>
                </c:pt>
                <c:pt idx="195">
                  <c:v>44299</c:v>
                </c:pt>
                <c:pt idx="196">
                  <c:v>44300</c:v>
                </c:pt>
                <c:pt idx="197">
                  <c:v>44301</c:v>
                </c:pt>
                <c:pt idx="198">
                  <c:v>44302</c:v>
                </c:pt>
                <c:pt idx="199">
                  <c:v>44303</c:v>
                </c:pt>
                <c:pt idx="200">
                  <c:v>44304</c:v>
                </c:pt>
                <c:pt idx="201">
                  <c:v>44305</c:v>
                </c:pt>
                <c:pt idx="202">
                  <c:v>44306</c:v>
                </c:pt>
                <c:pt idx="203">
                  <c:v>44307</c:v>
                </c:pt>
                <c:pt idx="204">
                  <c:v>44308</c:v>
                </c:pt>
                <c:pt idx="205">
                  <c:v>44309</c:v>
                </c:pt>
                <c:pt idx="206">
                  <c:v>44310</c:v>
                </c:pt>
                <c:pt idx="207">
                  <c:v>44311</c:v>
                </c:pt>
                <c:pt idx="208">
                  <c:v>44312</c:v>
                </c:pt>
                <c:pt idx="209">
                  <c:v>44313</c:v>
                </c:pt>
                <c:pt idx="210">
                  <c:v>44314</c:v>
                </c:pt>
                <c:pt idx="211">
                  <c:v>44315</c:v>
                </c:pt>
                <c:pt idx="212">
                  <c:v>44316</c:v>
                </c:pt>
                <c:pt idx="213">
                  <c:v>44317</c:v>
                </c:pt>
                <c:pt idx="214">
                  <c:v>44318</c:v>
                </c:pt>
                <c:pt idx="215">
                  <c:v>44319</c:v>
                </c:pt>
                <c:pt idx="216">
                  <c:v>44320</c:v>
                </c:pt>
                <c:pt idx="217">
                  <c:v>44321</c:v>
                </c:pt>
                <c:pt idx="218">
                  <c:v>44322</c:v>
                </c:pt>
                <c:pt idx="219">
                  <c:v>44323</c:v>
                </c:pt>
                <c:pt idx="220">
                  <c:v>44324</c:v>
                </c:pt>
                <c:pt idx="221">
                  <c:v>44325</c:v>
                </c:pt>
                <c:pt idx="222">
                  <c:v>44326</c:v>
                </c:pt>
                <c:pt idx="223">
                  <c:v>44327</c:v>
                </c:pt>
                <c:pt idx="224">
                  <c:v>44328</c:v>
                </c:pt>
                <c:pt idx="225">
                  <c:v>44329</c:v>
                </c:pt>
                <c:pt idx="226">
                  <c:v>44330</c:v>
                </c:pt>
                <c:pt idx="227">
                  <c:v>44331</c:v>
                </c:pt>
                <c:pt idx="228">
                  <c:v>44332</c:v>
                </c:pt>
                <c:pt idx="229">
                  <c:v>44333</c:v>
                </c:pt>
                <c:pt idx="230">
                  <c:v>44334</c:v>
                </c:pt>
                <c:pt idx="231">
                  <c:v>44335</c:v>
                </c:pt>
                <c:pt idx="232">
                  <c:v>44336</c:v>
                </c:pt>
                <c:pt idx="233">
                  <c:v>44337</c:v>
                </c:pt>
                <c:pt idx="234">
                  <c:v>44338</c:v>
                </c:pt>
                <c:pt idx="235">
                  <c:v>44339</c:v>
                </c:pt>
                <c:pt idx="236">
                  <c:v>44340</c:v>
                </c:pt>
                <c:pt idx="237">
                  <c:v>44341</c:v>
                </c:pt>
                <c:pt idx="238">
                  <c:v>44342</c:v>
                </c:pt>
                <c:pt idx="239">
                  <c:v>44343</c:v>
                </c:pt>
                <c:pt idx="240">
                  <c:v>44344</c:v>
                </c:pt>
                <c:pt idx="241">
                  <c:v>44345</c:v>
                </c:pt>
                <c:pt idx="242">
                  <c:v>44346</c:v>
                </c:pt>
                <c:pt idx="243">
                  <c:v>44347</c:v>
                </c:pt>
                <c:pt idx="244">
                  <c:v>44348</c:v>
                </c:pt>
                <c:pt idx="245">
                  <c:v>44349</c:v>
                </c:pt>
                <c:pt idx="246">
                  <c:v>44350</c:v>
                </c:pt>
                <c:pt idx="247">
                  <c:v>44351</c:v>
                </c:pt>
                <c:pt idx="248">
                  <c:v>44352</c:v>
                </c:pt>
                <c:pt idx="249">
                  <c:v>44353</c:v>
                </c:pt>
              </c:numCache>
            </c:numRef>
          </c:xVal>
          <c:yVal>
            <c:numRef>
              <c:f>'canopeo weekly estimates'!$E$2:$E$251</c:f>
              <c:numCache>
                <c:formatCode>General</c:formatCode>
                <c:ptCount val="250"/>
                <c:pt idx="0">
                  <c:v>1.0000000000000002E-2</c:v>
                </c:pt>
                <c:pt idx="1">
                  <c:v>5.2900000000000003E-2</c:v>
                </c:pt>
                <c:pt idx="2">
                  <c:v>9.580000000000001E-2</c:v>
                </c:pt>
                <c:pt idx="3">
                  <c:v>0.13869999999999999</c:v>
                </c:pt>
                <c:pt idx="4">
                  <c:v>0.18159999999999998</c:v>
                </c:pt>
                <c:pt idx="5">
                  <c:v>0.22450000000000003</c:v>
                </c:pt>
                <c:pt idx="6">
                  <c:v>0.26740000000000003</c:v>
                </c:pt>
                <c:pt idx="7">
                  <c:v>0.31030000000000002</c:v>
                </c:pt>
                <c:pt idx="8">
                  <c:v>0.33933284549522341</c:v>
                </c:pt>
                <c:pt idx="9">
                  <c:v>0.35478923314222655</c:v>
                </c:pt>
                <c:pt idx="10">
                  <c:v>0.36877123651952098</c:v>
                </c:pt>
                <c:pt idx="11">
                  <c:v>0.38153580552389965</c:v>
                </c:pt>
                <c:pt idx="12">
                  <c:v>0.39327807073960747</c:v>
                </c:pt>
                <c:pt idx="13">
                  <c:v>0.40414971025455843</c:v>
                </c:pt>
                <c:pt idx="14">
                  <c:v>0.41427096450169421</c:v>
                </c:pt>
                <c:pt idx="15">
                  <c:v>0.42373876555257589</c:v>
                </c:pt>
                <c:pt idx="16">
                  <c:v>0.43263239757304695</c:v>
                </c:pt>
                <c:pt idx="17">
                  <c:v>0.44101753688336737</c:v>
                </c:pt>
                <c:pt idx="18">
                  <c:v>0.44894919824371682</c:v>
                </c:pt>
                <c:pt idx="19">
                  <c:v>0.45647392453037045</c:v>
                </c:pt>
                <c:pt idx="20">
                  <c:v>0.46363144161402614</c:v>
                </c:pt>
                <c:pt idx="21">
                  <c:v>0.47045592790766499</c:v>
                </c:pt>
                <c:pt idx="22">
                  <c:v>0.47697700147680627</c:v>
                </c:pt>
                <c:pt idx="23">
                  <c:v>0.48322049691204366</c:v>
                </c:pt>
                <c:pt idx="24">
                  <c:v>0.48920908350816505</c:v>
                </c:pt>
                <c:pt idx="25">
                  <c:v>0.49496276212775142</c:v>
                </c:pt>
                <c:pt idx="26">
                  <c:v>0.50049926824283508</c:v>
                </c:pt>
                <c:pt idx="27">
                  <c:v>0.50583440164270232</c:v>
                </c:pt>
                <c:pt idx="28">
                  <c:v>0.51098229825901575</c:v>
                </c:pt>
                <c:pt idx="29">
                  <c:v>0.51595565588983816</c:v>
                </c:pt>
                <c:pt idx="30">
                  <c:v>0.52076592289797097</c:v>
                </c:pt>
                <c:pt idx="31">
                  <c:v>0.5254234569407199</c:v>
                </c:pt>
                <c:pt idx="32">
                  <c:v>0.52993765926713265</c:v>
                </c:pt>
                <c:pt idx="33">
                  <c:v>0.5343170889611909</c:v>
                </c:pt>
                <c:pt idx="34">
                  <c:v>0.53856956062049699</c:v>
                </c:pt>
                <c:pt idx="35">
                  <c:v>0.54270222827151138</c:v>
                </c:pt>
                <c:pt idx="36">
                  <c:v>0.54672165778490767</c:v>
                </c:pt>
                <c:pt idx="37">
                  <c:v>0.55063388963186077</c:v>
                </c:pt>
                <c:pt idx="38">
                  <c:v>0.55444449348721914</c:v>
                </c:pt>
                <c:pt idx="39">
                  <c:v>0.55815861591851446</c:v>
                </c:pt>
                <c:pt idx="40">
                  <c:v>0.56178102218552195</c:v>
                </c:pt>
                <c:pt idx="41">
                  <c:v>0.5653161330021701</c:v>
                </c:pt>
                <c:pt idx="42">
                  <c:v>0.56876805697224564</c:v>
                </c:pt>
                <c:pt idx="43">
                  <c:v>0.57214061929580895</c:v>
                </c:pt>
                <c:pt idx="44">
                  <c:v>0.57543738724930593</c:v>
                </c:pt>
                <c:pt idx="45">
                  <c:v>0.57866169286495028</c:v>
                </c:pt>
                <c:pt idx="46">
                  <c:v>0.58181665317086562</c:v>
                </c:pt>
                <c:pt idx="47">
                  <c:v>0.58490518830018767</c:v>
                </c:pt>
                <c:pt idx="48">
                  <c:v>0.58793003773282893</c:v>
                </c:pt>
                <c:pt idx="49">
                  <c:v>0.59089377489630901</c:v>
                </c:pt>
                <c:pt idx="50">
                  <c:v>0.59379882032065856</c:v>
                </c:pt>
                <c:pt idx="51">
                  <c:v>0.59664745351589543</c:v>
                </c:pt>
                <c:pt idx="52">
                  <c:v>0.59944182371809629</c:v>
                </c:pt>
                <c:pt idx="53">
                  <c:v>0.60218395963097904</c:v>
                </c:pt>
                <c:pt idx="54">
                  <c:v>0.6048757782736035</c:v>
                </c:pt>
                <c:pt idx="55">
                  <c:v>0.6075190930308465</c:v>
                </c:pt>
                <c:pt idx="56">
                  <c:v>0.61011562099132854</c:v>
                </c:pt>
                <c:pt idx="57">
                  <c:v>0.61266698964715971</c:v>
                </c:pt>
                <c:pt idx="58">
                  <c:v>0.61517474302096908</c:v>
                </c:pt>
                <c:pt idx="59">
                  <c:v>0.61764034727798212</c:v>
                </c:pt>
                <c:pt idx="60">
                  <c:v>0.62006519587422482</c:v>
                </c:pt>
                <c:pt idx="61">
                  <c:v>0.62245061428611492</c:v>
                </c:pt>
                <c:pt idx="62">
                  <c:v>0.62479786436163787</c:v>
                </c:pt>
                <c:pt idx="63">
                  <c:v>0.62710814832886386</c:v>
                </c:pt>
                <c:pt idx="64">
                  <c:v>0.62938261249368987</c:v>
                </c:pt>
                <c:pt idx="65">
                  <c:v>0.63162235065527661</c:v>
                </c:pt>
                <c:pt idx="66">
                  <c:v>0.63382840726465473</c:v>
                </c:pt>
                <c:pt idx="67">
                  <c:v>0.63600178034933486</c:v>
                </c:pt>
                <c:pt idx="68">
                  <c:v>0.63814342422441794</c:v>
                </c:pt>
                <c:pt idx="69">
                  <c:v>0.64025425200864106</c:v>
                </c:pt>
                <c:pt idx="70">
                  <c:v>0.64233513796196096</c:v>
                </c:pt>
                <c:pt idx="71">
                  <c:v>0.64438691965965533</c:v>
                </c:pt>
                <c:pt idx="72">
                  <c:v>0.64641040001646899</c:v>
                </c:pt>
                <c:pt idx="73">
                  <c:v>0.64840634917305173</c:v>
                </c:pt>
                <c:pt idx="74">
                  <c:v>0.65037550625577667</c:v>
                </c:pt>
                <c:pt idx="75">
                  <c:v>0.65231858102000473</c:v>
                </c:pt>
                <c:pt idx="76">
                  <c:v>0.65423625538593544</c:v>
                </c:pt>
                <c:pt idx="77">
                  <c:v>0.65612918487536309</c:v>
                </c:pt>
                <c:pt idx="78">
                  <c:v>0.65799799995691211</c:v>
                </c:pt>
                <c:pt idx="79">
                  <c:v>0.65984330730665841</c:v>
                </c:pt>
                <c:pt idx="80">
                  <c:v>0.66166569099044681</c:v>
                </c:pt>
                <c:pt idx="81">
                  <c:v>0.66346571357366602</c:v>
                </c:pt>
                <c:pt idx="82">
                  <c:v>0.66524391716376097</c:v>
                </c:pt>
                <c:pt idx="83">
                  <c:v>0.66700082439031405</c:v>
                </c:pt>
                <c:pt idx="84">
                  <c:v>0.66873693932712941</c:v>
                </c:pt>
                <c:pt idx="85">
                  <c:v>0.6835</c:v>
                </c:pt>
                <c:pt idx="86">
                  <c:v>0.68410000000000004</c:v>
                </c:pt>
                <c:pt idx="87">
                  <c:v>0.68469999999999998</c:v>
                </c:pt>
                <c:pt idx="88">
                  <c:v>0.68530000000000002</c:v>
                </c:pt>
                <c:pt idx="89">
                  <c:v>0.68589999999999995</c:v>
                </c:pt>
                <c:pt idx="90">
                  <c:v>0.6865</c:v>
                </c:pt>
                <c:pt idx="91">
                  <c:v>0.68710000000000004</c:v>
                </c:pt>
                <c:pt idx="92">
                  <c:v>0.68769999999999998</c:v>
                </c:pt>
                <c:pt idx="93">
                  <c:v>0.68830000000000002</c:v>
                </c:pt>
                <c:pt idx="94">
                  <c:v>0.68890000000000007</c:v>
                </c:pt>
                <c:pt idx="95">
                  <c:v>0.6895</c:v>
                </c:pt>
                <c:pt idx="96">
                  <c:v>0.69010000000000005</c:v>
                </c:pt>
                <c:pt idx="97">
                  <c:v>0.69069999999999998</c:v>
                </c:pt>
                <c:pt idx="98">
                  <c:v>0.69130000000000003</c:v>
                </c:pt>
                <c:pt idx="99">
                  <c:v>0.69189999999999996</c:v>
                </c:pt>
                <c:pt idx="100">
                  <c:v>0.6925</c:v>
                </c:pt>
                <c:pt idx="101">
                  <c:v>0.69310000000000005</c:v>
                </c:pt>
                <c:pt idx="102">
                  <c:v>0.69369999999999998</c:v>
                </c:pt>
                <c:pt idx="103">
                  <c:v>0.69430000000000003</c:v>
                </c:pt>
                <c:pt idx="104">
                  <c:v>0.69490000000000007</c:v>
                </c:pt>
                <c:pt idx="105">
                  <c:v>0.69550000000000001</c:v>
                </c:pt>
                <c:pt idx="106">
                  <c:v>0.69610000000000005</c:v>
                </c:pt>
                <c:pt idx="107">
                  <c:v>0.69669999999999999</c:v>
                </c:pt>
                <c:pt idx="108">
                  <c:v>0.69730000000000003</c:v>
                </c:pt>
                <c:pt idx="109">
                  <c:v>0.69789999999999996</c:v>
                </c:pt>
                <c:pt idx="110">
                  <c:v>0.69850000000000001</c:v>
                </c:pt>
                <c:pt idx="111">
                  <c:v>0.69910000000000005</c:v>
                </c:pt>
                <c:pt idx="112">
                  <c:v>0.69969999999999999</c:v>
                </c:pt>
                <c:pt idx="113">
                  <c:v>0.70030000000000003</c:v>
                </c:pt>
                <c:pt idx="114">
                  <c:v>0.70089999999999997</c:v>
                </c:pt>
                <c:pt idx="115">
                  <c:v>0.70150000000000001</c:v>
                </c:pt>
                <c:pt idx="116">
                  <c:v>0.70210000000000006</c:v>
                </c:pt>
                <c:pt idx="117">
                  <c:v>0.70269999999999999</c:v>
                </c:pt>
                <c:pt idx="118">
                  <c:v>0.70330000000000004</c:v>
                </c:pt>
                <c:pt idx="119">
                  <c:v>0.70389999999999997</c:v>
                </c:pt>
                <c:pt idx="120">
                  <c:v>0.70450000000000002</c:v>
                </c:pt>
                <c:pt idx="121">
                  <c:v>0.70510000000000006</c:v>
                </c:pt>
                <c:pt idx="122">
                  <c:v>0.70569999999999999</c:v>
                </c:pt>
                <c:pt idx="123">
                  <c:v>0.70630000000000004</c:v>
                </c:pt>
                <c:pt idx="124">
                  <c:v>0.70689999999999997</c:v>
                </c:pt>
                <c:pt idx="125">
                  <c:v>0.70750000000000002</c:v>
                </c:pt>
                <c:pt idx="126">
                  <c:v>0.70809999999999995</c:v>
                </c:pt>
                <c:pt idx="127">
                  <c:v>0.7087</c:v>
                </c:pt>
                <c:pt idx="128">
                  <c:v>0.70930000000000004</c:v>
                </c:pt>
                <c:pt idx="129">
                  <c:v>0.70989999999999998</c:v>
                </c:pt>
                <c:pt idx="130">
                  <c:v>0.71050000000000002</c:v>
                </c:pt>
                <c:pt idx="131">
                  <c:v>0.71110000000000007</c:v>
                </c:pt>
                <c:pt idx="132">
                  <c:v>0.7117</c:v>
                </c:pt>
                <c:pt idx="133">
                  <c:v>0.71230000000000004</c:v>
                </c:pt>
                <c:pt idx="134">
                  <c:v>0.71289999999999998</c:v>
                </c:pt>
                <c:pt idx="135">
                  <c:v>0.71350000000000002</c:v>
                </c:pt>
                <c:pt idx="136">
                  <c:v>0.71409999999999996</c:v>
                </c:pt>
                <c:pt idx="137">
                  <c:v>0.7147</c:v>
                </c:pt>
                <c:pt idx="138">
                  <c:v>0.71530000000000005</c:v>
                </c:pt>
                <c:pt idx="139">
                  <c:v>0.71589999999999998</c:v>
                </c:pt>
                <c:pt idx="140">
                  <c:v>0.71650000000000003</c:v>
                </c:pt>
                <c:pt idx="141">
                  <c:v>0.69310000000000005</c:v>
                </c:pt>
                <c:pt idx="142">
                  <c:v>0.68790000000000007</c:v>
                </c:pt>
                <c:pt idx="143">
                  <c:v>0.68270000000000008</c:v>
                </c:pt>
                <c:pt idx="144">
                  <c:v>0.67749999999999999</c:v>
                </c:pt>
                <c:pt idx="145">
                  <c:v>0.67230000000000001</c:v>
                </c:pt>
                <c:pt idx="146">
                  <c:v>0.66710000000000003</c:v>
                </c:pt>
                <c:pt idx="147">
                  <c:v>0.66190000000000004</c:v>
                </c:pt>
                <c:pt idx="148">
                  <c:v>0.65670000000000006</c:v>
                </c:pt>
                <c:pt idx="149">
                  <c:v>0.65150000000000008</c:v>
                </c:pt>
                <c:pt idx="150">
                  <c:v>0.64629999999999999</c:v>
                </c:pt>
                <c:pt idx="151">
                  <c:v>0.6411</c:v>
                </c:pt>
                <c:pt idx="152">
                  <c:v>0.63590000000000002</c:v>
                </c:pt>
                <c:pt idx="153">
                  <c:v>0.63070000000000004</c:v>
                </c:pt>
                <c:pt idx="154">
                  <c:v>0.62550000000000006</c:v>
                </c:pt>
                <c:pt idx="155">
                  <c:v>0.62030000000000007</c:v>
                </c:pt>
                <c:pt idx="156">
                  <c:v>0.61509999999999998</c:v>
                </c:pt>
                <c:pt idx="157">
                  <c:v>0.6099</c:v>
                </c:pt>
                <c:pt idx="158">
                  <c:v>0.60470000000000002</c:v>
                </c:pt>
                <c:pt idx="159">
                  <c:v>0.59950000000000003</c:v>
                </c:pt>
                <c:pt idx="160">
                  <c:v>0.59430000000000005</c:v>
                </c:pt>
                <c:pt idx="161">
                  <c:v>0.58910000000000007</c:v>
                </c:pt>
                <c:pt idx="162">
                  <c:v>0.58390000000000009</c:v>
                </c:pt>
                <c:pt idx="163">
                  <c:v>0.57869999999999999</c:v>
                </c:pt>
                <c:pt idx="164">
                  <c:v>0.57350000000000001</c:v>
                </c:pt>
                <c:pt idx="165">
                  <c:v>0.56830000000000003</c:v>
                </c:pt>
                <c:pt idx="166">
                  <c:v>0.56310000000000004</c:v>
                </c:pt>
                <c:pt idx="167">
                  <c:v>0.55790000000000006</c:v>
                </c:pt>
                <c:pt idx="168">
                  <c:v>0.55270000000000008</c:v>
                </c:pt>
                <c:pt idx="169">
                  <c:v>0.54749999999999999</c:v>
                </c:pt>
                <c:pt idx="170">
                  <c:v>0.5423</c:v>
                </c:pt>
                <c:pt idx="171">
                  <c:v>0.53710000000000002</c:v>
                </c:pt>
                <c:pt idx="172">
                  <c:v>0.53190000000000004</c:v>
                </c:pt>
                <c:pt idx="173">
                  <c:v>0.52670000000000006</c:v>
                </c:pt>
                <c:pt idx="174">
                  <c:v>0.52150000000000007</c:v>
                </c:pt>
                <c:pt idx="175">
                  <c:v>0.51629999999999998</c:v>
                </c:pt>
                <c:pt idx="176">
                  <c:v>0.5111</c:v>
                </c:pt>
                <c:pt idx="177">
                  <c:v>0.50590000000000002</c:v>
                </c:pt>
                <c:pt idx="178">
                  <c:v>0.50070000000000003</c:v>
                </c:pt>
                <c:pt idx="179">
                  <c:v>0.49550000000000005</c:v>
                </c:pt>
                <c:pt idx="180">
                  <c:v>0.49030000000000007</c:v>
                </c:pt>
                <c:pt idx="181">
                  <c:v>0.48510000000000009</c:v>
                </c:pt>
                <c:pt idx="182">
                  <c:v>0.47989999999999999</c:v>
                </c:pt>
                <c:pt idx="183">
                  <c:v>0.47650000000000003</c:v>
                </c:pt>
                <c:pt idx="184">
                  <c:v>0.47440000000000004</c:v>
                </c:pt>
                <c:pt idx="185">
                  <c:v>0.4723</c:v>
                </c:pt>
                <c:pt idx="186">
                  <c:v>0.47020000000000001</c:v>
                </c:pt>
                <c:pt idx="187">
                  <c:v>0.46810000000000002</c:v>
                </c:pt>
                <c:pt idx="188">
                  <c:v>0.46600000000000003</c:v>
                </c:pt>
                <c:pt idx="189">
                  <c:v>0.46390000000000003</c:v>
                </c:pt>
                <c:pt idx="190">
                  <c:v>0.46180000000000004</c:v>
                </c:pt>
                <c:pt idx="191">
                  <c:v>0.4597</c:v>
                </c:pt>
                <c:pt idx="192">
                  <c:v>0.45760000000000001</c:v>
                </c:pt>
                <c:pt idx="193">
                  <c:v>0.45550000000000002</c:v>
                </c:pt>
                <c:pt idx="194">
                  <c:v>0.45340000000000003</c:v>
                </c:pt>
                <c:pt idx="195">
                  <c:v>0.45130000000000003</c:v>
                </c:pt>
                <c:pt idx="196">
                  <c:v>0.44920000000000004</c:v>
                </c:pt>
                <c:pt idx="197">
                  <c:v>0.44710000000000005</c:v>
                </c:pt>
                <c:pt idx="198">
                  <c:v>0.44500000000000001</c:v>
                </c:pt>
                <c:pt idx="199">
                  <c:v>0.44290000000000002</c:v>
                </c:pt>
                <c:pt idx="200">
                  <c:v>0.44080000000000003</c:v>
                </c:pt>
                <c:pt idx="201">
                  <c:v>0.43870000000000003</c:v>
                </c:pt>
                <c:pt idx="202">
                  <c:v>0.43660000000000004</c:v>
                </c:pt>
                <c:pt idx="203">
                  <c:v>0.43450000000000005</c:v>
                </c:pt>
                <c:pt idx="204">
                  <c:v>0.43240000000000001</c:v>
                </c:pt>
                <c:pt idx="205">
                  <c:v>0.43030000000000002</c:v>
                </c:pt>
                <c:pt idx="206">
                  <c:v>0.42820000000000003</c:v>
                </c:pt>
                <c:pt idx="207">
                  <c:v>0.42610000000000003</c:v>
                </c:pt>
                <c:pt idx="208">
                  <c:v>0.42400000000000004</c:v>
                </c:pt>
                <c:pt idx="209">
                  <c:v>0.42190000000000005</c:v>
                </c:pt>
                <c:pt idx="210">
                  <c:v>0.41980000000000001</c:v>
                </c:pt>
                <c:pt idx="211">
                  <c:v>0.38549999999999995</c:v>
                </c:pt>
                <c:pt idx="212">
                  <c:v>0.37559999999999993</c:v>
                </c:pt>
                <c:pt idx="213">
                  <c:v>0.36569999999999991</c:v>
                </c:pt>
                <c:pt idx="214">
                  <c:v>0.35579999999999989</c:v>
                </c:pt>
                <c:pt idx="215">
                  <c:v>0.34589999999999987</c:v>
                </c:pt>
                <c:pt idx="216">
                  <c:v>0.33599999999999985</c:v>
                </c:pt>
                <c:pt idx="217">
                  <c:v>0.32609999999999983</c:v>
                </c:pt>
                <c:pt idx="218">
                  <c:v>0.31619999999999981</c:v>
                </c:pt>
                <c:pt idx="219">
                  <c:v>0.30629999999999979</c:v>
                </c:pt>
                <c:pt idx="220">
                  <c:v>0.29639999999999977</c:v>
                </c:pt>
                <c:pt idx="221">
                  <c:v>0.2865000000000002</c:v>
                </c:pt>
                <c:pt idx="222">
                  <c:v>0.27660000000000018</c:v>
                </c:pt>
                <c:pt idx="223">
                  <c:v>0.26670000000000016</c:v>
                </c:pt>
                <c:pt idx="224">
                  <c:v>0.25680000000000014</c:v>
                </c:pt>
                <c:pt idx="225">
                  <c:v>0.24690000000000012</c:v>
                </c:pt>
                <c:pt idx="226">
                  <c:v>0.2370000000000001</c:v>
                </c:pt>
                <c:pt idx="227">
                  <c:v>0.22710000000000008</c:v>
                </c:pt>
                <c:pt idx="228">
                  <c:v>0.21720000000000006</c:v>
                </c:pt>
                <c:pt idx="229">
                  <c:v>0.20730000000000004</c:v>
                </c:pt>
                <c:pt idx="230">
                  <c:v>0.19740000000000002</c:v>
                </c:pt>
                <c:pt idx="231">
                  <c:v>0.1875</c:v>
                </c:pt>
                <c:pt idx="232">
                  <c:v>0.17759999999999998</c:v>
                </c:pt>
                <c:pt idx="233">
                  <c:v>0.16769999999999996</c:v>
                </c:pt>
                <c:pt idx="234">
                  <c:v>0.15779999999999994</c:v>
                </c:pt>
                <c:pt idx="235">
                  <c:v>0.14789999999999992</c:v>
                </c:pt>
                <c:pt idx="236">
                  <c:v>0.1379999999999999</c:v>
                </c:pt>
                <c:pt idx="237">
                  <c:v>0.12809999999999988</c:v>
                </c:pt>
                <c:pt idx="238">
                  <c:v>0.11819999999999986</c:v>
                </c:pt>
                <c:pt idx="239">
                  <c:v>0.10829999999999984</c:v>
                </c:pt>
                <c:pt idx="240">
                  <c:v>9.8399999999999821E-2</c:v>
                </c:pt>
                <c:pt idx="241">
                  <c:v>8.8499999999999801E-2</c:v>
                </c:pt>
                <c:pt idx="242">
                  <c:v>7.8599999999999781E-2</c:v>
                </c:pt>
                <c:pt idx="243">
                  <c:v>6.8699999999999761E-2</c:v>
                </c:pt>
                <c:pt idx="244">
                  <c:v>5.8800000000000185E-2</c:v>
                </c:pt>
                <c:pt idx="245">
                  <c:v>4.8900000000000166E-2</c:v>
                </c:pt>
                <c:pt idx="246">
                  <c:v>3.9000000000000146E-2</c:v>
                </c:pt>
                <c:pt idx="247">
                  <c:v>2.9100000000000126E-2</c:v>
                </c:pt>
                <c:pt idx="248">
                  <c:v>1.9200000000000106E-2</c:v>
                </c:pt>
                <c:pt idx="249">
                  <c:v>9.300000000000086E-3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27-4AE1-ABD5-1C5A086A5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065312"/>
        <c:axId val="1319875311"/>
      </c:scatterChart>
      <c:valAx>
        <c:axId val="31606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9875311"/>
        <c:crosses val="autoZero"/>
        <c:crossBetween val="midCat"/>
      </c:valAx>
      <c:valAx>
        <c:axId val="131987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065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'canopeo weekly estimates'!$G$59:$G$94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xVal>
          <c:yVal>
            <c:numRef>
              <c:f>'canopeo weekly estimates'!$I$59:$I$94</c:f>
              <c:numCache>
                <c:formatCode>General</c:formatCode>
                <c:ptCount val="36"/>
                <c:pt idx="0">
                  <c:v>1.0000000000000002E-2</c:v>
                </c:pt>
                <c:pt idx="1">
                  <c:v>0.31030000000000002</c:v>
                </c:pt>
                <c:pt idx="2">
                  <c:v>0.41427096450169421</c:v>
                </c:pt>
                <c:pt idx="3">
                  <c:v>0.47045592790766499</c:v>
                </c:pt>
                <c:pt idx="4">
                  <c:v>0.51098229825901575</c:v>
                </c:pt>
                <c:pt idx="5">
                  <c:v>0.54270222827151138</c:v>
                </c:pt>
                <c:pt idx="6">
                  <c:v>0.56876805697224564</c:v>
                </c:pt>
                <c:pt idx="7">
                  <c:v>0.59089377489630901</c:v>
                </c:pt>
                <c:pt idx="8">
                  <c:v>0.61011562099132854</c:v>
                </c:pt>
                <c:pt idx="9">
                  <c:v>0.62710814832886386</c:v>
                </c:pt>
                <c:pt idx="10">
                  <c:v>0.64233513796196096</c:v>
                </c:pt>
                <c:pt idx="11">
                  <c:v>0.65612918487536309</c:v>
                </c:pt>
                <c:pt idx="12">
                  <c:v>0.66873693932712941</c:v>
                </c:pt>
                <c:pt idx="13">
                  <c:v>0.68769999999999998</c:v>
                </c:pt>
                <c:pt idx="14">
                  <c:v>0.69130000000000003</c:v>
                </c:pt>
                <c:pt idx="15">
                  <c:v>0.69550000000000001</c:v>
                </c:pt>
                <c:pt idx="16">
                  <c:v>0.69969999999999999</c:v>
                </c:pt>
                <c:pt idx="17">
                  <c:v>0.70389999999999997</c:v>
                </c:pt>
                <c:pt idx="18">
                  <c:v>0.70809999999999995</c:v>
                </c:pt>
                <c:pt idx="19">
                  <c:v>0.71230000000000004</c:v>
                </c:pt>
                <c:pt idx="20">
                  <c:v>0.71650000000000003</c:v>
                </c:pt>
                <c:pt idx="21">
                  <c:v>0.66190000000000004</c:v>
                </c:pt>
                <c:pt idx="22">
                  <c:v>0.62550000000000006</c:v>
                </c:pt>
                <c:pt idx="23">
                  <c:v>0.58910000000000007</c:v>
                </c:pt>
                <c:pt idx="24">
                  <c:v>0.55270000000000008</c:v>
                </c:pt>
                <c:pt idx="25">
                  <c:v>0.51629999999999998</c:v>
                </c:pt>
                <c:pt idx="26">
                  <c:v>0.47989999999999999</c:v>
                </c:pt>
                <c:pt idx="27">
                  <c:v>0.46390000000000003</c:v>
                </c:pt>
                <c:pt idx="28">
                  <c:v>0.44920000000000004</c:v>
                </c:pt>
                <c:pt idx="29">
                  <c:v>0.43450000000000005</c:v>
                </c:pt>
                <c:pt idx="30">
                  <c:v>0.41980000000000001</c:v>
                </c:pt>
                <c:pt idx="31">
                  <c:v>0.32609999999999983</c:v>
                </c:pt>
                <c:pt idx="32">
                  <c:v>0.25680000000000014</c:v>
                </c:pt>
                <c:pt idx="33">
                  <c:v>0.1875</c:v>
                </c:pt>
                <c:pt idx="34">
                  <c:v>0.11819999999999986</c:v>
                </c:pt>
                <c:pt idx="35">
                  <c:v>4.8900000000000166E-2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BD-4696-A11E-C0DB0EE01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962191"/>
        <c:axId val="1968686911"/>
      </c:scatterChart>
      <c:valAx>
        <c:axId val="414962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686911"/>
        <c:crosses val="autoZero"/>
        <c:crossBetween val="midCat"/>
      </c:valAx>
      <c:valAx>
        <c:axId val="1968686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621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'canopeo weekly estimates'!$K$59:$K$94</c:f>
              <c:numCache>
                <c:formatCode>m/d/yyyy</c:formatCode>
                <c:ptCount val="36"/>
                <c:pt idx="0">
                  <c:v>44104</c:v>
                </c:pt>
                <c:pt idx="1">
                  <c:v>44111</c:v>
                </c:pt>
                <c:pt idx="2">
                  <c:v>44118</c:v>
                </c:pt>
                <c:pt idx="3">
                  <c:v>44125</c:v>
                </c:pt>
                <c:pt idx="4">
                  <c:v>44132</c:v>
                </c:pt>
                <c:pt idx="5">
                  <c:v>44139</c:v>
                </c:pt>
                <c:pt idx="6">
                  <c:v>44146</c:v>
                </c:pt>
                <c:pt idx="7">
                  <c:v>44153</c:v>
                </c:pt>
                <c:pt idx="8">
                  <c:v>44160</c:v>
                </c:pt>
                <c:pt idx="9">
                  <c:v>44167</c:v>
                </c:pt>
                <c:pt idx="10">
                  <c:v>44174</c:v>
                </c:pt>
                <c:pt idx="11">
                  <c:v>44181</c:v>
                </c:pt>
                <c:pt idx="12">
                  <c:v>44188</c:v>
                </c:pt>
                <c:pt idx="13">
                  <c:v>44196</c:v>
                </c:pt>
                <c:pt idx="14">
                  <c:v>44202</c:v>
                </c:pt>
                <c:pt idx="15">
                  <c:v>44209</c:v>
                </c:pt>
                <c:pt idx="16">
                  <c:v>44216</c:v>
                </c:pt>
                <c:pt idx="17">
                  <c:v>44223</c:v>
                </c:pt>
                <c:pt idx="18">
                  <c:v>44230</c:v>
                </c:pt>
                <c:pt idx="19">
                  <c:v>44237</c:v>
                </c:pt>
                <c:pt idx="20">
                  <c:v>44244</c:v>
                </c:pt>
                <c:pt idx="21">
                  <c:v>44251</c:v>
                </c:pt>
                <c:pt idx="22">
                  <c:v>44258</c:v>
                </c:pt>
                <c:pt idx="23">
                  <c:v>44265</c:v>
                </c:pt>
                <c:pt idx="24">
                  <c:v>44272</c:v>
                </c:pt>
                <c:pt idx="25">
                  <c:v>44279</c:v>
                </c:pt>
                <c:pt idx="26">
                  <c:v>44286</c:v>
                </c:pt>
                <c:pt idx="27">
                  <c:v>44293</c:v>
                </c:pt>
                <c:pt idx="28">
                  <c:v>44300</c:v>
                </c:pt>
                <c:pt idx="29">
                  <c:v>44307</c:v>
                </c:pt>
                <c:pt idx="30">
                  <c:v>44314</c:v>
                </c:pt>
                <c:pt idx="31">
                  <c:v>44321</c:v>
                </c:pt>
                <c:pt idx="32">
                  <c:v>44328</c:v>
                </c:pt>
                <c:pt idx="33">
                  <c:v>44335</c:v>
                </c:pt>
                <c:pt idx="34">
                  <c:v>44342</c:v>
                </c:pt>
                <c:pt idx="35">
                  <c:v>44349</c:v>
                </c:pt>
              </c:numCache>
            </c:numRef>
          </c:xVal>
          <c:yVal>
            <c:numRef>
              <c:f>'canopeo weekly estimates'!$J$59:$J$94</c:f>
              <c:numCache>
                <c:formatCode>General</c:formatCode>
                <c:ptCount val="36"/>
                <c:pt idx="0">
                  <c:v>4.7400000000000005E-2</c:v>
                </c:pt>
                <c:pt idx="1">
                  <c:v>0.10746</c:v>
                </c:pt>
                <c:pt idx="2">
                  <c:v>0.12825419290033885</c:v>
                </c:pt>
                <c:pt idx="3">
                  <c:v>0.13949118558153301</c:v>
                </c:pt>
                <c:pt idx="4">
                  <c:v>0.14759645965180315</c:v>
                </c:pt>
                <c:pt idx="5">
                  <c:v>0.15394044565430229</c:v>
                </c:pt>
                <c:pt idx="6">
                  <c:v>0.15915361139444914</c:v>
                </c:pt>
                <c:pt idx="7">
                  <c:v>0.1635787549792618</c:v>
                </c:pt>
                <c:pt idx="8">
                  <c:v>0.16742312419826572</c:v>
                </c:pt>
                <c:pt idx="9">
                  <c:v>0.17082162966577277</c:v>
                </c:pt>
                <c:pt idx="10">
                  <c:v>0.1738670275923922</c:v>
                </c:pt>
                <c:pt idx="11">
                  <c:v>0.17662583697507261</c:v>
                </c:pt>
                <c:pt idx="12">
                  <c:v>0.17914738786542589</c:v>
                </c:pt>
                <c:pt idx="13">
                  <c:v>0.18293999999999999</c:v>
                </c:pt>
                <c:pt idx="14">
                  <c:v>0.18366000000000002</c:v>
                </c:pt>
                <c:pt idx="15">
                  <c:v>0.1845</c:v>
                </c:pt>
                <c:pt idx="16">
                  <c:v>0.18534</c:v>
                </c:pt>
                <c:pt idx="17">
                  <c:v>0.18617999999999998</c:v>
                </c:pt>
                <c:pt idx="18">
                  <c:v>0.18701999999999999</c:v>
                </c:pt>
                <c:pt idx="19">
                  <c:v>0.18786</c:v>
                </c:pt>
                <c:pt idx="20">
                  <c:v>0.18870000000000001</c:v>
                </c:pt>
                <c:pt idx="21">
                  <c:v>0.17778000000000002</c:v>
                </c:pt>
                <c:pt idx="22">
                  <c:v>0.17050000000000001</c:v>
                </c:pt>
                <c:pt idx="23">
                  <c:v>0.16322000000000003</c:v>
                </c:pt>
                <c:pt idx="24">
                  <c:v>0.15594000000000002</c:v>
                </c:pt>
                <c:pt idx="25">
                  <c:v>0.14866000000000001</c:v>
                </c:pt>
                <c:pt idx="26">
                  <c:v>0.14138000000000001</c:v>
                </c:pt>
                <c:pt idx="27">
                  <c:v>0.13818000000000003</c:v>
                </c:pt>
                <c:pt idx="28">
                  <c:v>0.13524000000000003</c:v>
                </c:pt>
                <c:pt idx="29">
                  <c:v>0.13230000000000003</c:v>
                </c:pt>
                <c:pt idx="30">
                  <c:v>0.12936</c:v>
                </c:pt>
                <c:pt idx="31">
                  <c:v>0.11061999999999997</c:v>
                </c:pt>
                <c:pt idx="32">
                  <c:v>9.676000000000004E-2</c:v>
                </c:pt>
                <c:pt idx="33">
                  <c:v>8.2900000000000001E-2</c:v>
                </c:pt>
                <c:pt idx="34">
                  <c:v>6.9039999999999976E-2</c:v>
                </c:pt>
                <c:pt idx="35">
                  <c:v>5.5180000000000035E-2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7D-4DE9-BE6E-AA38D7ADA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962191"/>
        <c:axId val="1968686911"/>
      </c:scatterChart>
      <c:valAx>
        <c:axId val="414962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686911"/>
        <c:crosses val="autoZero"/>
        <c:crossBetween val="midCat"/>
      </c:valAx>
      <c:valAx>
        <c:axId val="1968686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621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Estimated 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Sheet2!$A$2:$A$268</c:f>
              <c:numCache>
                <c:formatCode>[$-409]d\-mmm\-yy;@</c:formatCode>
                <c:ptCount val="267"/>
                <c:pt idx="0">
                  <c:v>44104.5</c:v>
                </c:pt>
                <c:pt idx="1">
                  <c:v>44105.5</c:v>
                </c:pt>
                <c:pt idx="2">
                  <c:v>44106.5</c:v>
                </c:pt>
                <c:pt idx="3">
                  <c:v>44107.5</c:v>
                </c:pt>
                <c:pt idx="4">
                  <c:v>44108.5</c:v>
                </c:pt>
                <c:pt idx="5">
                  <c:v>44109.5</c:v>
                </c:pt>
                <c:pt idx="6">
                  <c:v>44110.5</c:v>
                </c:pt>
                <c:pt idx="7">
                  <c:v>44117.5</c:v>
                </c:pt>
                <c:pt idx="8">
                  <c:v>44116.5</c:v>
                </c:pt>
                <c:pt idx="9">
                  <c:v>44115.5</c:v>
                </c:pt>
                <c:pt idx="10">
                  <c:v>44114.5</c:v>
                </c:pt>
                <c:pt idx="11">
                  <c:v>44113.5</c:v>
                </c:pt>
                <c:pt idx="12">
                  <c:v>44112.5</c:v>
                </c:pt>
                <c:pt idx="13">
                  <c:v>44111.5</c:v>
                </c:pt>
                <c:pt idx="14">
                  <c:v>44124.5</c:v>
                </c:pt>
                <c:pt idx="15">
                  <c:v>44123.5</c:v>
                </c:pt>
                <c:pt idx="16">
                  <c:v>44122.5</c:v>
                </c:pt>
                <c:pt idx="17">
                  <c:v>44121.5</c:v>
                </c:pt>
                <c:pt idx="18">
                  <c:v>44120.5</c:v>
                </c:pt>
                <c:pt idx="19">
                  <c:v>44119.5</c:v>
                </c:pt>
                <c:pt idx="20">
                  <c:v>44118.5</c:v>
                </c:pt>
                <c:pt idx="21">
                  <c:v>44131.5</c:v>
                </c:pt>
                <c:pt idx="22">
                  <c:v>44130.5</c:v>
                </c:pt>
                <c:pt idx="23">
                  <c:v>44129.5</c:v>
                </c:pt>
                <c:pt idx="24">
                  <c:v>44128.5</c:v>
                </c:pt>
                <c:pt idx="25">
                  <c:v>44127.5</c:v>
                </c:pt>
                <c:pt idx="26">
                  <c:v>44126.5</c:v>
                </c:pt>
                <c:pt idx="27">
                  <c:v>44125.5</c:v>
                </c:pt>
                <c:pt idx="28">
                  <c:v>44138.5</c:v>
                </c:pt>
                <c:pt idx="29">
                  <c:v>44137.5</c:v>
                </c:pt>
                <c:pt idx="30">
                  <c:v>44136.5</c:v>
                </c:pt>
                <c:pt idx="31">
                  <c:v>44135.5</c:v>
                </c:pt>
                <c:pt idx="32">
                  <c:v>44134.5</c:v>
                </c:pt>
                <c:pt idx="33">
                  <c:v>44133.5</c:v>
                </c:pt>
                <c:pt idx="34">
                  <c:v>44132.5</c:v>
                </c:pt>
                <c:pt idx="35">
                  <c:v>44145.5</c:v>
                </c:pt>
                <c:pt idx="36">
                  <c:v>44144.5</c:v>
                </c:pt>
                <c:pt idx="37">
                  <c:v>44143.5</c:v>
                </c:pt>
                <c:pt idx="38">
                  <c:v>44142.5</c:v>
                </c:pt>
                <c:pt idx="39">
                  <c:v>44141.5</c:v>
                </c:pt>
                <c:pt idx="40">
                  <c:v>44140.5</c:v>
                </c:pt>
                <c:pt idx="41">
                  <c:v>44139.5</c:v>
                </c:pt>
                <c:pt idx="42">
                  <c:v>44152.5</c:v>
                </c:pt>
                <c:pt idx="43">
                  <c:v>44151.5</c:v>
                </c:pt>
                <c:pt idx="44">
                  <c:v>44150.5</c:v>
                </c:pt>
                <c:pt idx="45">
                  <c:v>44149.5</c:v>
                </c:pt>
                <c:pt idx="46">
                  <c:v>44148.5</c:v>
                </c:pt>
                <c:pt idx="47">
                  <c:v>44147.5</c:v>
                </c:pt>
                <c:pt idx="48">
                  <c:v>44146.5</c:v>
                </c:pt>
                <c:pt idx="49">
                  <c:v>44159.5</c:v>
                </c:pt>
                <c:pt idx="50">
                  <c:v>44158.5</c:v>
                </c:pt>
                <c:pt idx="51">
                  <c:v>44157.5</c:v>
                </c:pt>
                <c:pt idx="52">
                  <c:v>44156.5</c:v>
                </c:pt>
                <c:pt idx="53">
                  <c:v>44155.5</c:v>
                </c:pt>
                <c:pt idx="54">
                  <c:v>44154.5</c:v>
                </c:pt>
                <c:pt idx="55">
                  <c:v>44153.5</c:v>
                </c:pt>
                <c:pt idx="56">
                  <c:v>44166.5</c:v>
                </c:pt>
                <c:pt idx="57">
                  <c:v>44165.5</c:v>
                </c:pt>
                <c:pt idx="58">
                  <c:v>44164.5</c:v>
                </c:pt>
                <c:pt idx="59">
                  <c:v>44163.5</c:v>
                </c:pt>
                <c:pt idx="60">
                  <c:v>44162.5</c:v>
                </c:pt>
                <c:pt idx="61">
                  <c:v>44161.5</c:v>
                </c:pt>
                <c:pt idx="62">
                  <c:v>44160.5</c:v>
                </c:pt>
                <c:pt idx="63">
                  <c:v>44173.5</c:v>
                </c:pt>
                <c:pt idx="64">
                  <c:v>44172.5</c:v>
                </c:pt>
                <c:pt idx="65">
                  <c:v>44171.5</c:v>
                </c:pt>
                <c:pt idx="66">
                  <c:v>44170.5</c:v>
                </c:pt>
                <c:pt idx="67">
                  <c:v>44169.5</c:v>
                </c:pt>
                <c:pt idx="68">
                  <c:v>44168.5</c:v>
                </c:pt>
                <c:pt idx="69">
                  <c:v>44167.5</c:v>
                </c:pt>
                <c:pt idx="70">
                  <c:v>44180.5</c:v>
                </c:pt>
                <c:pt idx="71">
                  <c:v>44179.5</c:v>
                </c:pt>
                <c:pt idx="72">
                  <c:v>44178.5</c:v>
                </c:pt>
                <c:pt idx="73">
                  <c:v>44177.5</c:v>
                </c:pt>
                <c:pt idx="74">
                  <c:v>44176.5</c:v>
                </c:pt>
                <c:pt idx="75">
                  <c:v>44175.5</c:v>
                </c:pt>
                <c:pt idx="76">
                  <c:v>44174.5</c:v>
                </c:pt>
                <c:pt idx="77">
                  <c:v>44187.5</c:v>
                </c:pt>
                <c:pt idx="78">
                  <c:v>44186.5</c:v>
                </c:pt>
                <c:pt idx="79">
                  <c:v>44185.5</c:v>
                </c:pt>
                <c:pt idx="80">
                  <c:v>44184.5</c:v>
                </c:pt>
                <c:pt idx="81">
                  <c:v>44183.5</c:v>
                </c:pt>
                <c:pt idx="82">
                  <c:v>44182.5</c:v>
                </c:pt>
                <c:pt idx="83">
                  <c:v>44181.5</c:v>
                </c:pt>
                <c:pt idx="84">
                  <c:v>44194.5</c:v>
                </c:pt>
                <c:pt idx="85">
                  <c:v>44193.5</c:v>
                </c:pt>
                <c:pt idx="86">
                  <c:v>44192.5</c:v>
                </c:pt>
                <c:pt idx="87">
                  <c:v>44191.5</c:v>
                </c:pt>
                <c:pt idx="88">
                  <c:v>44190.5</c:v>
                </c:pt>
                <c:pt idx="89">
                  <c:v>44189.5</c:v>
                </c:pt>
                <c:pt idx="90">
                  <c:v>44188.5</c:v>
                </c:pt>
                <c:pt idx="91">
                  <c:v>44201.5</c:v>
                </c:pt>
                <c:pt idx="92">
                  <c:v>44200.5</c:v>
                </c:pt>
                <c:pt idx="93">
                  <c:v>44199.5</c:v>
                </c:pt>
                <c:pt idx="94">
                  <c:v>44198.5</c:v>
                </c:pt>
                <c:pt idx="95">
                  <c:v>44197.5</c:v>
                </c:pt>
                <c:pt idx="96">
                  <c:v>44196.5</c:v>
                </c:pt>
                <c:pt idx="97">
                  <c:v>44195.5</c:v>
                </c:pt>
                <c:pt idx="98">
                  <c:v>44208.5</c:v>
                </c:pt>
                <c:pt idx="99">
                  <c:v>44207.5</c:v>
                </c:pt>
                <c:pt idx="100">
                  <c:v>44206.5</c:v>
                </c:pt>
                <c:pt idx="101">
                  <c:v>44205.5</c:v>
                </c:pt>
                <c:pt idx="102">
                  <c:v>44204.5</c:v>
                </c:pt>
                <c:pt idx="103">
                  <c:v>44203.5</c:v>
                </c:pt>
                <c:pt idx="104">
                  <c:v>44202.5</c:v>
                </c:pt>
                <c:pt idx="105">
                  <c:v>44215.5</c:v>
                </c:pt>
                <c:pt idx="106">
                  <c:v>44214.5</c:v>
                </c:pt>
                <c:pt idx="107">
                  <c:v>44213.5</c:v>
                </c:pt>
                <c:pt idx="108">
                  <c:v>44212.5</c:v>
                </c:pt>
                <c:pt idx="109">
                  <c:v>44211.5</c:v>
                </c:pt>
                <c:pt idx="110">
                  <c:v>44210.5</c:v>
                </c:pt>
                <c:pt idx="111">
                  <c:v>44209.5</c:v>
                </c:pt>
                <c:pt idx="112">
                  <c:v>44222.5</c:v>
                </c:pt>
                <c:pt idx="113">
                  <c:v>44221.5</c:v>
                </c:pt>
                <c:pt idx="114">
                  <c:v>44220.5</c:v>
                </c:pt>
                <c:pt idx="115">
                  <c:v>44219.5</c:v>
                </c:pt>
                <c:pt idx="116">
                  <c:v>44218.5</c:v>
                </c:pt>
                <c:pt idx="117">
                  <c:v>44217.5</c:v>
                </c:pt>
                <c:pt idx="118">
                  <c:v>44216.5</c:v>
                </c:pt>
                <c:pt idx="119">
                  <c:v>44229.5</c:v>
                </c:pt>
                <c:pt idx="120">
                  <c:v>44228.5</c:v>
                </c:pt>
                <c:pt idx="121">
                  <c:v>44227.5</c:v>
                </c:pt>
                <c:pt idx="122">
                  <c:v>44226.5</c:v>
                </c:pt>
                <c:pt idx="123">
                  <c:v>44225.5</c:v>
                </c:pt>
                <c:pt idx="124">
                  <c:v>44224.5</c:v>
                </c:pt>
                <c:pt idx="125">
                  <c:v>44223.5</c:v>
                </c:pt>
                <c:pt idx="126">
                  <c:v>44236.5</c:v>
                </c:pt>
                <c:pt idx="127">
                  <c:v>44235.5</c:v>
                </c:pt>
                <c:pt idx="128">
                  <c:v>44234.5</c:v>
                </c:pt>
                <c:pt idx="129">
                  <c:v>44233.5</c:v>
                </c:pt>
                <c:pt idx="130">
                  <c:v>44232.5</c:v>
                </c:pt>
                <c:pt idx="131">
                  <c:v>44231.5</c:v>
                </c:pt>
                <c:pt idx="132">
                  <c:v>44230.5</c:v>
                </c:pt>
                <c:pt idx="133">
                  <c:v>44243.5</c:v>
                </c:pt>
                <c:pt idx="134">
                  <c:v>44242.5</c:v>
                </c:pt>
                <c:pt idx="135">
                  <c:v>44241.5</c:v>
                </c:pt>
                <c:pt idx="136">
                  <c:v>44240.5</c:v>
                </c:pt>
                <c:pt idx="137">
                  <c:v>44239.5</c:v>
                </c:pt>
                <c:pt idx="138">
                  <c:v>44238.5</c:v>
                </c:pt>
                <c:pt idx="139">
                  <c:v>44237.5</c:v>
                </c:pt>
                <c:pt idx="140">
                  <c:v>44250.5</c:v>
                </c:pt>
                <c:pt idx="141">
                  <c:v>44249.5</c:v>
                </c:pt>
                <c:pt idx="142">
                  <c:v>44248.5</c:v>
                </c:pt>
                <c:pt idx="143">
                  <c:v>44247.5</c:v>
                </c:pt>
                <c:pt idx="144">
                  <c:v>44246.5</c:v>
                </c:pt>
                <c:pt idx="145">
                  <c:v>44245.5</c:v>
                </c:pt>
                <c:pt idx="146">
                  <c:v>44244.5</c:v>
                </c:pt>
                <c:pt idx="147">
                  <c:v>44257.5</c:v>
                </c:pt>
                <c:pt idx="148">
                  <c:v>44256.5</c:v>
                </c:pt>
                <c:pt idx="149">
                  <c:v>44255.5</c:v>
                </c:pt>
                <c:pt idx="150">
                  <c:v>44254.5</c:v>
                </c:pt>
                <c:pt idx="151">
                  <c:v>44253.5</c:v>
                </c:pt>
                <c:pt idx="152">
                  <c:v>44252.5</c:v>
                </c:pt>
                <c:pt idx="153">
                  <c:v>44251.5</c:v>
                </c:pt>
                <c:pt idx="154">
                  <c:v>44264.5</c:v>
                </c:pt>
                <c:pt idx="155">
                  <c:v>44263.5</c:v>
                </c:pt>
                <c:pt idx="156">
                  <c:v>44262.5</c:v>
                </c:pt>
                <c:pt idx="157">
                  <c:v>44261.5</c:v>
                </c:pt>
                <c:pt idx="158">
                  <c:v>44260.5</c:v>
                </c:pt>
                <c:pt idx="159">
                  <c:v>44259.5</c:v>
                </c:pt>
                <c:pt idx="160">
                  <c:v>44258.5</c:v>
                </c:pt>
                <c:pt idx="161">
                  <c:v>44271.5</c:v>
                </c:pt>
                <c:pt idx="162">
                  <c:v>44270.5</c:v>
                </c:pt>
                <c:pt idx="163">
                  <c:v>44269.5</c:v>
                </c:pt>
                <c:pt idx="164">
                  <c:v>44268.5</c:v>
                </c:pt>
                <c:pt idx="165">
                  <c:v>44267.5</c:v>
                </c:pt>
                <c:pt idx="166">
                  <c:v>44266.5</c:v>
                </c:pt>
                <c:pt idx="167">
                  <c:v>44265.5</c:v>
                </c:pt>
                <c:pt idx="168">
                  <c:v>44278.5</c:v>
                </c:pt>
                <c:pt idx="169">
                  <c:v>44277.5</c:v>
                </c:pt>
                <c:pt idx="170">
                  <c:v>44276.5</c:v>
                </c:pt>
                <c:pt idx="171">
                  <c:v>44275.5</c:v>
                </c:pt>
                <c:pt idx="172">
                  <c:v>44274.5</c:v>
                </c:pt>
                <c:pt idx="173">
                  <c:v>44273.5</c:v>
                </c:pt>
                <c:pt idx="174">
                  <c:v>44272.5</c:v>
                </c:pt>
                <c:pt idx="175">
                  <c:v>44285.5</c:v>
                </c:pt>
                <c:pt idx="176">
                  <c:v>44284.5</c:v>
                </c:pt>
                <c:pt idx="177">
                  <c:v>44283.5</c:v>
                </c:pt>
                <c:pt idx="178">
                  <c:v>44282.5</c:v>
                </c:pt>
                <c:pt idx="179">
                  <c:v>44281.5</c:v>
                </c:pt>
                <c:pt idx="180">
                  <c:v>44280.5</c:v>
                </c:pt>
                <c:pt idx="181">
                  <c:v>44279.5</c:v>
                </c:pt>
                <c:pt idx="182">
                  <c:v>44292.5</c:v>
                </c:pt>
                <c:pt idx="183">
                  <c:v>44291.5</c:v>
                </c:pt>
                <c:pt idx="184">
                  <c:v>44290.5</c:v>
                </c:pt>
                <c:pt idx="185">
                  <c:v>44289.5</c:v>
                </c:pt>
                <c:pt idx="186">
                  <c:v>44288.5</c:v>
                </c:pt>
                <c:pt idx="187">
                  <c:v>44287.5</c:v>
                </c:pt>
                <c:pt idx="188">
                  <c:v>44286.5</c:v>
                </c:pt>
                <c:pt idx="189">
                  <c:v>44299.5</c:v>
                </c:pt>
                <c:pt idx="190">
                  <c:v>44298.5</c:v>
                </c:pt>
                <c:pt idx="191">
                  <c:v>44297.5</c:v>
                </c:pt>
                <c:pt idx="192">
                  <c:v>44296.5</c:v>
                </c:pt>
                <c:pt idx="193">
                  <c:v>44295.5</c:v>
                </c:pt>
                <c:pt idx="194">
                  <c:v>44294.5</c:v>
                </c:pt>
                <c:pt idx="195">
                  <c:v>44293.5</c:v>
                </c:pt>
                <c:pt idx="196">
                  <c:v>44306.5</c:v>
                </c:pt>
                <c:pt idx="197">
                  <c:v>44305.5</c:v>
                </c:pt>
                <c:pt idx="198">
                  <c:v>44304.5</c:v>
                </c:pt>
                <c:pt idx="199">
                  <c:v>44303.5</c:v>
                </c:pt>
                <c:pt idx="200">
                  <c:v>44302.5</c:v>
                </c:pt>
                <c:pt idx="201">
                  <c:v>44301.5</c:v>
                </c:pt>
                <c:pt idx="202">
                  <c:v>44300.5</c:v>
                </c:pt>
                <c:pt idx="203">
                  <c:v>44313.5</c:v>
                </c:pt>
                <c:pt idx="204">
                  <c:v>44312.5</c:v>
                </c:pt>
                <c:pt idx="205">
                  <c:v>44311.5</c:v>
                </c:pt>
                <c:pt idx="206">
                  <c:v>44310.5</c:v>
                </c:pt>
                <c:pt idx="207">
                  <c:v>44309.5</c:v>
                </c:pt>
                <c:pt idx="208">
                  <c:v>44308.5</c:v>
                </c:pt>
                <c:pt idx="209">
                  <c:v>44307.5</c:v>
                </c:pt>
                <c:pt idx="210">
                  <c:v>44320.5</c:v>
                </c:pt>
                <c:pt idx="211">
                  <c:v>44319.5</c:v>
                </c:pt>
                <c:pt idx="212">
                  <c:v>44318.5</c:v>
                </c:pt>
                <c:pt idx="213">
                  <c:v>44317.5</c:v>
                </c:pt>
                <c:pt idx="214">
                  <c:v>44316.5</c:v>
                </c:pt>
                <c:pt idx="215">
                  <c:v>44315.5</c:v>
                </c:pt>
                <c:pt idx="216">
                  <c:v>44314.5</c:v>
                </c:pt>
                <c:pt idx="217">
                  <c:v>44327.5</c:v>
                </c:pt>
                <c:pt idx="218">
                  <c:v>44326.5</c:v>
                </c:pt>
                <c:pt idx="219">
                  <c:v>44325.5</c:v>
                </c:pt>
                <c:pt idx="220">
                  <c:v>44324.5</c:v>
                </c:pt>
                <c:pt idx="221">
                  <c:v>44323.5</c:v>
                </c:pt>
                <c:pt idx="222">
                  <c:v>44322.5</c:v>
                </c:pt>
                <c:pt idx="223">
                  <c:v>44321.5</c:v>
                </c:pt>
                <c:pt idx="224">
                  <c:v>44334.5</c:v>
                </c:pt>
                <c:pt idx="225">
                  <c:v>44333.5</c:v>
                </c:pt>
                <c:pt idx="226">
                  <c:v>44332.5</c:v>
                </c:pt>
                <c:pt idx="227">
                  <c:v>44331.5</c:v>
                </c:pt>
                <c:pt idx="228">
                  <c:v>44330.5</c:v>
                </c:pt>
                <c:pt idx="229">
                  <c:v>44329.5</c:v>
                </c:pt>
                <c:pt idx="230">
                  <c:v>44328.5</c:v>
                </c:pt>
                <c:pt idx="231">
                  <c:v>44341.5</c:v>
                </c:pt>
                <c:pt idx="232">
                  <c:v>44340.5</c:v>
                </c:pt>
                <c:pt idx="233">
                  <c:v>44339.5</c:v>
                </c:pt>
                <c:pt idx="234">
                  <c:v>44338.5</c:v>
                </c:pt>
                <c:pt idx="235">
                  <c:v>44337.5</c:v>
                </c:pt>
                <c:pt idx="236">
                  <c:v>44336.5</c:v>
                </c:pt>
                <c:pt idx="237">
                  <c:v>44335.5</c:v>
                </c:pt>
                <c:pt idx="238">
                  <c:v>44348.5</c:v>
                </c:pt>
                <c:pt idx="239">
                  <c:v>44347.5</c:v>
                </c:pt>
                <c:pt idx="240">
                  <c:v>44346.5</c:v>
                </c:pt>
                <c:pt idx="241">
                  <c:v>44345.5</c:v>
                </c:pt>
                <c:pt idx="242">
                  <c:v>44344.5</c:v>
                </c:pt>
                <c:pt idx="243">
                  <c:v>44343.5</c:v>
                </c:pt>
                <c:pt idx="244">
                  <c:v>44342.5</c:v>
                </c:pt>
                <c:pt idx="245">
                  <c:v>44362.5</c:v>
                </c:pt>
                <c:pt idx="246">
                  <c:v>44361.5</c:v>
                </c:pt>
                <c:pt idx="247">
                  <c:v>44360.5</c:v>
                </c:pt>
                <c:pt idx="248">
                  <c:v>44359.5</c:v>
                </c:pt>
                <c:pt idx="249">
                  <c:v>44358.5</c:v>
                </c:pt>
                <c:pt idx="250">
                  <c:v>44357.5</c:v>
                </c:pt>
                <c:pt idx="251">
                  <c:v>44356.5</c:v>
                </c:pt>
                <c:pt idx="252">
                  <c:v>44369.5</c:v>
                </c:pt>
                <c:pt idx="253">
                  <c:v>44368.5</c:v>
                </c:pt>
                <c:pt idx="254">
                  <c:v>44367.5</c:v>
                </c:pt>
                <c:pt idx="255">
                  <c:v>44366.5</c:v>
                </c:pt>
                <c:pt idx="256">
                  <c:v>44365.5</c:v>
                </c:pt>
                <c:pt idx="257">
                  <c:v>44364.5</c:v>
                </c:pt>
                <c:pt idx="258">
                  <c:v>44363.5</c:v>
                </c:pt>
                <c:pt idx="259">
                  <c:v>44376.5</c:v>
                </c:pt>
                <c:pt idx="260">
                  <c:v>44375.5</c:v>
                </c:pt>
                <c:pt idx="261">
                  <c:v>44374.5</c:v>
                </c:pt>
                <c:pt idx="262">
                  <c:v>44373.5</c:v>
                </c:pt>
                <c:pt idx="263">
                  <c:v>44372.5</c:v>
                </c:pt>
                <c:pt idx="264">
                  <c:v>44371.5</c:v>
                </c:pt>
                <c:pt idx="265">
                  <c:v>44370.5</c:v>
                </c:pt>
                <c:pt idx="266">
                  <c:v>44377.5</c:v>
                </c:pt>
              </c:numCache>
            </c:numRef>
          </c:cat>
          <c:val>
            <c:numRef>
              <c:f>Sheet2!$B$2:$B$268</c:f>
              <c:numCache>
                <c:formatCode>General</c:formatCode>
                <c:ptCount val="267"/>
                <c:pt idx="0">
                  <c:v>0.18116636342110612</c:v>
                </c:pt>
                <c:pt idx="1">
                  <c:v>9.587567708775814E-2</c:v>
                </c:pt>
                <c:pt idx="2">
                  <c:v>0.10114041437890087</c:v>
                </c:pt>
                <c:pt idx="3">
                  <c:v>0.23483450993857993</c:v>
                </c:pt>
                <c:pt idx="4">
                  <c:v>0.20166300325554221</c:v>
                </c:pt>
                <c:pt idx="5">
                  <c:v>6.9182930323995195E-2</c:v>
                </c:pt>
                <c:pt idx="6">
                  <c:v>0.12670863014835837</c:v>
                </c:pt>
                <c:pt idx="7">
                  <c:v>0.59398604876032735</c:v>
                </c:pt>
                <c:pt idx="8">
                  <c:v>0.46303035401789705</c:v>
                </c:pt>
                <c:pt idx="9">
                  <c:v>0.30193525185897241</c:v>
                </c:pt>
                <c:pt idx="10">
                  <c:v>0.2656904055096872</c:v>
                </c:pt>
                <c:pt idx="11">
                  <c:v>0.71238473926352308</c:v>
                </c:pt>
                <c:pt idx="12">
                  <c:v>0.4752932584928406</c:v>
                </c:pt>
                <c:pt idx="13">
                  <c:v>0.48708877244833271</c:v>
                </c:pt>
                <c:pt idx="14">
                  <c:v>0.7556280344326074</c:v>
                </c:pt>
                <c:pt idx="15">
                  <c:v>0.94197106894751714</c:v>
                </c:pt>
                <c:pt idx="16">
                  <c:v>0.92397783246937548</c:v>
                </c:pt>
                <c:pt idx="17">
                  <c:v>0.88565749807861194</c:v>
                </c:pt>
                <c:pt idx="18">
                  <c:v>0.85875685766850673</c:v>
                </c:pt>
                <c:pt idx="19">
                  <c:v>0.75735902095026519</c:v>
                </c:pt>
                <c:pt idx="20">
                  <c:v>0.72840630505530102</c:v>
                </c:pt>
                <c:pt idx="21">
                  <c:v>0.95505882923057928</c:v>
                </c:pt>
                <c:pt idx="22">
                  <c:v>0.83980885438146924</c:v>
                </c:pt>
                <c:pt idx="23">
                  <c:v>0.87177052956618262</c:v>
                </c:pt>
                <c:pt idx="24">
                  <c:v>0.82918162069578027</c:v>
                </c:pt>
                <c:pt idx="25">
                  <c:v>0.87142668011756697</c:v>
                </c:pt>
                <c:pt idx="26">
                  <c:v>0.88037903583747135</c:v>
                </c:pt>
                <c:pt idx="27">
                  <c:v>0.88102872381703579</c:v>
                </c:pt>
                <c:pt idx="28">
                  <c:v>0.6747554715352807</c:v>
                </c:pt>
                <c:pt idx="29">
                  <c:v>0.55220274584155649</c:v>
                </c:pt>
                <c:pt idx="30">
                  <c:v>0.73804875113379076</c:v>
                </c:pt>
                <c:pt idx="31">
                  <c:v>0.47235450417022962</c:v>
                </c:pt>
                <c:pt idx="32">
                  <c:v>0.91732881666347288</c:v>
                </c:pt>
                <c:pt idx="33">
                  <c:v>1.0729574881152872</c:v>
                </c:pt>
                <c:pt idx="34">
                  <c:v>1.1250379000056041</c:v>
                </c:pt>
                <c:pt idx="35">
                  <c:v>0.6167590532729601</c:v>
                </c:pt>
                <c:pt idx="36">
                  <c:v>0.27080711170072386</c:v>
                </c:pt>
                <c:pt idx="37">
                  <c:v>0.64159747602124428</c:v>
                </c:pt>
                <c:pt idx="38">
                  <c:v>0.92344178302997348</c:v>
                </c:pt>
                <c:pt idx="39">
                  <c:v>0.89243332923149532</c:v>
                </c:pt>
                <c:pt idx="40">
                  <c:v>0.72822106366069739</c:v>
                </c:pt>
                <c:pt idx="41">
                  <c:v>0.39909245583160302</c:v>
                </c:pt>
                <c:pt idx="42">
                  <c:v>0.89160387740489844</c:v>
                </c:pt>
                <c:pt idx="43">
                  <c:v>0.7919910767477486</c:v>
                </c:pt>
                <c:pt idx="44">
                  <c:v>0.91425195872244824</c:v>
                </c:pt>
                <c:pt idx="45">
                  <c:v>0.88288065471739186</c:v>
                </c:pt>
                <c:pt idx="46">
                  <c:v>0.8934403340060536</c:v>
                </c:pt>
                <c:pt idx="47">
                  <c:v>0.69867532252118092</c:v>
                </c:pt>
                <c:pt idx="48">
                  <c:v>0.67847943227060603</c:v>
                </c:pt>
                <c:pt idx="49">
                  <c:v>0.98242159225668935</c:v>
                </c:pt>
                <c:pt idx="50">
                  <c:v>0.84193376778226137</c:v>
                </c:pt>
                <c:pt idx="51">
                  <c:v>0.6854652854208193</c:v>
                </c:pt>
                <c:pt idx="52">
                  <c:v>0.29649859326799372</c:v>
                </c:pt>
                <c:pt idx="53">
                  <c:v>0.20035765499369945</c:v>
                </c:pt>
                <c:pt idx="54">
                  <c:v>0.67900120174311562</c:v>
                </c:pt>
                <c:pt idx="55">
                  <c:v>1.0133287443542063</c:v>
                </c:pt>
                <c:pt idx="56">
                  <c:v>0.94861248750691274</c:v>
                </c:pt>
                <c:pt idx="57">
                  <c:v>0.82538909620419709</c:v>
                </c:pt>
                <c:pt idx="58">
                  <c:v>0.64318178715629681</c:v>
                </c:pt>
                <c:pt idx="59">
                  <c:v>0.73309938819344123</c:v>
                </c:pt>
                <c:pt idx="60">
                  <c:v>0.40001234069279024</c:v>
                </c:pt>
                <c:pt idx="61">
                  <c:v>0.8929773050022134</c:v>
                </c:pt>
                <c:pt idx="62">
                  <c:v>0.88728072718053963</c:v>
                </c:pt>
                <c:pt idx="63">
                  <c:v>0.85488295680647064</c:v>
                </c:pt>
                <c:pt idx="64">
                  <c:v>0.52093523973565203</c:v>
                </c:pt>
                <c:pt idx="65">
                  <c:v>0.68079913553936722</c:v>
                </c:pt>
                <c:pt idx="66">
                  <c:v>0.7773435048205406</c:v>
                </c:pt>
                <c:pt idx="67">
                  <c:v>0.47609718217230718</c:v>
                </c:pt>
                <c:pt idx="68">
                  <c:v>0.72999421742849402</c:v>
                </c:pt>
                <c:pt idx="69">
                  <c:v>0.55760262066884458</c:v>
                </c:pt>
                <c:pt idx="70">
                  <c:v>0.75575940962898025</c:v>
                </c:pt>
                <c:pt idx="71">
                  <c:v>0.66802453093303527</c:v>
                </c:pt>
                <c:pt idx="72">
                  <c:v>0.34409591134783035</c:v>
                </c:pt>
                <c:pt idx="73">
                  <c:v>0.87228525549732305</c:v>
                </c:pt>
                <c:pt idx="74">
                  <c:v>0.90181308967957219</c:v>
                </c:pt>
                <c:pt idx="75">
                  <c:v>0.99145444246467229</c:v>
                </c:pt>
                <c:pt idx="76">
                  <c:v>0.98051136358298852</c:v>
                </c:pt>
                <c:pt idx="77">
                  <c:v>0.61098200703733874</c:v>
                </c:pt>
                <c:pt idx="78">
                  <c:v>0.74336061450747593</c:v>
                </c:pt>
                <c:pt idx="79">
                  <c:v>0.90843776264210507</c:v>
                </c:pt>
                <c:pt idx="80">
                  <c:v>1.0216505206243611</c:v>
                </c:pt>
                <c:pt idx="81">
                  <c:v>0.86632418785992549</c:v>
                </c:pt>
                <c:pt idx="82">
                  <c:v>0.36598315366378403</c:v>
                </c:pt>
                <c:pt idx="83">
                  <c:v>0.496717743812636</c:v>
                </c:pt>
                <c:pt idx="84">
                  <c:v>0.94392084912579044</c:v>
                </c:pt>
                <c:pt idx="85">
                  <c:v>0.97571868574664222</c:v>
                </c:pt>
                <c:pt idx="86">
                  <c:v>0.94368813802678864</c:v>
                </c:pt>
                <c:pt idx="87">
                  <c:v>1.0254971609336689</c:v>
                </c:pt>
                <c:pt idx="88">
                  <c:v>0.91029566764413139</c:v>
                </c:pt>
                <c:pt idx="89">
                  <c:v>0.70148129904917511</c:v>
                </c:pt>
                <c:pt idx="90">
                  <c:v>0.92487239278251421</c:v>
                </c:pt>
                <c:pt idx="91">
                  <c:v>0.61055514625427865</c:v>
                </c:pt>
                <c:pt idx="92">
                  <c:v>0.89496626508883892</c:v>
                </c:pt>
                <c:pt idx="93">
                  <c:v>0.85979881042232087</c:v>
                </c:pt>
                <c:pt idx="94">
                  <c:v>0.89499561530268879</c:v>
                </c:pt>
                <c:pt idx="95">
                  <c:v>0.63517213997510757</c:v>
                </c:pt>
                <c:pt idx="96">
                  <c:v>1.0146808346754554</c:v>
                </c:pt>
                <c:pt idx="97">
                  <c:v>0.95261573908083763</c:v>
                </c:pt>
                <c:pt idx="98">
                  <c:v>0.75664159844393741</c:v>
                </c:pt>
                <c:pt idx="99">
                  <c:v>1.0685348234418017</c:v>
                </c:pt>
                <c:pt idx="100">
                  <c:v>0.53774128581382441</c:v>
                </c:pt>
                <c:pt idx="101">
                  <c:v>0.87524207695583356</c:v>
                </c:pt>
                <c:pt idx="102">
                  <c:v>0.89091518603727482</c:v>
                </c:pt>
                <c:pt idx="103">
                  <c:v>0.79391302638158767</c:v>
                </c:pt>
                <c:pt idx="104">
                  <c:v>0.60854742166796927</c:v>
                </c:pt>
                <c:pt idx="105">
                  <c:v>1.1399827906322242</c:v>
                </c:pt>
                <c:pt idx="106">
                  <c:v>0.95744117309731558</c:v>
                </c:pt>
                <c:pt idx="107">
                  <c:v>0.95751388004091709</c:v>
                </c:pt>
                <c:pt idx="108">
                  <c:v>1.0391980604280884</c:v>
                </c:pt>
                <c:pt idx="109">
                  <c:v>0.8563395286072697</c:v>
                </c:pt>
                <c:pt idx="110">
                  <c:v>0.86033238925504196</c:v>
                </c:pt>
                <c:pt idx="111">
                  <c:v>0.66016748975127915</c:v>
                </c:pt>
                <c:pt idx="112">
                  <c:v>0.66164790341237467</c:v>
                </c:pt>
                <c:pt idx="113">
                  <c:v>0.560537407545598</c:v>
                </c:pt>
                <c:pt idx="114">
                  <c:v>0.51465883494953002</c:v>
                </c:pt>
                <c:pt idx="115">
                  <c:v>0.51125101772103865</c:v>
                </c:pt>
                <c:pt idx="116">
                  <c:v>1.1785484425048971</c:v>
                </c:pt>
                <c:pt idx="117">
                  <c:v>1.1986319412892112</c:v>
                </c:pt>
                <c:pt idx="118">
                  <c:v>1.2344540399018937</c:v>
                </c:pt>
                <c:pt idx="119">
                  <c:v>0.40237074716511601</c:v>
                </c:pt>
                <c:pt idx="120">
                  <c:v>0.40145904292630691</c:v>
                </c:pt>
                <c:pt idx="121">
                  <c:v>0.61707348581999399</c:v>
                </c:pt>
                <c:pt idx="122">
                  <c:v>0.48285958926870953</c:v>
                </c:pt>
                <c:pt idx="123">
                  <c:v>0.62882126753946455</c:v>
                </c:pt>
                <c:pt idx="124">
                  <c:v>0.45570020552446866</c:v>
                </c:pt>
                <c:pt idx="125">
                  <c:v>0.25018311709419955</c:v>
                </c:pt>
                <c:pt idx="126">
                  <c:v>0.64397008937448796</c:v>
                </c:pt>
                <c:pt idx="127">
                  <c:v>0.66550837400241147</c:v>
                </c:pt>
                <c:pt idx="128">
                  <c:v>0.72693218235905233</c:v>
                </c:pt>
                <c:pt idx="129">
                  <c:v>0.50025625604880641</c:v>
                </c:pt>
                <c:pt idx="130">
                  <c:v>0.50618871006151145</c:v>
                </c:pt>
                <c:pt idx="131">
                  <c:v>0.65056981507360401</c:v>
                </c:pt>
                <c:pt idx="132">
                  <c:v>0.35509004211534917</c:v>
                </c:pt>
                <c:pt idx="133">
                  <c:v>1.1604256243945255</c:v>
                </c:pt>
                <c:pt idx="134">
                  <c:v>1.0178331787707164</c:v>
                </c:pt>
                <c:pt idx="135">
                  <c:v>0.90076707799976741</c:v>
                </c:pt>
                <c:pt idx="136">
                  <c:v>0.95699032648581361</c:v>
                </c:pt>
                <c:pt idx="137">
                  <c:v>0.77052986080389352</c:v>
                </c:pt>
                <c:pt idx="138">
                  <c:v>0.98524567356466219</c:v>
                </c:pt>
                <c:pt idx="139">
                  <c:v>0.84903749442439669</c:v>
                </c:pt>
                <c:pt idx="140">
                  <c:v>0.61800278300215827</c:v>
                </c:pt>
                <c:pt idx="141">
                  <c:v>0.70894819294709921</c:v>
                </c:pt>
                <c:pt idx="142">
                  <c:v>0.40229521268347079</c:v>
                </c:pt>
                <c:pt idx="143">
                  <c:v>0.9524678421796331</c:v>
                </c:pt>
                <c:pt idx="144">
                  <c:v>1.0954144220181181</c:v>
                </c:pt>
                <c:pt idx="145">
                  <c:v>1.1729459872519241</c:v>
                </c:pt>
                <c:pt idx="146">
                  <c:v>0.74882663749878087</c:v>
                </c:pt>
                <c:pt idx="147">
                  <c:v>0.63914170813619442</c:v>
                </c:pt>
                <c:pt idx="148">
                  <c:v>0.59939511662570821</c:v>
                </c:pt>
                <c:pt idx="149">
                  <c:v>0.67267007208893936</c:v>
                </c:pt>
                <c:pt idx="150">
                  <c:v>0.92458128056990718</c:v>
                </c:pt>
                <c:pt idx="151">
                  <c:v>0.62044244423219364</c:v>
                </c:pt>
                <c:pt idx="152">
                  <c:v>0.59325371157889828</c:v>
                </c:pt>
                <c:pt idx="153">
                  <c:v>0.53504697073249352</c:v>
                </c:pt>
                <c:pt idx="154">
                  <c:v>0.8106415919907688</c:v>
                </c:pt>
                <c:pt idx="155">
                  <c:v>0.80383555752526659</c:v>
                </c:pt>
                <c:pt idx="156">
                  <c:v>0.75402745719056885</c:v>
                </c:pt>
                <c:pt idx="157">
                  <c:v>0.78885081665986256</c:v>
                </c:pt>
                <c:pt idx="158">
                  <c:v>0.69675395757119751</c:v>
                </c:pt>
                <c:pt idx="159">
                  <c:v>0.68061404253123658</c:v>
                </c:pt>
                <c:pt idx="160">
                  <c:v>0.71881718897342761</c:v>
                </c:pt>
                <c:pt idx="161">
                  <c:v>0.38488391314489617</c:v>
                </c:pt>
                <c:pt idx="162">
                  <c:v>0.5947122776028041</c:v>
                </c:pt>
                <c:pt idx="163">
                  <c:v>0.65416348002517877</c:v>
                </c:pt>
                <c:pt idx="164">
                  <c:v>0.68156012331180271</c:v>
                </c:pt>
                <c:pt idx="165">
                  <c:v>0.57118497260585055</c:v>
                </c:pt>
                <c:pt idx="166">
                  <c:v>0.78816483298621987</c:v>
                </c:pt>
                <c:pt idx="167">
                  <c:v>0.86413497779643766</c:v>
                </c:pt>
                <c:pt idx="168">
                  <c:v>0.17523818127502647</c:v>
                </c:pt>
                <c:pt idx="169">
                  <c:v>0.37224301349042754</c:v>
                </c:pt>
                <c:pt idx="170">
                  <c:v>0.5055704711150768</c:v>
                </c:pt>
                <c:pt idx="171">
                  <c:v>0.53198526245513356</c:v>
                </c:pt>
                <c:pt idx="172">
                  <c:v>0.5814738829381817</c:v>
                </c:pt>
                <c:pt idx="173">
                  <c:v>0.53479594661811458</c:v>
                </c:pt>
                <c:pt idx="174">
                  <c:v>0.42508089259042992</c:v>
                </c:pt>
                <c:pt idx="175">
                  <c:v>0.46481934286315646</c:v>
                </c:pt>
                <c:pt idx="176">
                  <c:v>0.47979723045894423</c:v>
                </c:pt>
                <c:pt idx="177">
                  <c:v>0.51212193448459487</c:v>
                </c:pt>
                <c:pt idx="178">
                  <c:v>0.5722495537523089</c:v>
                </c:pt>
                <c:pt idx="179">
                  <c:v>0.55355532928043105</c:v>
                </c:pt>
                <c:pt idx="180">
                  <c:v>0.55625618198739479</c:v>
                </c:pt>
                <c:pt idx="181">
                  <c:v>0.2379043332747065</c:v>
                </c:pt>
                <c:pt idx="182">
                  <c:v>0.20515007861760765</c:v>
                </c:pt>
                <c:pt idx="183">
                  <c:v>0.49036560731773793</c:v>
                </c:pt>
                <c:pt idx="184">
                  <c:v>0.51224658437855541</c:v>
                </c:pt>
                <c:pt idx="185">
                  <c:v>0.35277964157103725</c:v>
                </c:pt>
                <c:pt idx="186">
                  <c:v>0.54478756071617018</c:v>
                </c:pt>
                <c:pt idx="187">
                  <c:v>0.44976491415274861</c:v>
                </c:pt>
                <c:pt idx="188">
                  <c:v>0.47123702988801419</c:v>
                </c:pt>
                <c:pt idx="189">
                  <c:v>0.29778981105101326</c:v>
                </c:pt>
                <c:pt idx="190">
                  <c:v>0.43296402180802895</c:v>
                </c:pt>
                <c:pt idx="191">
                  <c:v>0.58159195309501011</c:v>
                </c:pt>
                <c:pt idx="192">
                  <c:v>0.48415939197133445</c:v>
                </c:pt>
                <c:pt idx="193">
                  <c:v>0.4439693956431392</c:v>
                </c:pt>
                <c:pt idx="194">
                  <c:v>0.44564041526346515</c:v>
                </c:pt>
                <c:pt idx="195">
                  <c:v>0.412609951375984</c:v>
                </c:pt>
                <c:pt idx="196">
                  <c:v>0.35587522388215115</c:v>
                </c:pt>
                <c:pt idx="197">
                  <c:v>0.5537468175763619</c:v>
                </c:pt>
                <c:pt idx="198">
                  <c:v>0.44454437586210704</c:v>
                </c:pt>
                <c:pt idx="199">
                  <c:v>0.39175182898945471</c:v>
                </c:pt>
                <c:pt idx="200">
                  <c:v>0.24693914561222854</c:v>
                </c:pt>
                <c:pt idx="201">
                  <c:v>0.57356194526961457</c:v>
                </c:pt>
                <c:pt idx="202">
                  <c:v>0.42195762639526407</c:v>
                </c:pt>
                <c:pt idx="203">
                  <c:v>0.40457658728772533</c:v>
                </c:pt>
                <c:pt idx="204">
                  <c:v>0.40038688136701633</c:v>
                </c:pt>
                <c:pt idx="205">
                  <c:v>0.38311597428635208</c:v>
                </c:pt>
                <c:pt idx="206">
                  <c:v>0.38906914528396852</c:v>
                </c:pt>
                <c:pt idx="207">
                  <c:v>0.45393404992941844</c:v>
                </c:pt>
                <c:pt idx="208">
                  <c:v>0.47612605983184836</c:v>
                </c:pt>
                <c:pt idx="209">
                  <c:v>0.31620970532792547</c:v>
                </c:pt>
                <c:pt idx="210">
                  <c:v>0.32158566587930065</c:v>
                </c:pt>
                <c:pt idx="211">
                  <c:v>0.34330512767711069</c:v>
                </c:pt>
                <c:pt idx="212">
                  <c:v>0.30659547602121684</c:v>
                </c:pt>
                <c:pt idx="213">
                  <c:v>0.43572774756087085</c:v>
                </c:pt>
                <c:pt idx="214">
                  <c:v>0.42528563010578124</c:v>
                </c:pt>
                <c:pt idx="215">
                  <c:v>0.20608317106171628</c:v>
                </c:pt>
                <c:pt idx="216">
                  <c:v>0.40454576035254369</c:v>
                </c:pt>
                <c:pt idx="217">
                  <c:v>0.26513823043048845</c:v>
                </c:pt>
                <c:pt idx="218">
                  <c:v>0.25018179301220933</c:v>
                </c:pt>
                <c:pt idx="219">
                  <c:v>0.26141923152805557</c:v>
                </c:pt>
                <c:pt idx="220">
                  <c:v>0.32898100246509709</c:v>
                </c:pt>
                <c:pt idx="221">
                  <c:v>0.21882948107217998</c:v>
                </c:pt>
                <c:pt idx="222">
                  <c:v>0.2796420088401102</c:v>
                </c:pt>
                <c:pt idx="223">
                  <c:v>0.24736600155642308</c:v>
                </c:pt>
                <c:pt idx="224">
                  <c:v>0.20851944912883358</c:v>
                </c:pt>
                <c:pt idx="225">
                  <c:v>0.22536718516935481</c:v>
                </c:pt>
                <c:pt idx="226">
                  <c:v>0.26776154034306787</c:v>
                </c:pt>
                <c:pt idx="227">
                  <c:v>0.29662901683406573</c:v>
                </c:pt>
                <c:pt idx="228">
                  <c:v>0.26459832403871503</c:v>
                </c:pt>
                <c:pt idx="229">
                  <c:v>0.23789887284842387</c:v>
                </c:pt>
                <c:pt idx="230">
                  <c:v>0.238549267080709</c:v>
                </c:pt>
                <c:pt idx="231">
                  <c:v>0.15676461402313238</c:v>
                </c:pt>
                <c:pt idx="232">
                  <c:v>0.1522666931218348</c:v>
                </c:pt>
                <c:pt idx="233">
                  <c:v>0.14892570442260239</c:v>
                </c:pt>
                <c:pt idx="234">
                  <c:v>0.12503626750807004</c:v>
                </c:pt>
                <c:pt idx="235">
                  <c:v>0.25101126904444998</c:v>
                </c:pt>
                <c:pt idx="236">
                  <c:v>0.24855303358429434</c:v>
                </c:pt>
                <c:pt idx="237">
                  <c:v>0.19986254972819484</c:v>
                </c:pt>
                <c:pt idx="238">
                  <c:v>0.14454226889986674</c:v>
                </c:pt>
                <c:pt idx="239">
                  <c:v>0.11695901769087116</c:v>
                </c:pt>
                <c:pt idx="240">
                  <c:v>0.13878268072863612</c:v>
                </c:pt>
                <c:pt idx="241">
                  <c:v>0.14162836843260077</c:v>
                </c:pt>
                <c:pt idx="242">
                  <c:v>0.18632822760024911</c:v>
                </c:pt>
                <c:pt idx="243">
                  <c:v>0.17738405715530997</c:v>
                </c:pt>
                <c:pt idx="244">
                  <c:v>0.13396224017764144</c:v>
                </c:pt>
                <c:pt idx="245">
                  <c:v>8.2986469943882216E-2</c:v>
                </c:pt>
                <c:pt idx="246">
                  <c:v>8.5082455840282331E-2</c:v>
                </c:pt>
                <c:pt idx="247">
                  <c:v>0.13738793259217102</c:v>
                </c:pt>
                <c:pt idx="248">
                  <c:v>9.4087897840661391E-2</c:v>
                </c:pt>
                <c:pt idx="249">
                  <c:v>7.4394570741700791E-2</c:v>
                </c:pt>
                <c:pt idx="250">
                  <c:v>7.3227524506803268E-2</c:v>
                </c:pt>
                <c:pt idx="251">
                  <c:v>8.4872733613241075E-2</c:v>
                </c:pt>
                <c:pt idx="252">
                  <c:v>8.3611792138917215E-2</c:v>
                </c:pt>
                <c:pt idx="253">
                  <c:v>7.8671899882599927E-2</c:v>
                </c:pt>
                <c:pt idx="254">
                  <c:v>6.8844963346744503E-2</c:v>
                </c:pt>
                <c:pt idx="255">
                  <c:v>6.9917502742752519E-2</c:v>
                </c:pt>
                <c:pt idx="256">
                  <c:v>0.13948461134056472</c:v>
                </c:pt>
                <c:pt idx="257">
                  <c:v>7.4483023969893605E-2</c:v>
                </c:pt>
                <c:pt idx="258">
                  <c:v>7.8734151926229221E-2</c:v>
                </c:pt>
                <c:pt idx="259">
                  <c:v>7.8812023772703729E-2</c:v>
                </c:pt>
                <c:pt idx="260">
                  <c:v>8.1663328902784008E-2</c:v>
                </c:pt>
                <c:pt idx="261">
                  <c:v>6.5313521478936168E-2</c:v>
                </c:pt>
                <c:pt idx="262">
                  <c:v>0.10830320343467759</c:v>
                </c:pt>
                <c:pt idx="263">
                  <c:v>7.1564283032339263E-2</c:v>
                </c:pt>
                <c:pt idx="264">
                  <c:v>6.1549581318090109E-2</c:v>
                </c:pt>
                <c:pt idx="265">
                  <c:v>5.5572410316477569E-2</c:v>
                </c:pt>
                <c:pt idx="266">
                  <c:v>9.2490680296340361E-2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1B-4CEC-8CD2-548FE1F28378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Measured 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Sheet2!$A$2:$A$268</c:f>
              <c:numCache>
                <c:formatCode>[$-409]d\-mmm\-yy;@</c:formatCode>
                <c:ptCount val="267"/>
                <c:pt idx="0">
                  <c:v>44104.5</c:v>
                </c:pt>
                <c:pt idx="1">
                  <c:v>44105.5</c:v>
                </c:pt>
                <c:pt idx="2">
                  <c:v>44106.5</c:v>
                </c:pt>
                <c:pt idx="3">
                  <c:v>44107.5</c:v>
                </c:pt>
                <c:pt idx="4">
                  <c:v>44108.5</c:v>
                </c:pt>
                <c:pt idx="5">
                  <c:v>44109.5</c:v>
                </c:pt>
                <c:pt idx="6">
                  <c:v>44110.5</c:v>
                </c:pt>
                <c:pt idx="7">
                  <c:v>44117.5</c:v>
                </c:pt>
                <c:pt idx="8">
                  <c:v>44116.5</c:v>
                </c:pt>
                <c:pt idx="9">
                  <c:v>44115.5</c:v>
                </c:pt>
                <c:pt idx="10">
                  <c:v>44114.5</c:v>
                </c:pt>
                <c:pt idx="11">
                  <c:v>44113.5</c:v>
                </c:pt>
                <c:pt idx="12">
                  <c:v>44112.5</c:v>
                </c:pt>
                <c:pt idx="13">
                  <c:v>44111.5</c:v>
                </c:pt>
                <c:pt idx="14">
                  <c:v>44124.5</c:v>
                </c:pt>
                <c:pt idx="15">
                  <c:v>44123.5</c:v>
                </c:pt>
                <c:pt idx="16">
                  <c:v>44122.5</c:v>
                </c:pt>
                <c:pt idx="17">
                  <c:v>44121.5</c:v>
                </c:pt>
                <c:pt idx="18">
                  <c:v>44120.5</c:v>
                </c:pt>
                <c:pt idx="19">
                  <c:v>44119.5</c:v>
                </c:pt>
                <c:pt idx="20">
                  <c:v>44118.5</c:v>
                </c:pt>
                <c:pt idx="21">
                  <c:v>44131.5</c:v>
                </c:pt>
                <c:pt idx="22">
                  <c:v>44130.5</c:v>
                </c:pt>
                <c:pt idx="23">
                  <c:v>44129.5</c:v>
                </c:pt>
                <c:pt idx="24">
                  <c:v>44128.5</c:v>
                </c:pt>
                <c:pt idx="25">
                  <c:v>44127.5</c:v>
                </c:pt>
                <c:pt idx="26">
                  <c:v>44126.5</c:v>
                </c:pt>
                <c:pt idx="27">
                  <c:v>44125.5</c:v>
                </c:pt>
                <c:pt idx="28">
                  <c:v>44138.5</c:v>
                </c:pt>
                <c:pt idx="29">
                  <c:v>44137.5</c:v>
                </c:pt>
                <c:pt idx="30">
                  <c:v>44136.5</c:v>
                </c:pt>
                <c:pt idx="31">
                  <c:v>44135.5</c:v>
                </c:pt>
                <c:pt idx="32">
                  <c:v>44134.5</c:v>
                </c:pt>
                <c:pt idx="33">
                  <c:v>44133.5</c:v>
                </c:pt>
                <c:pt idx="34">
                  <c:v>44132.5</c:v>
                </c:pt>
                <c:pt idx="35">
                  <c:v>44145.5</c:v>
                </c:pt>
                <c:pt idx="36">
                  <c:v>44144.5</c:v>
                </c:pt>
                <c:pt idx="37">
                  <c:v>44143.5</c:v>
                </c:pt>
                <c:pt idx="38">
                  <c:v>44142.5</c:v>
                </c:pt>
                <c:pt idx="39">
                  <c:v>44141.5</c:v>
                </c:pt>
                <c:pt idx="40">
                  <c:v>44140.5</c:v>
                </c:pt>
                <c:pt idx="41">
                  <c:v>44139.5</c:v>
                </c:pt>
                <c:pt idx="42">
                  <c:v>44152.5</c:v>
                </c:pt>
                <c:pt idx="43">
                  <c:v>44151.5</c:v>
                </c:pt>
                <c:pt idx="44">
                  <c:v>44150.5</c:v>
                </c:pt>
                <c:pt idx="45">
                  <c:v>44149.5</c:v>
                </c:pt>
                <c:pt idx="46">
                  <c:v>44148.5</c:v>
                </c:pt>
                <c:pt idx="47">
                  <c:v>44147.5</c:v>
                </c:pt>
                <c:pt idx="48">
                  <c:v>44146.5</c:v>
                </c:pt>
                <c:pt idx="49">
                  <c:v>44159.5</c:v>
                </c:pt>
                <c:pt idx="50">
                  <c:v>44158.5</c:v>
                </c:pt>
                <c:pt idx="51">
                  <c:v>44157.5</c:v>
                </c:pt>
                <c:pt idx="52">
                  <c:v>44156.5</c:v>
                </c:pt>
                <c:pt idx="53">
                  <c:v>44155.5</c:v>
                </c:pt>
                <c:pt idx="54">
                  <c:v>44154.5</c:v>
                </c:pt>
                <c:pt idx="55">
                  <c:v>44153.5</c:v>
                </c:pt>
                <c:pt idx="56">
                  <c:v>44166.5</c:v>
                </c:pt>
                <c:pt idx="57">
                  <c:v>44165.5</c:v>
                </c:pt>
                <c:pt idx="58">
                  <c:v>44164.5</c:v>
                </c:pt>
                <c:pt idx="59">
                  <c:v>44163.5</c:v>
                </c:pt>
                <c:pt idx="60">
                  <c:v>44162.5</c:v>
                </c:pt>
                <c:pt idx="61">
                  <c:v>44161.5</c:v>
                </c:pt>
                <c:pt idx="62">
                  <c:v>44160.5</c:v>
                </c:pt>
                <c:pt idx="63">
                  <c:v>44173.5</c:v>
                </c:pt>
                <c:pt idx="64">
                  <c:v>44172.5</c:v>
                </c:pt>
                <c:pt idx="65">
                  <c:v>44171.5</c:v>
                </c:pt>
                <c:pt idx="66">
                  <c:v>44170.5</c:v>
                </c:pt>
                <c:pt idx="67">
                  <c:v>44169.5</c:v>
                </c:pt>
                <c:pt idx="68">
                  <c:v>44168.5</c:v>
                </c:pt>
                <c:pt idx="69">
                  <c:v>44167.5</c:v>
                </c:pt>
                <c:pt idx="70">
                  <c:v>44180.5</c:v>
                </c:pt>
                <c:pt idx="71">
                  <c:v>44179.5</c:v>
                </c:pt>
                <c:pt idx="72">
                  <c:v>44178.5</c:v>
                </c:pt>
                <c:pt idx="73">
                  <c:v>44177.5</c:v>
                </c:pt>
                <c:pt idx="74">
                  <c:v>44176.5</c:v>
                </c:pt>
                <c:pt idx="75">
                  <c:v>44175.5</c:v>
                </c:pt>
                <c:pt idx="76">
                  <c:v>44174.5</c:v>
                </c:pt>
                <c:pt idx="77">
                  <c:v>44187.5</c:v>
                </c:pt>
                <c:pt idx="78">
                  <c:v>44186.5</c:v>
                </c:pt>
                <c:pt idx="79">
                  <c:v>44185.5</c:v>
                </c:pt>
                <c:pt idx="80">
                  <c:v>44184.5</c:v>
                </c:pt>
                <c:pt idx="81">
                  <c:v>44183.5</c:v>
                </c:pt>
                <c:pt idx="82">
                  <c:v>44182.5</c:v>
                </c:pt>
                <c:pt idx="83">
                  <c:v>44181.5</c:v>
                </c:pt>
                <c:pt idx="84">
                  <c:v>44194.5</c:v>
                </c:pt>
                <c:pt idx="85">
                  <c:v>44193.5</c:v>
                </c:pt>
                <c:pt idx="86">
                  <c:v>44192.5</c:v>
                </c:pt>
                <c:pt idx="87">
                  <c:v>44191.5</c:v>
                </c:pt>
                <c:pt idx="88">
                  <c:v>44190.5</c:v>
                </c:pt>
                <c:pt idx="89">
                  <c:v>44189.5</c:v>
                </c:pt>
                <c:pt idx="90">
                  <c:v>44188.5</c:v>
                </c:pt>
                <c:pt idx="91">
                  <c:v>44201.5</c:v>
                </c:pt>
                <c:pt idx="92">
                  <c:v>44200.5</c:v>
                </c:pt>
                <c:pt idx="93">
                  <c:v>44199.5</c:v>
                </c:pt>
                <c:pt idx="94">
                  <c:v>44198.5</c:v>
                </c:pt>
                <c:pt idx="95">
                  <c:v>44197.5</c:v>
                </c:pt>
                <c:pt idx="96">
                  <c:v>44196.5</c:v>
                </c:pt>
                <c:pt idx="97">
                  <c:v>44195.5</c:v>
                </c:pt>
                <c:pt idx="98">
                  <c:v>44208.5</c:v>
                </c:pt>
                <c:pt idx="99">
                  <c:v>44207.5</c:v>
                </c:pt>
                <c:pt idx="100">
                  <c:v>44206.5</c:v>
                </c:pt>
                <c:pt idx="101">
                  <c:v>44205.5</c:v>
                </c:pt>
                <c:pt idx="102">
                  <c:v>44204.5</c:v>
                </c:pt>
                <c:pt idx="103">
                  <c:v>44203.5</c:v>
                </c:pt>
                <c:pt idx="104">
                  <c:v>44202.5</c:v>
                </c:pt>
                <c:pt idx="105">
                  <c:v>44215.5</c:v>
                </c:pt>
                <c:pt idx="106">
                  <c:v>44214.5</c:v>
                </c:pt>
                <c:pt idx="107">
                  <c:v>44213.5</c:v>
                </c:pt>
                <c:pt idx="108">
                  <c:v>44212.5</c:v>
                </c:pt>
                <c:pt idx="109">
                  <c:v>44211.5</c:v>
                </c:pt>
                <c:pt idx="110">
                  <c:v>44210.5</c:v>
                </c:pt>
                <c:pt idx="111">
                  <c:v>44209.5</c:v>
                </c:pt>
                <c:pt idx="112">
                  <c:v>44222.5</c:v>
                </c:pt>
                <c:pt idx="113">
                  <c:v>44221.5</c:v>
                </c:pt>
                <c:pt idx="114">
                  <c:v>44220.5</c:v>
                </c:pt>
                <c:pt idx="115">
                  <c:v>44219.5</c:v>
                </c:pt>
                <c:pt idx="116">
                  <c:v>44218.5</c:v>
                </c:pt>
                <c:pt idx="117">
                  <c:v>44217.5</c:v>
                </c:pt>
                <c:pt idx="118">
                  <c:v>44216.5</c:v>
                </c:pt>
                <c:pt idx="119">
                  <c:v>44229.5</c:v>
                </c:pt>
                <c:pt idx="120">
                  <c:v>44228.5</c:v>
                </c:pt>
                <c:pt idx="121">
                  <c:v>44227.5</c:v>
                </c:pt>
                <c:pt idx="122">
                  <c:v>44226.5</c:v>
                </c:pt>
                <c:pt idx="123">
                  <c:v>44225.5</c:v>
                </c:pt>
                <c:pt idx="124">
                  <c:v>44224.5</c:v>
                </c:pt>
                <c:pt idx="125">
                  <c:v>44223.5</c:v>
                </c:pt>
                <c:pt idx="126">
                  <c:v>44236.5</c:v>
                </c:pt>
                <c:pt idx="127">
                  <c:v>44235.5</c:v>
                </c:pt>
                <c:pt idx="128">
                  <c:v>44234.5</c:v>
                </c:pt>
                <c:pt idx="129">
                  <c:v>44233.5</c:v>
                </c:pt>
                <c:pt idx="130">
                  <c:v>44232.5</c:v>
                </c:pt>
                <c:pt idx="131">
                  <c:v>44231.5</c:v>
                </c:pt>
                <c:pt idx="132">
                  <c:v>44230.5</c:v>
                </c:pt>
                <c:pt idx="133">
                  <c:v>44243.5</c:v>
                </c:pt>
                <c:pt idx="134">
                  <c:v>44242.5</c:v>
                </c:pt>
                <c:pt idx="135">
                  <c:v>44241.5</c:v>
                </c:pt>
                <c:pt idx="136">
                  <c:v>44240.5</c:v>
                </c:pt>
                <c:pt idx="137">
                  <c:v>44239.5</c:v>
                </c:pt>
                <c:pt idx="138">
                  <c:v>44238.5</c:v>
                </c:pt>
                <c:pt idx="139">
                  <c:v>44237.5</c:v>
                </c:pt>
                <c:pt idx="140">
                  <c:v>44250.5</c:v>
                </c:pt>
                <c:pt idx="141">
                  <c:v>44249.5</c:v>
                </c:pt>
                <c:pt idx="142">
                  <c:v>44248.5</c:v>
                </c:pt>
                <c:pt idx="143">
                  <c:v>44247.5</c:v>
                </c:pt>
                <c:pt idx="144">
                  <c:v>44246.5</c:v>
                </c:pt>
                <c:pt idx="145">
                  <c:v>44245.5</c:v>
                </c:pt>
                <c:pt idx="146">
                  <c:v>44244.5</c:v>
                </c:pt>
                <c:pt idx="147">
                  <c:v>44257.5</c:v>
                </c:pt>
                <c:pt idx="148">
                  <c:v>44256.5</c:v>
                </c:pt>
                <c:pt idx="149">
                  <c:v>44255.5</c:v>
                </c:pt>
                <c:pt idx="150">
                  <c:v>44254.5</c:v>
                </c:pt>
                <c:pt idx="151">
                  <c:v>44253.5</c:v>
                </c:pt>
                <c:pt idx="152">
                  <c:v>44252.5</c:v>
                </c:pt>
                <c:pt idx="153">
                  <c:v>44251.5</c:v>
                </c:pt>
                <c:pt idx="154">
                  <c:v>44264.5</c:v>
                </c:pt>
                <c:pt idx="155">
                  <c:v>44263.5</c:v>
                </c:pt>
                <c:pt idx="156">
                  <c:v>44262.5</c:v>
                </c:pt>
                <c:pt idx="157">
                  <c:v>44261.5</c:v>
                </c:pt>
                <c:pt idx="158">
                  <c:v>44260.5</c:v>
                </c:pt>
                <c:pt idx="159">
                  <c:v>44259.5</c:v>
                </c:pt>
                <c:pt idx="160">
                  <c:v>44258.5</c:v>
                </c:pt>
                <c:pt idx="161">
                  <c:v>44271.5</c:v>
                </c:pt>
                <c:pt idx="162">
                  <c:v>44270.5</c:v>
                </c:pt>
                <c:pt idx="163">
                  <c:v>44269.5</c:v>
                </c:pt>
                <c:pt idx="164">
                  <c:v>44268.5</c:v>
                </c:pt>
                <c:pt idx="165">
                  <c:v>44267.5</c:v>
                </c:pt>
                <c:pt idx="166">
                  <c:v>44266.5</c:v>
                </c:pt>
                <c:pt idx="167">
                  <c:v>44265.5</c:v>
                </c:pt>
                <c:pt idx="168">
                  <c:v>44278.5</c:v>
                </c:pt>
                <c:pt idx="169">
                  <c:v>44277.5</c:v>
                </c:pt>
                <c:pt idx="170">
                  <c:v>44276.5</c:v>
                </c:pt>
                <c:pt idx="171">
                  <c:v>44275.5</c:v>
                </c:pt>
                <c:pt idx="172">
                  <c:v>44274.5</c:v>
                </c:pt>
                <c:pt idx="173">
                  <c:v>44273.5</c:v>
                </c:pt>
                <c:pt idx="174">
                  <c:v>44272.5</c:v>
                </c:pt>
                <c:pt idx="175">
                  <c:v>44285.5</c:v>
                </c:pt>
                <c:pt idx="176">
                  <c:v>44284.5</c:v>
                </c:pt>
                <c:pt idx="177">
                  <c:v>44283.5</c:v>
                </c:pt>
                <c:pt idx="178">
                  <c:v>44282.5</c:v>
                </c:pt>
                <c:pt idx="179">
                  <c:v>44281.5</c:v>
                </c:pt>
                <c:pt idx="180">
                  <c:v>44280.5</c:v>
                </c:pt>
                <c:pt idx="181">
                  <c:v>44279.5</c:v>
                </c:pt>
                <c:pt idx="182">
                  <c:v>44292.5</c:v>
                </c:pt>
                <c:pt idx="183">
                  <c:v>44291.5</c:v>
                </c:pt>
                <c:pt idx="184">
                  <c:v>44290.5</c:v>
                </c:pt>
                <c:pt idx="185">
                  <c:v>44289.5</c:v>
                </c:pt>
                <c:pt idx="186">
                  <c:v>44288.5</c:v>
                </c:pt>
                <c:pt idx="187">
                  <c:v>44287.5</c:v>
                </c:pt>
                <c:pt idx="188">
                  <c:v>44286.5</c:v>
                </c:pt>
                <c:pt idx="189">
                  <c:v>44299.5</c:v>
                </c:pt>
                <c:pt idx="190">
                  <c:v>44298.5</c:v>
                </c:pt>
                <c:pt idx="191">
                  <c:v>44297.5</c:v>
                </c:pt>
                <c:pt idx="192">
                  <c:v>44296.5</c:v>
                </c:pt>
                <c:pt idx="193">
                  <c:v>44295.5</c:v>
                </c:pt>
                <c:pt idx="194">
                  <c:v>44294.5</c:v>
                </c:pt>
                <c:pt idx="195">
                  <c:v>44293.5</c:v>
                </c:pt>
                <c:pt idx="196">
                  <c:v>44306.5</c:v>
                </c:pt>
                <c:pt idx="197">
                  <c:v>44305.5</c:v>
                </c:pt>
                <c:pt idx="198">
                  <c:v>44304.5</c:v>
                </c:pt>
                <c:pt idx="199">
                  <c:v>44303.5</c:v>
                </c:pt>
                <c:pt idx="200">
                  <c:v>44302.5</c:v>
                </c:pt>
                <c:pt idx="201">
                  <c:v>44301.5</c:v>
                </c:pt>
                <c:pt idx="202">
                  <c:v>44300.5</c:v>
                </c:pt>
                <c:pt idx="203">
                  <c:v>44313.5</c:v>
                </c:pt>
                <c:pt idx="204">
                  <c:v>44312.5</c:v>
                </c:pt>
                <c:pt idx="205">
                  <c:v>44311.5</c:v>
                </c:pt>
                <c:pt idx="206">
                  <c:v>44310.5</c:v>
                </c:pt>
                <c:pt idx="207">
                  <c:v>44309.5</c:v>
                </c:pt>
                <c:pt idx="208">
                  <c:v>44308.5</c:v>
                </c:pt>
                <c:pt idx="209">
                  <c:v>44307.5</c:v>
                </c:pt>
                <c:pt idx="210">
                  <c:v>44320.5</c:v>
                </c:pt>
                <c:pt idx="211">
                  <c:v>44319.5</c:v>
                </c:pt>
                <c:pt idx="212">
                  <c:v>44318.5</c:v>
                </c:pt>
                <c:pt idx="213">
                  <c:v>44317.5</c:v>
                </c:pt>
                <c:pt idx="214">
                  <c:v>44316.5</c:v>
                </c:pt>
                <c:pt idx="215">
                  <c:v>44315.5</c:v>
                </c:pt>
                <c:pt idx="216">
                  <c:v>44314.5</c:v>
                </c:pt>
                <c:pt idx="217">
                  <c:v>44327.5</c:v>
                </c:pt>
                <c:pt idx="218">
                  <c:v>44326.5</c:v>
                </c:pt>
                <c:pt idx="219">
                  <c:v>44325.5</c:v>
                </c:pt>
                <c:pt idx="220">
                  <c:v>44324.5</c:v>
                </c:pt>
                <c:pt idx="221">
                  <c:v>44323.5</c:v>
                </c:pt>
                <c:pt idx="222">
                  <c:v>44322.5</c:v>
                </c:pt>
                <c:pt idx="223">
                  <c:v>44321.5</c:v>
                </c:pt>
                <c:pt idx="224">
                  <c:v>44334.5</c:v>
                </c:pt>
                <c:pt idx="225">
                  <c:v>44333.5</c:v>
                </c:pt>
                <c:pt idx="226">
                  <c:v>44332.5</c:v>
                </c:pt>
                <c:pt idx="227">
                  <c:v>44331.5</c:v>
                </c:pt>
                <c:pt idx="228">
                  <c:v>44330.5</c:v>
                </c:pt>
                <c:pt idx="229">
                  <c:v>44329.5</c:v>
                </c:pt>
                <c:pt idx="230">
                  <c:v>44328.5</c:v>
                </c:pt>
                <c:pt idx="231">
                  <c:v>44341.5</c:v>
                </c:pt>
                <c:pt idx="232">
                  <c:v>44340.5</c:v>
                </c:pt>
                <c:pt idx="233">
                  <c:v>44339.5</c:v>
                </c:pt>
                <c:pt idx="234">
                  <c:v>44338.5</c:v>
                </c:pt>
                <c:pt idx="235">
                  <c:v>44337.5</c:v>
                </c:pt>
                <c:pt idx="236">
                  <c:v>44336.5</c:v>
                </c:pt>
                <c:pt idx="237">
                  <c:v>44335.5</c:v>
                </c:pt>
                <c:pt idx="238">
                  <c:v>44348.5</c:v>
                </c:pt>
                <c:pt idx="239">
                  <c:v>44347.5</c:v>
                </c:pt>
                <c:pt idx="240">
                  <c:v>44346.5</c:v>
                </c:pt>
                <c:pt idx="241">
                  <c:v>44345.5</c:v>
                </c:pt>
                <c:pt idx="242">
                  <c:v>44344.5</c:v>
                </c:pt>
                <c:pt idx="243">
                  <c:v>44343.5</c:v>
                </c:pt>
                <c:pt idx="244">
                  <c:v>44342.5</c:v>
                </c:pt>
                <c:pt idx="245">
                  <c:v>44362.5</c:v>
                </c:pt>
                <c:pt idx="246">
                  <c:v>44361.5</c:v>
                </c:pt>
                <c:pt idx="247">
                  <c:v>44360.5</c:v>
                </c:pt>
                <c:pt idx="248">
                  <c:v>44359.5</c:v>
                </c:pt>
                <c:pt idx="249">
                  <c:v>44358.5</c:v>
                </c:pt>
                <c:pt idx="250">
                  <c:v>44357.5</c:v>
                </c:pt>
                <c:pt idx="251">
                  <c:v>44356.5</c:v>
                </c:pt>
                <c:pt idx="252">
                  <c:v>44369.5</c:v>
                </c:pt>
                <c:pt idx="253">
                  <c:v>44368.5</c:v>
                </c:pt>
                <c:pt idx="254">
                  <c:v>44367.5</c:v>
                </c:pt>
                <c:pt idx="255">
                  <c:v>44366.5</c:v>
                </c:pt>
                <c:pt idx="256">
                  <c:v>44365.5</c:v>
                </c:pt>
                <c:pt idx="257">
                  <c:v>44364.5</c:v>
                </c:pt>
                <c:pt idx="258">
                  <c:v>44363.5</c:v>
                </c:pt>
                <c:pt idx="259">
                  <c:v>44376.5</c:v>
                </c:pt>
                <c:pt idx="260">
                  <c:v>44375.5</c:v>
                </c:pt>
                <c:pt idx="261">
                  <c:v>44374.5</c:v>
                </c:pt>
                <c:pt idx="262">
                  <c:v>44373.5</c:v>
                </c:pt>
                <c:pt idx="263">
                  <c:v>44372.5</c:v>
                </c:pt>
                <c:pt idx="264">
                  <c:v>44371.5</c:v>
                </c:pt>
                <c:pt idx="265">
                  <c:v>44370.5</c:v>
                </c:pt>
                <c:pt idx="266">
                  <c:v>44377.5</c:v>
                </c:pt>
              </c:numCache>
            </c:numRef>
          </c:cat>
          <c:val>
            <c:numRef>
              <c:f>Sheet2!$C$2:$C$268</c:f>
              <c:numCache>
                <c:formatCode>General</c:formatCode>
                <c:ptCount val="267"/>
                <c:pt idx="0">
                  <c:v>0.51896079899709802</c:v>
                </c:pt>
                <c:pt idx="1">
                  <c:v>0.52317714326437459</c:v>
                </c:pt>
                <c:pt idx="2">
                  <c:v>0.50903276472176595</c:v>
                </c:pt>
                <c:pt idx="3">
                  <c:v>0.54233408996379984</c:v>
                </c:pt>
                <c:pt idx="4">
                  <c:v>0.78254636735658822</c:v>
                </c:pt>
                <c:pt idx="5">
                  <c:v>0.76099213513776776</c:v>
                </c:pt>
                <c:pt idx="6">
                  <c:v>0.48099839115208959</c:v>
                </c:pt>
                <c:pt idx="7">
                  <c:v>1.0299507410054094</c:v>
                </c:pt>
                <c:pt idx="8">
                  <c:v>0.80639943885846366</c:v>
                </c:pt>
                <c:pt idx="9">
                  <c:v>0.46291693155613556</c:v>
                </c:pt>
                <c:pt idx="10">
                  <c:v>1.2628679879344562</c:v>
                </c:pt>
                <c:pt idx="11">
                  <c:v>1.0647914066157609</c:v>
                </c:pt>
                <c:pt idx="12">
                  <c:v>0.87462967176233875</c:v>
                </c:pt>
                <c:pt idx="13">
                  <c:v>0.86459022385560469</c:v>
                </c:pt>
                <c:pt idx="14">
                  <c:v>1.4355985154290989</c:v>
                </c:pt>
                <c:pt idx="15">
                  <c:v>1.4770518552517911</c:v>
                </c:pt>
                <c:pt idx="16">
                  <c:v>1.3809627614293993</c:v>
                </c:pt>
                <c:pt idx="17">
                  <c:v>1.2769280498558075</c:v>
                </c:pt>
                <c:pt idx="18">
                  <c:v>1.3033441358021221</c:v>
                </c:pt>
                <c:pt idx="19">
                  <c:v>1.2079526840767698</c:v>
                </c:pt>
                <c:pt idx="20">
                  <c:v>1.2140498316603188</c:v>
                </c:pt>
                <c:pt idx="21">
                  <c:v>1.1895910606900004</c:v>
                </c:pt>
                <c:pt idx="22">
                  <c:v>1.2011896840225034</c:v>
                </c:pt>
                <c:pt idx="23">
                  <c:v>1.0235751017049197</c:v>
                </c:pt>
                <c:pt idx="24">
                  <c:v>1.2843618397150691</c:v>
                </c:pt>
                <c:pt idx="25">
                  <c:v>1.2504061376730626</c:v>
                </c:pt>
                <c:pt idx="26">
                  <c:v>1.20174711628335</c:v>
                </c:pt>
                <c:pt idx="27">
                  <c:v>1.3631378453237679</c:v>
                </c:pt>
                <c:pt idx="28">
                  <c:v>1.5115911282863059</c:v>
                </c:pt>
                <c:pt idx="29">
                  <c:v>1.2670275260424708</c:v>
                </c:pt>
                <c:pt idx="30">
                  <c:v>0.76356858583796683</c:v>
                </c:pt>
                <c:pt idx="31">
                  <c:v>1.2424404011978887</c:v>
                </c:pt>
                <c:pt idx="32">
                  <c:v>1.3237262599422752</c:v>
                </c:pt>
                <c:pt idx="33">
                  <c:v>1.3130269959711567</c:v>
                </c:pt>
                <c:pt idx="34">
                  <c:v>1.2923989916214231</c:v>
                </c:pt>
                <c:pt idx="35">
                  <c:v>0.36969311031832414</c:v>
                </c:pt>
                <c:pt idx="36">
                  <c:v>1.18325262603109</c:v>
                </c:pt>
                <c:pt idx="37">
                  <c:v>0.99984933108545893</c:v>
                </c:pt>
                <c:pt idx="38">
                  <c:v>1.101238981528837</c:v>
                </c:pt>
                <c:pt idx="39">
                  <c:v>0.96258139095758954</c:v>
                </c:pt>
                <c:pt idx="40">
                  <c:v>1.0806454778081431</c:v>
                </c:pt>
                <c:pt idx="41">
                  <c:v>1.5243752275670912</c:v>
                </c:pt>
                <c:pt idx="42">
                  <c:v>1.1304588171627434</c:v>
                </c:pt>
                <c:pt idx="43">
                  <c:v>1.2792329927012447</c:v>
                </c:pt>
                <c:pt idx="44">
                  <c:v>1.21513699194873</c:v>
                </c:pt>
                <c:pt idx="45">
                  <c:v>1.2008142013890901</c:v>
                </c:pt>
                <c:pt idx="46">
                  <c:v>1.1261479434273653</c:v>
                </c:pt>
                <c:pt idx="47">
                  <c:v>1.0789065346689042</c:v>
                </c:pt>
                <c:pt idx="48">
                  <c:v>1.0221540937645457</c:v>
                </c:pt>
                <c:pt idx="49">
                  <c:v>1.0753153783286</c:v>
                </c:pt>
                <c:pt idx="50">
                  <c:v>1.247279292045633</c:v>
                </c:pt>
                <c:pt idx="51">
                  <c:v>0.7858961305140566</c:v>
                </c:pt>
                <c:pt idx="52">
                  <c:v>0.59343324103952466</c:v>
                </c:pt>
                <c:pt idx="53">
                  <c:v>0.92578882622699998</c:v>
                </c:pt>
                <c:pt idx="54">
                  <c:v>1.2627959460053697</c:v>
                </c:pt>
                <c:pt idx="55">
                  <c:v>1.1585854711342158</c:v>
                </c:pt>
                <c:pt idx="56">
                  <c:v>1.1897129176980286</c:v>
                </c:pt>
                <c:pt idx="57">
                  <c:v>1.4110919214117497</c:v>
                </c:pt>
                <c:pt idx="58">
                  <c:v>1.2409104467570278</c:v>
                </c:pt>
                <c:pt idx="59">
                  <c:v>1.1436470840957269</c:v>
                </c:pt>
                <c:pt idx="60">
                  <c:v>1.0899174240192726</c:v>
                </c:pt>
                <c:pt idx="61">
                  <c:v>1.1563832763938784</c:v>
                </c:pt>
                <c:pt idx="62">
                  <c:v>1.1089370248634642</c:v>
                </c:pt>
                <c:pt idx="63">
                  <c:v>1.4374267679873938</c:v>
                </c:pt>
                <c:pt idx="64">
                  <c:v>1.3723595492077325</c:v>
                </c:pt>
                <c:pt idx="65">
                  <c:v>1.1276819842455459</c:v>
                </c:pt>
                <c:pt idx="66">
                  <c:v>1.0639009222144109</c:v>
                </c:pt>
                <c:pt idx="67">
                  <c:v>1.2479975648740886</c:v>
                </c:pt>
                <c:pt idx="68">
                  <c:v>1.1488170742761363</c:v>
                </c:pt>
                <c:pt idx="69">
                  <c:v>1.0326105093316178</c:v>
                </c:pt>
                <c:pt idx="70">
                  <c:v>1.2714768728355774</c:v>
                </c:pt>
                <c:pt idx="71">
                  <c:v>0.62979111172428315</c:v>
                </c:pt>
                <c:pt idx="72">
                  <c:v>1.1788640771610632</c:v>
                </c:pt>
                <c:pt idx="73">
                  <c:v>1.4941423706127559</c:v>
                </c:pt>
                <c:pt idx="74">
                  <c:v>1.645450776438893</c:v>
                </c:pt>
                <c:pt idx="75">
                  <c:v>1.2607156865234799</c:v>
                </c:pt>
                <c:pt idx="76">
                  <c:v>1.6013575646463565</c:v>
                </c:pt>
                <c:pt idx="77">
                  <c:v>1.2645872848613271</c:v>
                </c:pt>
                <c:pt idx="78">
                  <c:v>1.9760053028452007</c:v>
                </c:pt>
                <c:pt idx="79">
                  <c:v>1.6955560582820945</c:v>
                </c:pt>
                <c:pt idx="80">
                  <c:v>1.5798339132057586</c:v>
                </c:pt>
                <c:pt idx="81">
                  <c:v>0.73227667318717382</c:v>
                </c:pt>
                <c:pt idx="82">
                  <c:v>1.5886919256093257</c:v>
                </c:pt>
                <c:pt idx="83">
                  <c:v>1.3917347989417499</c:v>
                </c:pt>
                <c:pt idx="84">
                  <c:v>1.8383917408046662</c:v>
                </c:pt>
                <c:pt idx="85">
                  <c:v>1.7063419752233762</c:v>
                </c:pt>
                <c:pt idx="86">
                  <c:v>1.6319684961876906</c:v>
                </c:pt>
                <c:pt idx="87">
                  <c:v>1.7523902739129225</c:v>
                </c:pt>
                <c:pt idx="88">
                  <c:v>1.5482846114969124</c:v>
                </c:pt>
                <c:pt idx="89">
                  <c:v>1.6535660444094027</c:v>
                </c:pt>
                <c:pt idx="90">
                  <c:v>1.3249181801220271</c:v>
                </c:pt>
                <c:pt idx="91">
                  <c:v>1.2869280684825888</c:v>
                </c:pt>
                <c:pt idx="92">
                  <c:v>1.7224841732298983</c:v>
                </c:pt>
                <c:pt idx="93">
                  <c:v>1.2994270561082986</c:v>
                </c:pt>
                <c:pt idx="94">
                  <c:v>1.4372764227907044</c:v>
                </c:pt>
                <c:pt idx="95">
                  <c:v>1.2770158936786735</c:v>
                </c:pt>
                <c:pt idx="96">
                  <c:v>1.6255757010309511</c:v>
                </c:pt>
                <c:pt idx="97">
                  <c:v>1.8524942995509361</c:v>
                </c:pt>
                <c:pt idx="98">
                  <c:v>1.2478207204887102</c:v>
                </c:pt>
                <c:pt idx="99">
                  <c:v>0.97446167215592894</c:v>
                </c:pt>
                <c:pt idx="100">
                  <c:v>0.84903085808857948</c:v>
                </c:pt>
                <c:pt idx="101">
                  <c:v>1.3576795009240394</c:v>
                </c:pt>
                <c:pt idx="102">
                  <c:v>1.2523647243981062</c:v>
                </c:pt>
                <c:pt idx="103">
                  <c:v>1.122481682238694</c:v>
                </c:pt>
                <c:pt idx="104">
                  <c:v>0.80693478986605338</c:v>
                </c:pt>
                <c:pt idx="105">
                  <c:v>1.1148347886531282</c:v>
                </c:pt>
                <c:pt idx="106">
                  <c:v>1.5217399442847099</c:v>
                </c:pt>
                <c:pt idx="107">
                  <c:v>1.0146372304641704</c:v>
                </c:pt>
                <c:pt idx="108">
                  <c:v>1.0170874524175457</c:v>
                </c:pt>
                <c:pt idx="109">
                  <c:v>0.93688154395249668</c:v>
                </c:pt>
                <c:pt idx="110">
                  <c:v>1.0046469025330766</c:v>
                </c:pt>
                <c:pt idx="111">
                  <c:v>1.3649328069123663</c:v>
                </c:pt>
                <c:pt idx="112">
                  <c:v>0.83238053257149047</c:v>
                </c:pt>
                <c:pt idx="113">
                  <c:v>0.41177935263123827</c:v>
                </c:pt>
                <c:pt idx="114">
                  <c:v>1.1831312061635892</c:v>
                </c:pt>
                <c:pt idx="115">
                  <c:v>1.2943020179061508</c:v>
                </c:pt>
                <c:pt idx="116">
                  <c:v>1.231529055876071</c:v>
                </c:pt>
                <c:pt idx="117">
                  <c:v>1.1387510323231018</c:v>
                </c:pt>
                <c:pt idx="118">
                  <c:v>1.4459628482226228</c:v>
                </c:pt>
                <c:pt idx="119">
                  <c:v>0.5040939651147951</c:v>
                </c:pt>
                <c:pt idx="120">
                  <c:v>0.89484466708260957</c:v>
                </c:pt>
                <c:pt idx="121">
                  <c:v>0.62083439689516917</c:v>
                </c:pt>
                <c:pt idx="122">
                  <c:v>0.92800730698776202</c:v>
                </c:pt>
                <c:pt idx="123">
                  <c:v>0.5936851118682509</c:v>
                </c:pt>
                <c:pt idx="124">
                  <c:v>0.17083246750893827</c:v>
                </c:pt>
                <c:pt idx="125">
                  <c:v>0.66185750624752071</c:v>
                </c:pt>
                <c:pt idx="126">
                  <c:v>1.0141029230611642</c:v>
                </c:pt>
                <c:pt idx="127">
                  <c:v>0.90431309890435574</c:v>
                </c:pt>
                <c:pt idx="128">
                  <c:v>0.60997052913367777</c:v>
                </c:pt>
                <c:pt idx="129">
                  <c:v>0.8165422534290836</c:v>
                </c:pt>
                <c:pt idx="130">
                  <c:v>0.81352364021644274</c:v>
                </c:pt>
                <c:pt idx="131">
                  <c:v>0.6310106937588581</c:v>
                </c:pt>
                <c:pt idx="132">
                  <c:v>0.82734081870808895</c:v>
                </c:pt>
                <c:pt idx="133">
                  <c:v>1.1290781785465642</c:v>
                </c:pt>
                <c:pt idx="134">
                  <c:v>0.9688551632874689</c:v>
                </c:pt>
                <c:pt idx="135">
                  <c:v>1.0261985518485088</c:v>
                </c:pt>
                <c:pt idx="136">
                  <c:v>1.0523613495388822</c:v>
                </c:pt>
                <c:pt idx="137">
                  <c:v>1.130403638849746</c:v>
                </c:pt>
                <c:pt idx="138">
                  <c:v>1.1291141389700583</c:v>
                </c:pt>
                <c:pt idx="139">
                  <c:v>1.0013190100728777</c:v>
                </c:pt>
                <c:pt idx="140">
                  <c:v>0.97602187468457946</c:v>
                </c:pt>
                <c:pt idx="141">
                  <c:v>0.74979801173516658</c:v>
                </c:pt>
                <c:pt idx="142">
                  <c:v>1.1463300712894413</c:v>
                </c:pt>
                <c:pt idx="143">
                  <c:v>1.2198092784803252</c:v>
                </c:pt>
                <c:pt idx="144">
                  <c:v>1.2073505703187084</c:v>
                </c:pt>
                <c:pt idx="145">
                  <c:v>1.1147924334356758</c:v>
                </c:pt>
                <c:pt idx="146">
                  <c:v>1.0942566902618147</c:v>
                </c:pt>
                <c:pt idx="147">
                  <c:v>0.97436839455622659</c:v>
                </c:pt>
                <c:pt idx="148">
                  <c:v>0.94351252062032376</c:v>
                </c:pt>
                <c:pt idx="149">
                  <c:v>1.0437198353468378</c:v>
                </c:pt>
                <c:pt idx="150">
                  <c:v>0.94475727726840175</c:v>
                </c:pt>
                <c:pt idx="151">
                  <c:v>0.72842083236060107</c:v>
                </c:pt>
                <c:pt idx="152">
                  <c:v>0.86647880612357864</c:v>
                </c:pt>
                <c:pt idx="153">
                  <c:v>1.015036676984501</c:v>
                </c:pt>
                <c:pt idx="154">
                  <c:v>1.1293324798576443</c:v>
                </c:pt>
                <c:pt idx="155">
                  <c:v>1.1138577346970657</c:v>
                </c:pt>
                <c:pt idx="156">
                  <c:v>1.0214582583344149</c:v>
                </c:pt>
                <c:pt idx="157">
                  <c:v>0.89592998712435645</c:v>
                </c:pt>
                <c:pt idx="158">
                  <c:v>0.88412679545245643</c:v>
                </c:pt>
                <c:pt idx="159">
                  <c:v>1.0138093933245214</c:v>
                </c:pt>
                <c:pt idx="160">
                  <c:v>0.99917923740960035</c:v>
                </c:pt>
                <c:pt idx="161">
                  <c:v>1.089542182661847</c:v>
                </c:pt>
                <c:pt idx="162">
                  <c:v>1.2113905581067719</c:v>
                </c:pt>
                <c:pt idx="163">
                  <c:v>1.1713900524504017</c:v>
                </c:pt>
                <c:pt idx="164">
                  <c:v>1.4692112234712422</c:v>
                </c:pt>
                <c:pt idx="165">
                  <c:v>1.1297537746219894</c:v>
                </c:pt>
                <c:pt idx="166">
                  <c:v>1.1343460353406636</c:v>
                </c:pt>
                <c:pt idx="167">
                  <c:v>1.0735439167096887</c:v>
                </c:pt>
                <c:pt idx="168">
                  <c:v>0.72212815686646303</c:v>
                </c:pt>
                <c:pt idx="169">
                  <c:v>0.69745400250712242</c:v>
                </c:pt>
                <c:pt idx="170">
                  <c:v>1.1403295276417693</c:v>
                </c:pt>
                <c:pt idx="171">
                  <c:v>1.1838407910851685</c:v>
                </c:pt>
                <c:pt idx="172">
                  <c:v>1.1435546197660775</c:v>
                </c:pt>
                <c:pt idx="173">
                  <c:v>0.97851340706711054</c:v>
                </c:pt>
                <c:pt idx="174">
                  <c:v>1.1584580871647239</c:v>
                </c:pt>
                <c:pt idx="175">
                  <c:v>0.86458984993579979</c:v>
                </c:pt>
                <c:pt idx="176">
                  <c:v>1.1129983740560145</c:v>
                </c:pt>
                <c:pt idx="177">
                  <c:v>1.0549788383972194</c:v>
                </c:pt>
                <c:pt idx="178">
                  <c:v>1.1239831741971256</c:v>
                </c:pt>
                <c:pt idx="179">
                  <c:v>1.1522848010454878</c:v>
                </c:pt>
                <c:pt idx="180">
                  <c:v>0.49284359643316222</c:v>
                </c:pt>
                <c:pt idx="181">
                  <c:v>0.23522418019780011</c:v>
                </c:pt>
                <c:pt idx="182">
                  <c:v>1.0072660830267397</c:v>
                </c:pt>
                <c:pt idx="183">
                  <c:v>1.2315760604381929</c:v>
                </c:pt>
                <c:pt idx="184">
                  <c:v>1.0997303765573649</c:v>
                </c:pt>
                <c:pt idx="185">
                  <c:v>1.0566335436628591</c:v>
                </c:pt>
                <c:pt idx="186">
                  <c:v>1.3108728481282896</c:v>
                </c:pt>
                <c:pt idx="187">
                  <c:v>1.2405090767618674</c:v>
                </c:pt>
                <c:pt idx="188">
                  <c:v>0.8799439535728959</c:v>
                </c:pt>
                <c:pt idx="189">
                  <c:v>1.1339270674229183</c:v>
                </c:pt>
                <c:pt idx="190">
                  <c:v>1.206962625168972</c:v>
                </c:pt>
                <c:pt idx="191">
                  <c:v>1.1266926937485608</c:v>
                </c:pt>
                <c:pt idx="192">
                  <c:v>0.96590604421058612</c:v>
                </c:pt>
                <c:pt idx="193">
                  <c:v>1.1544521222282129</c:v>
                </c:pt>
                <c:pt idx="194">
                  <c:v>0.88011328645121523</c:v>
                </c:pt>
                <c:pt idx="195">
                  <c:v>0.71865839751267624</c:v>
                </c:pt>
                <c:pt idx="196">
                  <c:v>1.1750095855359528</c:v>
                </c:pt>
                <c:pt idx="197">
                  <c:v>1.2025120699918688</c:v>
                </c:pt>
                <c:pt idx="198">
                  <c:v>0.91350679994785733</c:v>
                </c:pt>
                <c:pt idx="199">
                  <c:v>0.8911587640179488</c:v>
                </c:pt>
                <c:pt idx="200">
                  <c:v>1.2111535126734976</c:v>
                </c:pt>
                <c:pt idx="201">
                  <c:v>1.0998399013670346</c:v>
                </c:pt>
                <c:pt idx="202">
                  <c:v>1.1725324750749915</c:v>
                </c:pt>
                <c:pt idx="203">
                  <c:v>1.0313243691074205</c:v>
                </c:pt>
                <c:pt idx="204">
                  <c:v>1.1871332482000911</c:v>
                </c:pt>
                <c:pt idx="205">
                  <c:v>1.2442522035431021</c:v>
                </c:pt>
                <c:pt idx="206">
                  <c:v>1.0189000567772499</c:v>
                </c:pt>
                <c:pt idx="207">
                  <c:v>1.0961012387861764</c:v>
                </c:pt>
                <c:pt idx="208">
                  <c:v>0.95515511164135003</c:v>
                </c:pt>
                <c:pt idx="209">
                  <c:v>1.0996206874288503</c:v>
                </c:pt>
                <c:pt idx="210">
                  <c:v>0.77464189107404069</c:v>
                </c:pt>
                <c:pt idx="211">
                  <c:v>0.74882312985702693</c:v>
                </c:pt>
                <c:pt idx="212">
                  <c:v>0.78488157426543836</c:v>
                </c:pt>
                <c:pt idx="213">
                  <c:v>0.78472371656204842</c:v>
                </c:pt>
                <c:pt idx="214">
                  <c:v>0.33293260172935768</c:v>
                </c:pt>
                <c:pt idx="215">
                  <c:v>0.88558318375234113</c:v>
                </c:pt>
                <c:pt idx="216">
                  <c:v>1.051220874041531</c:v>
                </c:pt>
                <c:pt idx="217">
                  <c:v>0.68908309726594597</c:v>
                </c:pt>
                <c:pt idx="218">
                  <c:v>0.84524725551412216</c:v>
                </c:pt>
                <c:pt idx="219">
                  <c:v>0.99835814133330647</c:v>
                </c:pt>
                <c:pt idx="220">
                  <c:v>0.6072885920649882</c:v>
                </c:pt>
                <c:pt idx="221">
                  <c:v>1.1205552997338162</c:v>
                </c:pt>
                <c:pt idx="222">
                  <c:v>0.83941073708818381</c:v>
                </c:pt>
                <c:pt idx="223">
                  <c:v>0.77026700294982775</c:v>
                </c:pt>
                <c:pt idx="224">
                  <c:v>0.53200591960606936</c:v>
                </c:pt>
                <c:pt idx="225">
                  <c:v>0.8210763787786014</c:v>
                </c:pt>
                <c:pt idx="226">
                  <c:v>0.83481591705254088</c:v>
                </c:pt>
                <c:pt idx="227">
                  <c:v>0.73126440400612736</c:v>
                </c:pt>
                <c:pt idx="228">
                  <c:v>0.7321338282490697</c:v>
                </c:pt>
                <c:pt idx="229">
                  <c:v>0.66686249175924728</c:v>
                </c:pt>
                <c:pt idx="230">
                  <c:v>0.66917166042660725</c:v>
                </c:pt>
                <c:pt idx="231">
                  <c:v>0.66228096663221092</c:v>
                </c:pt>
                <c:pt idx="232">
                  <c:v>0.63508892740682321</c:v>
                </c:pt>
                <c:pt idx="233">
                  <c:v>0.56115094886258776</c:v>
                </c:pt>
                <c:pt idx="234">
                  <c:v>0.83352050592790605</c:v>
                </c:pt>
                <c:pt idx="235">
                  <c:v>0.87771342269946173</c:v>
                </c:pt>
                <c:pt idx="236">
                  <c:v>0.74015606903402598</c:v>
                </c:pt>
                <c:pt idx="237">
                  <c:v>0.57328708294149056</c:v>
                </c:pt>
                <c:pt idx="238">
                  <c:v>0.42463088039298674</c:v>
                </c:pt>
                <c:pt idx="239">
                  <c:v>0.44658803473780828</c:v>
                </c:pt>
                <c:pt idx="240">
                  <c:v>0.56209039324857091</c:v>
                </c:pt>
                <c:pt idx="241">
                  <c:v>0.70311075023741754</c:v>
                </c:pt>
                <c:pt idx="242">
                  <c:v>0.81013022944530488</c:v>
                </c:pt>
                <c:pt idx="243">
                  <c:v>0.71264898734864479</c:v>
                </c:pt>
                <c:pt idx="244">
                  <c:v>0.91270684165438321</c:v>
                </c:pt>
                <c:pt idx="245">
                  <c:v>0.23753186594610526</c:v>
                </c:pt>
                <c:pt idx="246">
                  <c:v>0.21636343202330682</c:v>
                </c:pt>
                <c:pt idx="247">
                  <c:v>0.24239758099598568</c:v>
                </c:pt>
                <c:pt idx="248">
                  <c:v>0.22498704198245967</c:v>
                </c:pt>
                <c:pt idx="249">
                  <c:v>0.19884428173282698</c:v>
                </c:pt>
                <c:pt idx="250">
                  <c:v>0.23290742556719288</c:v>
                </c:pt>
                <c:pt idx="251">
                  <c:v>0.23363294829039957</c:v>
                </c:pt>
                <c:pt idx="252">
                  <c:v>0.2535781802997269</c:v>
                </c:pt>
                <c:pt idx="253">
                  <c:v>0.30968274380082528</c:v>
                </c:pt>
                <c:pt idx="254">
                  <c:v>0.17984216898377167</c:v>
                </c:pt>
                <c:pt idx="255">
                  <c:v>0.26612032357822452</c:v>
                </c:pt>
                <c:pt idx="256">
                  <c:v>0.17233297336573331</c:v>
                </c:pt>
                <c:pt idx="257">
                  <c:v>0.24204588172621244</c:v>
                </c:pt>
                <c:pt idx="258">
                  <c:v>0.27033256019624763</c:v>
                </c:pt>
                <c:pt idx="259">
                  <c:v>0.20585882293657209</c:v>
                </c:pt>
                <c:pt idx="260">
                  <c:v>0.20291325954650044</c:v>
                </c:pt>
                <c:pt idx="261">
                  <c:v>0.22305701865038632</c:v>
                </c:pt>
                <c:pt idx="262">
                  <c:v>0.25005079423330517</c:v>
                </c:pt>
                <c:pt idx="263">
                  <c:v>0.27740298714265138</c:v>
                </c:pt>
                <c:pt idx="264">
                  <c:v>0.20505777384096049</c:v>
                </c:pt>
                <c:pt idx="265">
                  <c:v>0.24013124876052508</c:v>
                </c:pt>
                <c:pt idx="266">
                  <c:v>0.30907363721483871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1B-4CEC-8CD2-548FE1F28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1708088"/>
        <c:axId val="561704808"/>
      </c:lineChart>
      <c:dateAx>
        <c:axId val="561708088"/>
        <c:scaling>
          <c:orientation val="minMax"/>
        </c:scaling>
        <c:delete val="0"/>
        <c:axPos val="b"/>
        <c:numFmt formatCode="[$-409]d\-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704808"/>
        <c:crosses val="autoZero"/>
        <c:auto val="1"/>
        <c:lblOffset val="100"/>
        <c:baseTimeUnit val="days"/>
      </c:dateAx>
      <c:valAx>
        <c:axId val="561704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708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Sheet2!$E$1</c:f>
              <c:strCache>
                <c:ptCount val="1"/>
                <c:pt idx="0">
                  <c:v>Estimated 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Sheet2!$D$2:$D$268</c:f>
              <c:numCache>
                <c:formatCode>0</c:formatCode>
                <c:ptCount val="26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</c:numCache>
            </c:numRef>
          </c:cat>
          <c:val>
            <c:numRef>
              <c:f>Sheet2!$E$2:$E$268</c:f>
              <c:numCache>
                <c:formatCode>General</c:formatCode>
                <c:ptCount val="267"/>
                <c:pt idx="0">
                  <c:v>0.18116636342110612</c:v>
                </c:pt>
                <c:pt idx="1">
                  <c:v>0.27704204050886427</c:v>
                </c:pt>
                <c:pt idx="2">
                  <c:v>0.37818245488776514</c:v>
                </c:pt>
                <c:pt idx="3">
                  <c:v>0.61301696482634505</c:v>
                </c:pt>
                <c:pt idx="4">
                  <c:v>0.81467996808188725</c:v>
                </c:pt>
                <c:pt idx="5">
                  <c:v>0.8838628984058825</c:v>
                </c:pt>
                <c:pt idx="6">
                  <c:v>1.0105715285542409</c:v>
                </c:pt>
                <c:pt idx="7">
                  <c:v>1.6045575773145684</c:v>
                </c:pt>
                <c:pt idx="8">
                  <c:v>2.0675879313324654</c:v>
                </c:pt>
                <c:pt idx="9">
                  <c:v>2.3695231831914381</c:v>
                </c:pt>
                <c:pt idx="10">
                  <c:v>2.6352135887011254</c:v>
                </c:pt>
                <c:pt idx="11">
                  <c:v>3.3475983279646484</c:v>
                </c:pt>
                <c:pt idx="12">
                  <c:v>3.8228915864574891</c:v>
                </c:pt>
                <c:pt idx="13">
                  <c:v>4.3099803589058219</c:v>
                </c:pt>
                <c:pt idx="14">
                  <c:v>5.0656083933384295</c:v>
                </c:pt>
                <c:pt idx="15">
                  <c:v>6.0075794622859462</c:v>
                </c:pt>
                <c:pt idx="16">
                  <c:v>6.9315572947553221</c:v>
                </c:pt>
                <c:pt idx="17">
                  <c:v>7.8172147928339344</c:v>
                </c:pt>
                <c:pt idx="18">
                  <c:v>8.6759716505024418</c:v>
                </c:pt>
                <c:pt idx="19">
                  <c:v>9.4333306714527065</c:v>
                </c:pt>
                <c:pt idx="20">
                  <c:v>10.161736976508008</c:v>
                </c:pt>
                <c:pt idx="21">
                  <c:v>11.116795805738587</c:v>
                </c:pt>
                <c:pt idx="22">
                  <c:v>11.956604660120057</c:v>
                </c:pt>
                <c:pt idx="23">
                  <c:v>12.828375189686239</c:v>
                </c:pt>
                <c:pt idx="24">
                  <c:v>13.657556810382019</c:v>
                </c:pt>
                <c:pt idx="25">
                  <c:v>14.528983490499586</c:v>
                </c:pt>
                <c:pt idx="26">
                  <c:v>15.409362526337057</c:v>
                </c:pt>
                <c:pt idx="27">
                  <c:v>16.290391250154094</c:v>
                </c:pt>
                <c:pt idx="28">
                  <c:v>16.965146721689376</c:v>
                </c:pt>
                <c:pt idx="29">
                  <c:v>17.517349467530931</c:v>
                </c:pt>
                <c:pt idx="30">
                  <c:v>18.255398218664723</c:v>
                </c:pt>
                <c:pt idx="31">
                  <c:v>18.727752722834953</c:v>
                </c:pt>
                <c:pt idx="32">
                  <c:v>19.645081539498428</c:v>
                </c:pt>
                <c:pt idx="33">
                  <c:v>20.718039027613713</c:v>
                </c:pt>
                <c:pt idx="34">
                  <c:v>21.843076927619318</c:v>
                </c:pt>
                <c:pt idx="35">
                  <c:v>22.459835980892279</c:v>
                </c:pt>
                <c:pt idx="36">
                  <c:v>22.730643092593002</c:v>
                </c:pt>
                <c:pt idx="37">
                  <c:v>23.372240568614245</c:v>
                </c:pt>
                <c:pt idx="38">
                  <c:v>24.295682351644217</c:v>
                </c:pt>
                <c:pt idx="39">
                  <c:v>25.188115680875711</c:v>
                </c:pt>
                <c:pt idx="40">
                  <c:v>25.916336744536409</c:v>
                </c:pt>
                <c:pt idx="41">
                  <c:v>26.315429200368012</c:v>
                </c:pt>
                <c:pt idx="42">
                  <c:v>27.207033077772909</c:v>
                </c:pt>
                <c:pt idx="43">
                  <c:v>27.999024154520658</c:v>
                </c:pt>
                <c:pt idx="44">
                  <c:v>28.913276113243107</c:v>
                </c:pt>
                <c:pt idx="45">
                  <c:v>29.7961567679605</c:v>
                </c:pt>
                <c:pt idx="46">
                  <c:v>30.689597101966555</c:v>
                </c:pt>
                <c:pt idx="47">
                  <c:v>31.388272424487734</c:v>
                </c:pt>
                <c:pt idx="48">
                  <c:v>32.066751856758337</c:v>
                </c:pt>
                <c:pt idx="49">
                  <c:v>33.049173449015029</c:v>
                </c:pt>
                <c:pt idx="50">
                  <c:v>33.891107216797288</c:v>
                </c:pt>
                <c:pt idx="51">
                  <c:v>34.576572502218106</c:v>
                </c:pt>
                <c:pt idx="52">
                  <c:v>34.873071095486097</c:v>
                </c:pt>
                <c:pt idx="53">
                  <c:v>35.073428750479799</c:v>
                </c:pt>
                <c:pt idx="54">
                  <c:v>35.752429952222911</c:v>
                </c:pt>
                <c:pt idx="55">
                  <c:v>36.765758696577116</c:v>
                </c:pt>
                <c:pt idx="56">
                  <c:v>37.71437118408403</c:v>
                </c:pt>
                <c:pt idx="57">
                  <c:v>38.539760280288228</c:v>
                </c:pt>
                <c:pt idx="58">
                  <c:v>39.182942067444522</c:v>
                </c:pt>
                <c:pt idx="59">
                  <c:v>39.916041455637966</c:v>
                </c:pt>
                <c:pt idx="60">
                  <c:v>40.316053796330756</c:v>
                </c:pt>
                <c:pt idx="61">
                  <c:v>41.209031101332968</c:v>
                </c:pt>
                <c:pt idx="62">
                  <c:v>42.096311828513507</c:v>
                </c:pt>
                <c:pt idx="63">
                  <c:v>42.951194785319977</c:v>
                </c:pt>
                <c:pt idx="64">
                  <c:v>43.472130025055627</c:v>
                </c:pt>
                <c:pt idx="65">
                  <c:v>44.152929160594994</c:v>
                </c:pt>
                <c:pt idx="66">
                  <c:v>44.930272665415536</c:v>
                </c:pt>
                <c:pt idx="67">
                  <c:v>45.406369847587847</c:v>
                </c:pt>
                <c:pt idx="68">
                  <c:v>46.136364065016338</c:v>
                </c:pt>
                <c:pt idx="69">
                  <c:v>46.693966685685183</c:v>
                </c:pt>
                <c:pt idx="70">
                  <c:v>47.449726095314162</c:v>
                </c:pt>
                <c:pt idx="71">
                  <c:v>48.117750626247201</c:v>
                </c:pt>
                <c:pt idx="72">
                  <c:v>48.461846537595029</c:v>
                </c:pt>
                <c:pt idx="73">
                  <c:v>49.334131793092354</c:v>
                </c:pt>
                <c:pt idx="74">
                  <c:v>50.235944882771925</c:v>
                </c:pt>
                <c:pt idx="75">
                  <c:v>51.227399325236597</c:v>
                </c:pt>
                <c:pt idx="76">
                  <c:v>52.207910688819588</c:v>
                </c:pt>
                <c:pt idx="77">
                  <c:v>52.818892695856924</c:v>
                </c:pt>
                <c:pt idx="78">
                  <c:v>53.562253310364397</c:v>
                </c:pt>
                <c:pt idx="79">
                  <c:v>54.470691073006499</c:v>
                </c:pt>
                <c:pt idx="80">
                  <c:v>55.492341593630861</c:v>
                </c:pt>
                <c:pt idx="81">
                  <c:v>56.358665781490785</c:v>
                </c:pt>
                <c:pt idx="82">
                  <c:v>56.724648935154569</c:v>
                </c:pt>
                <c:pt idx="83">
                  <c:v>57.221366678967208</c:v>
                </c:pt>
                <c:pt idx="84">
                  <c:v>58.165287528092996</c:v>
                </c:pt>
                <c:pt idx="85">
                  <c:v>59.141006213839638</c:v>
                </c:pt>
                <c:pt idx="86">
                  <c:v>60.084694351866425</c:v>
                </c:pt>
                <c:pt idx="87">
                  <c:v>61.110191512800093</c:v>
                </c:pt>
                <c:pt idx="88">
                  <c:v>62.020487180444221</c:v>
                </c:pt>
                <c:pt idx="89">
                  <c:v>62.721968479493398</c:v>
                </c:pt>
                <c:pt idx="90">
                  <c:v>63.646840872275909</c:v>
                </c:pt>
                <c:pt idx="91">
                  <c:v>64.257396018530187</c:v>
                </c:pt>
                <c:pt idx="92">
                  <c:v>65.152362283619027</c:v>
                </c:pt>
                <c:pt idx="93">
                  <c:v>66.012161094041346</c:v>
                </c:pt>
                <c:pt idx="94">
                  <c:v>66.907156709344036</c:v>
                </c:pt>
                <c:pt idx="95">
                  <c:v>67.542328849319148</c:v>
                </c:pt>
                <c:pt idx="96">
                  <c:v>68.557009683994607</c:v>
                </c:pt>
                <c:pt idx="97">
                  <c:v>69.509625423075448</c:v>
                </c:pt>
                <c:pt idx="98">
                  <c:v>70.266267021519383</c:v>
                </c:pt>
                <c:pt idx="99">
                  <c:v>71.334801844961191</c:v>
                </c:pt>
                <c:pt idx="100">
                  <c:v>71.872543130775014</c:v>
                </c:pt>
                <c:pt idx="101">
                  <c:v>72.747785207730843</c:v>
                </c:pt>
                <c:pt idx="102">
                  <c:v>73.638700393768119</c:v>
                </c:pt>
                <c:pt idx="103">
                  <c:v>74.432613420149707</c:v>
                </c:pt>
                <c:pt idx="104">
                  <c:v>75.041160841817671</c:v>
                </c:pt>
                <c:pt idx="105">
                  <c:v>76.181143632449889</c:v>
                </c:pt>
                <c:pt idx="106">
                  <c:v>77.138584805547211</c:v>
                </c:pt>
                <c:pt idx="107">
                  <c:v>78.096098685588132</c:v>
                </c:pt>
                <c:pt idx="108">
                  <c:v>79.135296746016223</c:v>
                </c:pt>
                <c:pt idx="109">
                  <c:v>79.991636274623488</c:v>
                </c:pt>
                <c:pt idx="110">
                  <c:v>80.851968663878523</c:v>
                </c:pt>
                <c:pt idx="111">
                  <c:v>81.512136153629797</c:v>
                </c:pt>
                <c:pt idx="112">
                  <c:v>82.17378405704217</c:v>
                </c:pt>
                <c:pt idx="113">
                  <c:v>82.734321464587765</c:v>
                </c:pt>
                <c:pt idx="114">
                  <c:v>83.248980299537294</c:v>
                </c:pt>
                <c:pt idx="115">
                  <c:v>83.760231317258331</c:v>
                </c:pt>
                <c:pt idx="116">
                  <c:v>84.938779759763221</c:v>
                </c:pt>
                <c:pt idx="117">
                  <c:v>86.137411701052429</c:v>
                </c:pt>
                <c:pt idx="118">
                  <c:v>87.37186574095432</c:v>
                </c:pt>
                <c:pt idx="119">
                  <c:v>87.774236488119442</c:v>
                </c:pt>
                <c:pt idx="120">
                  <c:v>88.175695531045747</c:v>
                </c:pt>
                <c:pt idx="121">
                  <c:v>88.792769016865748</c:v>
                </c:pt>
                <c:pt idx="122">
                  <c:v>89.275628606134461</c:v>
                </c:pt>
                <c:pt idx="123">
                  <c:v>89.904449873673926</c:v>
                </c:pt>
                <c:pt idx="124">
                  <c:v>90.360150079198391</c:v>
                </c:pt>
                <c:pt idx="125">
                  <c:v>90.610333196292586</c:v>
                </c:pt>
                <c:pt idx="126">
                  <c:v>91.254303285667078</c:v>
                </c:pt>
                <c:pt idx="127">
                  <c:v>91.919811659669492</c:v>
                </c:pt>
                <c:pt idx="128">
                  <c:v>92.646743842028542</c:v>
                </c:pt>
                <c:pt idx="129">
                  <c:v>93.147000098077342</c:v>
                </c:pt>
                <c:pt idx="130">
                  <c:v>93.65318880813885</c:v>
                </c:pt>
                <c:pt idx="131">
                  <c:v>94.30375862321246</c:v>
                </c:pt>
                <c:pt idx="132">
                  <c:v>94.65884866532781</c:v>
                </c:pt>
                <c:pt idx="133">
                  <c:v>95.81927428972233</c:v>
                </c:pt>
                <c:pt idx="134">
                  <c:v>96.837107468493045</c:v>
                </c:pt>
                <c:pt idx="135">
                  <c:v>97.737874546492819</c:v>
                </c:pt>
                <c:pt idx="136">
                  <c:v>98.694864872978627</c:v>
                </c:pt>
                <c:pt idx="137">
                  <c:v>99.465394733782517</c:v>
                </c:pt>
                <c:pt idx="138">
                  <c:v>100.45064040734718</c:v>
                </c:pt>
                <c:pt idx="139">
                  <c:v>101.29967790177157</c:v>
                </c:pt>
                <c:pt idx="140">
                  <c:v>101.91768068477373</c:v>
                </c:pt>
                <c:pt idx="141">
                  <c:v>102.62662887772083</c:v>
                </c:pt>
                <c:pt idx="142">
                  <c:v>103.0289240904043</c:v>
                </c:pt>
                <c:pt idx="143">
                  <c:v>103.98139193258393</c:v>
                </c:pt>
                <c:pt idx="144">
                  <c:v>105.07680635460206</c:v>
                </c:pt>
                <c:pt idx="145">
                  <c:v>106.24975234185398</c:v>
                </c:pt>
                <c:pt idx="146">
                  <c:v>106.99857897935276</c:v>
                </c:pt>
                <c:pt idx="147">
                  <c:v>107.63772068748895</c:v>
                </c:pt>
                <c:pt idx="148">
                  <c:v>108.23711580411467</c:v>
                </c:pt>
                <c:pt idx="149">
                  <c:v>108.9097858762036</c:v>
                </c:pt>
                <c:pt idx="150">
                  <c:v>109.83436715677351</c:v>
                </c:pt>
                <c:pt idx="151">
                  <c:v>110.45480960100571</c:v>
                </c:pt>
                <c:pt idx="152">
                  <c:v>111.0480633125846</c:v>
                </c:pt>
                <c:pt idx="153">
                  <c:v>111.5831102833171</c:v>
                </c:pt>
                <c:pt idx="154">
                  <c:v>112.39375187530787</c:v>
                </c:pt>
                <c:pt idx="155">
                  <c:v>113.19758743283313</c:v>
                </c:pt>
                <c:pt idx="156">
                  <c:v>113.95161489002371</c:v>
                </c:pt>
                <c:pt idx="157">
                  <c:v>114.74046570668357</c:v>
                </c:pt>
                <c:pt idx="158">
                  <c:v>115.43721966425477</c:v>
                </c:pt>
                <c:pt idx="159">
                  <c:v>116.117833706786</c:v>
                </c:pt>
                <c:pt idx="160">
                  <c:v>116.83665089575943</c:v>
                </c:pt>
                <c:pt idx="161">
                  <c:v>117.22153480890432</c:v>
                </c:pt>
                <c:pt idx="162">
                  <c:v>117.81624708650713</c:v>
                </c:pt>
                <c:pt idx="163">
                  <c:v>118.47041056653231</c:v>
                </c:pt>
                <c:pt idx="164">
                  <c:v>119.15197068984411</c:v>
                </c:pt>
                <c:pt idx="165">
                  <c:v>119.72315566244995</c:v>
                </c:pt>
                <c:pt idx="166">
                  <c:v>120.51132049543618</c:v>
                </c:pt>
                <c:pt idx="167">
                  <c:v>121.37545547323262</c:v>
                </c:pt>
                <c:pt idx="168">
                  <c:v>121.55069365450764</c:v>
                </c:pt>
                <c:pt idx="169">
                  <c:v>121.92293666799807</c:v>
                </c:pt>
                <c:pt idx="170">
                  <c:v>122.42850713911315</c:v>
                </c:pt>
                <c:pt idx="171">
                  <c:v>122.96049240156829</c:v>
                </c:pt>
                <c:pt idx="172">
                  <c:v>123.54196628450647</c:v>
                </c:pt>
                <c:pt idx="173">
                  <c:v>124.07676223112459</c:v>
                </c:pt>
                <c:pt idx="174">
                  <c:v>124.50184312371502</c:v>
                </c:pt>
                <c:pt idx="175">
                  <c:v>124.96666246657817</c:v>
                </c:pt>
                <c:pt idx="176">
                  <c:v>125.44645969703711</c:v>
                </c:pt>
                <c:pt idx="177">
                  <c:v>125.95858163152171</c:v>
                </c:pt>
                <c:pt idx="178">
                  <c:v>126.53083118527402</c:v>
                </c:pt>
                <c:pt idx="179">
                  <c:v>127.08438651455445</c:v>
                </c:pt>
                <c:pt idx="180">
                  <c:v>127.64064269654185</c:v>
                </c:pt>
                <c:pt idx="181">
                  <c:v>127.87854702981656</c:v>
                </c:pt>
                <c:pt idx="182">
                  <c:v>128.08369710843417</c:v>
                </c:pt>
                <c:pt idx="183">
                  <c:v>128.57406271575189</c:v>
                </c:pt>
                <c:pt idx="184">
                  <c:v>129.08630930013044</c:v>
                </c:pt>
                <c:pt idx="185">
                  <c:v>129.43908894170147</c:v>
                </c:pt>
                <c:pt idx="186">
                  <c:v>129.98387650241764</c:v>
                </c:pt>
                <c:pt idx="187">
                  <c:v>130.4336414165704</c:v>
                </c:pt>
                <c:pt idx="188">
                  <c:v>130.90487844645841</c:v>
                </c:pt>
                <c:pt idx="189">
                  <c:v>131.20266825750943</c:v>
                </c:pt>
                <c:pt idx="190">
                  <c:v>131.63563227931746</c:v>
                </c:pt>
                <c:pt idx="191">
                  <c:v>132.21722423241246</c:v>
                </c:pt>
                <c:pt idx="192">
                  <c:v>132.70138362438379</c:v>
                </c:pt>
                <c:pt idx="193">
                  <c:v>133.14535302002693</c:v>
                </c:pt>
                <c:pt idx="194">
                  <c:v>133.59099343529039</c:v>
                </c:pt>
                <c:pt idx="195">
                  <c:v>134.00360338666638</c:v>
                </c:pt>
                <c:pt idx="196">
                  <c:v>134.35947861054854</c:v>
                </c:pt>
                <c:pt idx="197">
                  <c:v>134.91322542812489</c:v>
                </c:pt>
                <c:pt idx="198">
                  <c:v>135.357769803987</c:v>
                </c:pt>
                <c:pt idx="199">
                  <c:v>135.74952163297644</c:v>
                </c:pt>
                <c:pt idx="200">
                  <c:v>135.99646077858867</c:v>
                </c:pt>
                <c:pt idx="201">
                  <c:v>136.57002272385827</c:v>
                </c:pt>
                <c:pt idx="202">
                  <c:v>136.99198035025353</c:v>
                </c:pt>
                <c:pt idx="203">
                  <c:v>137.39655693754125</c:v>
                </c:pt>
                <c:pt idx="204">
                  <c:v>137.79694381890826</c:v>
                </c:pt>
                <c:pt idx="205">
                  <c:v>138.1800597931946</c:v>
                </c:pt>
                <c:pt idx="206">
                  <c:v>138.56912893847857</c:v>
                </c:pt>
                <c:pt idx="207">
                  <c:v>139.02306298840799</c:v>
                </c:pt>
                <c:pt idx="208">
                  <c:v>139.49918904823983</c:v>
                </c:pt>
                <c:pt idx="209">
                  <c:v>139.81539875356776</c:v>
                </c:pt>
                <c:pt idx="210">
                  <c:v>140.13698441944706</c:v>
                </c:pt>
                <c:pt idx="211">
                  <c:v>140.48028954712416</c:v>
                </c:pt>
                <c:pt idx="212">
                  <c:v>140.78688502314537</c:v>
                </c:pt>
                <c:pt idx="213">
                  <c:v>141.22261277070623</c:v>
                </c:pt>
                <c:pt idx="214">
                  <c:v>141.64789840081201</c:v>
                </c:pt>
                <c:pt idx="215">
                  <c:v>141.85398157187373</c:v>
                </c:pt>
                <c:pt idx="216">
                  <c:v>142.25852733222627</c:v>
                </c:pt>
                <c:pt idx="217">
                  <c:v>142.52366556265676</c:v>
                </c:pt>
                <c:pt idx="218">
                  <c:v>142.77384735566898</c:v>
                </c:pt>
                <c:pt idx="219">
                  <c:v>143.03526658719704</c:v>
                </c:pt>
                <c:pt idx="220">
                  <c:v>143.36424758966214</c:v>
                </c:pt>
                <c:pt idx="221">
                  <c:v>143.58307707073433</c:v>
                </c:pt>
                <c:pt idx="222">
                  <c:v>143.86271907957445</c:v>
                </c:pt>
                <c:pt idx="223">
                  <c:v>144.11008508113088</c:v>
                </c:pt>
                <c:pt idx="224">
                  <c:v>144.31860453025971</c:v>
                </c:pt>
                <c:pt idx="225">
                  <c:v>144.54397171542905</c:v>
                </c:pt>
                <c:pt idx="226">
                  <c:v>144.81173325577211</c:v>
                </c:pt>
                <c:pt idx="227">
                  <c:v>145.10836227260617</c:v>
                </c:pt>
                <c:pt idx="228">
                  <c:v>145.37296059664487</c:v>
                </c:pt>
                <c:pt idx="229">
                  <c:v>145.61085946949331</c:v>
                </c:pt>
                <c:pt idx="230">
                  <c:v>145.84940873657402</c:v>
                </c:pt>
                <c:pt idx="231">
                  <c:v>146.00617335059715</c:v>
                </c:pt>
                <c:pt idx="232">
                  <c:v>146.158440043719</c:v>
                </c:pt>
                <c:pt idx="233">
                  <c:v>146.30736574814159</c:v>
                </c:pt>
                <c:pt idx="234">
                  <c:v>146.43240201564967</c:v>
                </c:pt>
                <c:pt idx="235">
                  <c:v>146.68341328469413</c:v>
                </c:pt>
                <c:pt idx="236">
                  <c:v>146.93196631827843</c:v>
                </c:pt>
                <c:pt idx="237">
                  <c:v>147.13182886800661</c:v>
                </c:pt>
                <c:pt idx="238">
                  <c:v>147.27637113690648</c:v>
                </c:pt>
                <c:pt idx="239">
                  <c:v>147.39333015459735</c:v>
                </c:pt>
                <c:pt idx="240">
                  <c:v>147.53211283532599</c:v>
                </c:pt>
                <c:pt idx="241">
                  <c:v>147.6737412037586</c:v>
                </c:pt>
                <c:pt idx="242">
                  <c:v>147.86006943135885</c:v>
                </c:pt>
                <c:pt idx="243">
                  <c:v>148.03745348851416</c:v>
                </c:pt>
                <c:pt idx="244">
                  <c:v>148.17141572869181</c:v>
                </c:pt>
                <c:pt idx="245">
                  <c:v>148.25440219863569</c:v>
                </c:pt>
                <c:pt idx="246">
                  <c:v>148.33948465447597</c:v>
                </c:pt>
                <c:pt idx="247">
                  <c:v>148.47687258706813</c:v>
                </c:pt>
                <c:pt idx="248">
                  <c:v>148.5709604849088</c:v>
                </c:pt>
                <c:pt idx="249">
                  <c:v>148.6453550556505</c:v>
                </c:pt>
                <c:pt idx="250">
                  <c:v>148.71858258015729</c:v>
                </c:pt>
                <c:pt idx="251">
                  <c:v>148.80345531377054</c:v>
                </c:pt>
                <c:pt idx="252">
                  <c:v>148.88706710590947</c:v>
                </c:pt>
                <c:pt idx="253">
                  <c:v>148.96573900579207</c:v>
                </c:pt>
                <c:pt idx="254">
                  <c:v>149.03458396913882</c:v>
                </c:pt>
                <c:pt idx="255">
                  <c:v>149.10450147188158</c:v>
                </c:pt>
                <c:pt idx="256">
                  <c:v>149.24398608322215</c:v>
                </c:pt>
                <c:pt idx="257">
                  <c:v>149.31846910719204</c:v>
                </c:pt>
                <c:pt idx="258">
                  <c:v>149.39720325911827</c:v>
                </c:pt>
                <c:pt idx="259">
                  <c:v>149.47601528289098</c:v>
                </c:pt>
                <c:pt idx="260">
                  <c:v>149.55767861179376</c:v>
                </c:pt>
                <c:pt idx="261">
                  <c:v>149.6229921332727</c:v>
                </c:pt>
                <c:pt idx="262">
                  <c:v>149.73129533670738</c:v>
                </c:pt>
                <c:pt idx="263">
                  <c:v>149.80285961973971</c:v>
                </c:pt>
                <c:pt idx="264">
                  <c:v>149.86440920105781</c:v>
                </c:pt>
                <c:pt idx="265">
                  <c:v>149.91998161137428</c:v>
                </c:pt>
                <c:pt idx="266">
                  <c:v>150.01247229167063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40-4306-AA50-0C57D052F989}"/>
            </c:ext>
          </c:extLst>
        </c:ser>
        <c:ser>
          <c:idx val="1"/>
          <c:order val="1"/>
          <c:tx>
            <c:strRef>
              <c:f>Sheet2!$F$1</c:f>
              <c:strCache>
                <c:ptCount val="1"/>
                <c:pt idx="0">
                  <c:v>Measured 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Sheet2!$D$2:$D$268</c:f>
              <c:numCache>
                <c:formatCode>0</c:formatCode>
                <c:ptCount val="26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</c:numCache>
            </c:numRef>
          </c:cat>
          <c:val>
            <c:numRef>
              <c:f>Sheet2!$F$2:$F$268</c:f>
              <c:numCache>
                <c:formatCode>General</c:formatCode>
                <c:ptCount val="267"/>
                <c:pt idx="0">
                  <c:v>0.51896079899709802</c:v>
                </c:pt>
                <c:pt idx="1">
                  <c:v>1.0421379422614727</c:v>
                </c:pt>
                <c:pt idx="2">
                  <c:v>1.5511707069832386</c:v>
                </c:pt>
                <c:pt idx="3">
                  <c:v>2.0935047969470384</c:v>
                </c:pt>
                <c:pt idx="4">
                  <c:v>2.8760511643036266</c:v>
                </c:pt>
                <c:pt idx="5">
                  <c:v>3.6370432994413946</c:v>
                </c:pt>
                <c:pt idx="6">
                  <c:v>4.1180416905934845</c:v>
                </c:pt>
                <c:pt idx="7">
                  <c:v>5.1479924315988939</c:v>
                </c:pt>
                <c:pt idx="8">
                  <c:v>5.9543918704573571</c:v>
                </c:pt>
                <c:pt idx="9">
                  <c:v>6.4173088020134923</c:v>
                </c:pt>
                <c:pt idx="10">
                  <c:v>7.6801767899479483</c:v>
                </c:pt>
                <c:pt idx="11">
                  <c:v>8.7449681965637094</c:v>
                </c:pt>
                <c:pt idx="12">
                  <c:v>9.6195978683260481</c:v>
                </c:pt>
                <c:pt idx="13">
                  <c:v>10.484188092181652</c:v>
                </c:pt>
                <c:pt idx="14">
                  <c:v>11.919786607610751</c:v>
                </c:pt>
                <c:pt idx="15">
                  <c:v>13.396838462862542</c:v>
                </c:pt>
                <c:pt idx="16">
                  <c:v>14.777801224291942</c:v>
                </c:pt>
                <c:pt idx="17">
                  <c:v>16.05472927414775</c:v>
                </c:pt>
                <c:pt idx="18">
                  <c:v>17.358073409949871</c:v>
                </c:pt>
                <c:pt idx="19">
                  <c:v>18.56602609402664</c:v>
                </c:pt>
                <c:pt idx="20">
                  <c:v>19.780075925686958</c:v>
                </c:pt>
                <c:pt idx="21">
                  <c:v>20.969666986376957</c:v>
                </c:pt>
                <c:pt idx="22">
                  <c:v>22.170856670399459</c:v>
                </c:pt>
                <c:pt idx="23">
                  <c:v>23.19443177210438</c:v>
                </c:pt>
                <c:pt idx="24">
                  <c:v>24.478793611819448</c:v>
                </c:pt>
                <c:pt idx="25">
                  <c:v>25.729199749492512</c:v>
                </c:pt>
                <c:pt idx="26">
                  <c:v>26.930946865775862</c:v>
                </c:pt>
                <c:pt idx="27">
                  <c:v>28.294084711099629</c:v>
                </c:pt>
                <c:pt idx="28">
                  <c:v>29.805675839385934</c:v>
                </c:pt>
                <c:pt idx="29">
                  <c:v>31.072703365428406</c:v>
                </c:pt>
                <c:pt idx="30">
                  <c:v>31.836271951266372</c:v>
                </c:pt>
                <c:pt idx="31">
                  <c:v>33.078712352464258</c:v>
                </c:pt>
                <c:pt idx="32">
                  <c:v>34.402438612406534</c:v>
                </c:pt>
                <c:pt idx="33">
                  <c:v>35.715465608377691</c:v>
                </c:pt>
                <c:pt idx="34">
                  <c:v>37.007864599999117</c:v>
                </c:pt>
                <c:pt idx="35">
                  <c:v>37.37755771031744</c:v>
                </c:pt>
                <c:pt idx="36">
                  <c:v>38.560810336348531</c:v>
                </c:pt>
                <c:pt idx="37">
                  <c:v>39.560659667433988</c:v>
                </c:pt>
                <c:pt idx="38">
                  <c:v>40.661898648962826</c:v>
                </c:pt>
                <c:pt idx="39">
                  <c:v>41.624480039920414</c:v>
                </c:pt>
                <c:pt idx="40">
                  <c:v>42.705125517728554</c:v>
                </c:pt>
                <c:pt idx="41">
                  <c:v>44.229500745295645</c:v>
                </c:pt>
                <c:pt idx="42">
                  <c:v>45.359959562458386</c:v>
                </c:pt>
                <c:pt idx="43">
                  <c:v>46.639192555159632</c:v>
                </c:pt>
                <c:pt idx="44">
                  <c:v>47.854329547108364</c:v>
                </c:pt>
                <c:pt idx="45">
                  <c:v>49.055143748497457</c:v>
                </c:pt>
                <c:pt idx="46">
                  <c:v>50.18129169192482</c:v>
                </c:pt>
                <c:pt idx="47">
                  <c:v>51.260198226593722</c:v>
                </c:pt>
                <c:pt idx="48">
                  <c:v>52.282352320358271</c:v>
                </c:pt>
                <c:pt idx="49">
                  <c:v>53.357667698686868</c:v>
                </c:pt>
                <c:pt idx="50">
                  <c:v>54.6049469907325</c:v>
                </c:pt>
                <c:pt idx="51">
                  <c:v>55.390843121246554</c:v>
                </c:pt>
                <c:pt idx="52">
                  <c:v>55.984276362286082</c:v>
                </c:pt>
                <c:pt idx="53">
                  <c:v>56.91006518851308</c:v>
                </c:pt>
                <c:pt idx="54">
                  <c:v>58.172861134518449</c:v>
                </c:pt>
                <c:pt idx="55">
                  <c:v>59.331446605652665</c:v>
                </c:pt>
                <c:pt idx="56">
                  <c:v>60.521159523350697</c:v>
                </c:pt>
                <c:pt idx="57">
                  <c:v>61.93225144476245</c:v>
                </c:pt>
                <c:pt idx="58">
                  <c:v>63.173161891519477</c:v>
                </c:pt>
                <c:pt idx="59">
                  <c:v>64.316808975615203</c:v>
                </c:pt>
                <c:pt idx="60">
                  <c:v>65.406726399634479</c:v>
                </c:pt>
                <c:pt idx="61">
                  <c:v>66.563109676028361</c:v>
                </c:pt>
                <c:pt idx="62">
                  <c:v>67.672046700891826</c:v>
                </c:pt>
                <c:pt idx="63">
                  <c:v>69.109473468879216</c:v>
                </c:pt>
                <c:pt idx="64">
                  <c:v>70.481833018086945</c:v>
                </c:pt>
                <c:pt idx="65">
                  <c:v>71.609515002332486</c:v>
                </c:pt>
                <c:pt idx="66">
                  <c:v>72.673415924546902</c:v>
                </c:pt>
                <c:pt idx="67">
                  <c:v>73.921413489420985</c:v>
                </c:pt>
                <c:pt idx="68">
                  <c:v>75.070230563697123</c:v>
                </c:pt>
                <c:pt idx="69">
                  <c:v>76.102841073028742</c:v>
                </c:pt>
                <c:pt idx="70">
                  <c:v>77.37431794586432</c:v>
                </c:pt>
                <c:pt idx="71">
                  <c:v>78.004109057588607</c:v>
                </c:pt>
                <c:pt idx="72">
                  <c:v>79.182973134749673</c:v>
                </c:pt>
                <c:pt idx="73">
                  <c:v>80.677115505362423</c:v>
                </c:pt>
                <c:pt idx="74">
                  <c:v>82.322566281801315</c:v>
                </c:pt>
                <c:pt idx="75">
                  <c:v>83.583281968324798</c:v>
                </c:pt>
                <c:pt idx="76">
                  <c:v>85.184639532971147</c:v>
                </c:pt>
                <c:pt idx="77">
                  <c:v>86.449226817832468</c:v>
                </c:pt>
                <c:pt idx="78">
                  <c:v>88.425232120677663</c:v>
                </c:pt>
                <c:pt idx="79">
                  <c:v>90.120788178959756</c:v>
                </c:pt>
                <c:pt idx="80">
                  <c:v>91.700622092165517</c:v>
                </c:pt>
                <c:pt idx="81">
                  <c:v>92.432898765352689</c:v>
                </c:pt>
                <c:pt idx="82">
                  <c:v>94.021590690962014</c:v>
                </c:pt>
                <c:pt idx="83">
                  <c:v>95.413325489903769</c:v>
                </c:pt>
                <c:pt idx="84">
                  <c:v>97.251717230708437</c:v>
                </c:pt>
                <c:pt idx="85">
                  <c:v>98.958059205931818</c:v>
                </c:pt>
                <c:pt idx="86">
                  <c:v>100.59002770211951</c:v>
                </c:pt>
                <c:pt idx="87">
                  <c:v>102.34241797603244</c:v>
                </c:pt>
                <c:pt idx="88">
                  <c:v>103.89070258752935</c:v>
                </c:pt>
                <c:pt idx="89">
                  <c:v>105.54426863193875</c:v>
                </c:pt>
                <c:pt idx="90">
                  <c:v>106.86918681206078</c:v>
                </c:pt>
                <c:pt idx="91">
                  <c:v>108.15611488054337</c:v>
                </c:pt>
                <c:pt idx="92">
                  <c:v>109.87859905377327</c:v>
                </c:pt>
                <c:pt idx="93">
                  <c:v>111.17802610988157</c:v>
                </c:pt>
                <c:pt idx="94">
                  <c:v>112.61530253267227</c:v>
                </c:pt>
                <c:pt idx="95">
                  <c:v>113.89231842635095</c:v>
                </c:pt>
                <c:pt idx="96">
                  <c:v>115.51789412738191</c:v>
                </c:pt>
                <c:pt idx="97">
                  <c:v>117.37038842693285</c:v>
                </c:pt>
                <c:pt idx="98">
                  <c:v>118.61820914742155</c:v>
                </c:pt>
                <c:pt idx="99">
                  <c:v>119.59267081957748</c:v>
                </c:pt>
                <c:pt idx="100">
                  <c:v>120.44170167766606</c:v>
                </c:pt>
                <c:pt idx="101">
                  <c:v>121.7993811785901</c:v>
                </c:pt>
                <c:pt idx="102">
                  <c:v>123.0517459029882</c:v>
                </c:pt>
                <c:pt idx="103">
                  <c:v>124.1742275852269</c:v>
                </c:pt>
                <c:pt idx="104">
                  <c:v>124.98116237509295</c:v>
                </c:pt>
                <c:pt idx="105">
                  <c:v>126.09599716374608</c:v>
                </c:pt>
                <c:pt idx="106">
                  <c:v>127.61773710803078</c:v>
                </c:pt>
                <c:pt idx="107">
                  <c:v>128.63237433849494</c:v>
                </c:pt>
                <c:pt idx="108">
                  <c:v>129.64946179091248</c:v>
                </c:pt>
                <c:pt idx="109">
                  <c:v>130.58634333486498</c:v>
                </c:pt>
                <c:pt idx="110">
                  <c:v>131.59099023739805</c:v>
                </c:pt>
                <c:pt idx="111">
                  <c:v>132.95592304431042</c:v>
                </c:pt>
                <c:pt idx="112">
                  <c:v>133.7883035768819</c:v>
                </c:pt>
                <c:pt idx="113">
                  <c:v>134.20008292951314</c:v>
                </c:pt>
                <c:pt idx="114">
                  <c:v>135.38321413567672</c:v>
                </c:pt>
                <c:pt idx="115">
                  <c:v>136.67751615358287</c:v>
                </c:pt>
                <c:pt idx="116">
                  <c:v>137.90904520945895</c:v>
                </c:pt>
                <c:pt idx="117">
                  <c:v>139.04779624178207</c:v>
                </c:pt>
                <c:pt idx="118">
                  <c:v>140.49375909000469</c:v>
                </c:pt>
                <c:pt idx="119">
                  <c:v>140.99785305511949</c:v>
                </c:pt>
                <c:pt idx="120">
                  <c:v>141.89269772220212</c:v>
                </c:pt>
                <c:pt idx="121">
                  <c:v>142.51353211909728</c:v>
                </c:pt>
                <c:pt idx="122">
                  <c:v>143.44153942608503</c:v>
                </c:pt>
                <c:pt idx="123">
                  <c:v>144.03522453795327</c:v>
                </c:pt>
                <c:pt idx="124">
                  <c:v>144.20605700546221</c:v>
                </c:pt>
                <c:pt idx="125">
                  <c:v>144.86791451170973</c:v>
                </c:pt>
                <c:pt idx="126">
                  <c:v>145.88201743477089</c:v>
                </c:pt>
                <c:pt idx="127">
                  <c:v>146.78633053367525</c:v>
                </c:pt>
                <c:pt idx="128">
                  <c:v>147.39630106280893</c:v>
                </c:pt>
                <c:pt idx="129">
                  <c:v>148.21284331623801</c:v>
                </c:pt>
                <c:pt idx="130">
                  <c:v>149.02636695645444</c:v>
                </c:pt>
                <c:pt idx="131">
                  <c:v>149.65737765021331</c:v>
                </c:pt>
                <c:pt idx="132">
                  <c:v>150.48471846892139</c:v>
                </c:pt>
                <c:pt idx="133">
                  <c:v>151.61379664746795</c:v>
                </c:pt>
                <c:pt idx="134">
                  <c:v>152.58265181075541</c:v>
                </c:pt>
                <c:pt idx="135">
                  <c:v>153.6088503626039</c:v>
                </c:pt>
                <c:pt idx="136">
                  <c:v>154.66121171214277</c:v>
                </c:pt>
                <c:pt idx="137">
                  <c:v>155.79161535099252</c:v>
                </c:pt>
                <c:pt idx="138">
                  <c:v>156.92072948996258</c:v>
                </c:pt>
                <c:pt idx="139">
                  <c:v>157.92204850003546</c:v>
                </c:pt>
                <c:pt idx="140">
                  <c:v>158.89807037472005</c:v>
                </c:pt>
                <c:pt idx="141">
                  <c:v>159.64786838645523</c:v>
                </c:pt>
                <c:pt idx="142">
                  <c:v>160.79419845774467</c:v>
                </c:pt>
                <c:pt idx="143">
                  <c:v>162.01400773622498</c:v>
                </c:pt>
                <c:pt idx="144">
                  <c:v>163.22135830654369</c:v>
                </c:pt>
                <c:pt idx="145">
                  <c:v>164.33615073997936</c:v>
                </c:pt>
                <c:pt idx="146">
                  <c:v>165.43040743024116</c:v>
                </c:pt>
                <c:pt idx="147">
                  <c:v>166.40477582479738</c:v>
                </c:pt>
                <c:pt idx="148">
                  <c:v>167.3482883454177</c:v>
                </c:pt>
                <c:pt idx="149">
                  <c:v>168.39200818076455</c:v>
                </c:pt>
                <c:pt idx="150">
                  <c:v>169.33676545803294</c:v>
                </c:pt>
                <c:pt idx="151">
                  <c:v>170.06518629039354</c:v>
                </c:pt>
                <c:pt idx="152">
                  <c:v>170.93166509651712</c:v>
                </c:pt>
                <c:pt idx="153">
                  <c:v>171.94670177350162</c:v>
                </c:pt>
                <c:pt idx="154">
                  <c:v>173.07603425335927</c:v>
                </c:pt>
                <c:pt idx="155">
                  <c:v>174.18989198805633</c:v>
                </c:pt>
                <c:pt idx="156">
                  <c:v>175.21135024639074</c:v>
                </c:pt>
                <c:pt idx="157">
                  <c:v>176.1072802335151</c:v>
                </c:pt>
                <c:pt idx="158">
                  <c:v>176.99140702896756</c:v>
                </c:pt>
                <c:pt idx="159">
                  <c:v>178.00521642229208</c:v>
                </c:pt>
                <c:pt idx="160">
                  <c:v>179.00439565970169</c:v>
                </c:pt>
                <c:pt idx="161">
                  <c:v>180.09393784236354</c:v>
                </c:pt>
                <c:pt idx="162">
                  <c:v>181.30532840047033</c:v>
                </c:pt>
                <c:pt idx="163">
                  <c:v>182.47671845292072</c:v>
                </c:pt>
                <c:pt idx="164">
                  <c:v>183.94592967639196</c:v>
                </c:pt>
                <c:pt idx="165">
                  <c:v>185.07568345101396</c:v>
                </c:pt>
                <c:pt idx="166">
                  <c:v>186.21002948635461</c:v>
                </c:pt>
                <c:pt idx="167">
                  <c:v>187.28357340306431</c:v>
                </c:pt>
                <c:pt idx="168">
                  <c:v>188.00570155993077</c:v>
                </c:pt>
                <c:pt idx="169">
                  <c:v>188.7031555624379</c:v>
                </c:pt>
                <c:pt idx="170">
                  <c:v>189.84348509007967</c:v>
                </c:pt>
                <c:pt idx="171">
                  <c:v>191.02732588116484</c:v>
                </c:pt>
                <c:pt idx="172">
                  <c:v>192.17088050093091</c:v>
                </c:pt>
                <c:pt idx="173">
                  <c:v>193.14939390799802</c:v>
                </c:pt>
                <c:pt idx="174">
                  <c:v>194.30785199516274</c:v>
                </c:pt>
                <c:pt idx="175">
                  <c:v>195.17244184509855</c:v>
                </c:pt>
                <c:pt idx="176">
                  <c:v>196.28544021915457</c:v>
                </c:pt>
                <c:pt idx="177">
                  <c:v>197.3404190575518</c:v>
                </c:pt>
                <c:pt idx="178">
                  <c:v>198.46440223174892</c:v>
                </c:pt>
                <c:pt idx="179">
                  <c:v>199.6166870327944</c:v>
                </c:pt>
                <c:pt idx="180">
                  <c:v>200.10953062922758</c:v>
                </c:pt>
                <c:pt idx="181">
                  <c:v>200.34475480942538</c:v>
                </c:pt>
                <c:pt idx="182">
                  <c:v>201.35202089245212</c:v>
                </c:pt>
                <c:pt idx="183">
                  <c:v>202.5835969528903</c:v>
                </c:pt>
                <c:pt idx="184">
                  <c:v>203.68332732944768</c:v>
                </c:pt>
                <c:pt idx="185">
                  <c:v>204.73996087311053</c:v>
                </c:pt>
                <c:pt idx="186">
                  <c:v>206.05083372123883</c:v>
                </c:pt>
                <c:pt idx="187">
                  <c:v>207.2913427980007</c:v>
                </c:pt>
                <c:pt idx="188">
                  <c:v>208.1712867515736</c:v>
                </c:pt>
                <c:pt idx="189">
                  <c:v>209.30521381899652</c:v>
                </c:pt>
                <c:pt idx="190">
                  <c:v>210.5121764441655</c:v>
                </c:pt>
                <c:pt idx="191">
                  <c:v>211.63886913791407</c:v>
                </c:pt>
                <c:pt idx="192">
                  <c:v>212.60477518212465</c:v>
                </c:pt>
                <c:pt idx="193">
                  <c:v>213.75922730435286</c:v>
                </c:pt>
                <c:pt idx="194">
                  <c:v>214.63934059080407</c:v>
                </c:pt>
                <c:pt idx="195">
                  <c:v>215.35799898831675</c:v>
                </c:pt>
                <c:pt idx="196">
                  <c:v>216.5330085738527</c:v>
                </c:pt>
                <c:pt idx="197">
                  <c:v>217.73552064384455</c:v>
                </c:pt>
                <c:pt idx="198">
                  <c:v>218.64902744379242</c:v>
                </c:pt>
                <c:pt idx="199">
                  <c:v>219.54018620781036</c:v>
                </c:pt>
                <c:pt idx="200">
                  <c:v>220.75133972048386</c:v>
                </c:pt>
                <c:pt idx="201">
                  <c:v>221.85117962185089</c:v>
                </c:pt>
                <c:pt idx="202">
                  <c:v>223.02371209692589</c:v>
                </c:pt>
                <c:pt idx="203">
                  <c:v>224.0550364660333</c:v>
                </c:pt>
                <c:pt idx="204">
                  <c:v>225.2421697142334</c:v>
                </c:pt>
                <c:pt idx="205">
                  <c:v>226.48642191777651</c:v>
                </c:pt>
                <c:pt idx="206">
                  <c:v>227.50532197455377</c:v>
                </c:pt>
                <c:pt idx="207">
                  <c:v>228.60142321333996</c:v>
                </c:pt>
                <c:pt idx="208">
                  <c:v>229.5565783249813</c:v>
                </c:pt>
                <c:pt idx="209">
                  <c:v>230.65619901241016</c:v>
                </c:pt>
                <c:pt idx="210">
                  <c:v>231.43084090348421</c:v>
                </c:pt>
                <c:pt idx="211">
                  <c:v>232.17966403334123</c:v>
                </c:pt>
                <c:pt idx="212">
                  <c:v>232.96454560760665</c:v>
                </c:pt>
                <c:pt idx="213">
                  <c:v>233.74926932416869</c:v>
                </c:pt>
                <c:pt idx="214">
                  <c:v>234.08220192589806</c:v>
                </c:pt>
                <c:pt idx="215">
                  <c:v>234.96778510965041</c:v>
                </c:pt>
                <c:pt idx="216">
                  <c:v>236.01900598369193</c:v>
                </c:pt>
                <c:pt idx="217">
                  <c:v>236.70808908095788</c:v>
                </c:pt>
                <c:pt idx="218">
                  <c:v>237.553336336472</c:v>
                </c:pt>
                <c:pt idx="219">
                  <c:v>238.55169447780531</c:v>
                </c:pt>
                <c:pt idx="220">
                  <c:v>239.15898306987029</c:v>
                </c:pt>
                <c:pt idx="221">
                  <c:v>240.2795383696041</c:v>
                </c:pt>
                <c:pt idx="222">
                  <c:v>241.11894910669227</c:v>
                </c:pt>
                <c:pt idx="223">
                  <c:v>241.88921610964209</c:v>
                </c:pt>
                <c:pt idx="224">
                  <c:v>242.42122202924816</c:v>
                </c:pt>
                <c:pt idx="225">
                  <c:v>243.24229840802676</c:v>
                </c:pt>
                <c:pt idx="226">
                  <c:v>244.07711432507929</c:v>
                </c:pt>
                <c:pt idx="227">
                  <c:v>244.80837872908543</c:v>
                </c:pt>
                <c:pt idx="228">
                  <c:v>245.54051255733449</c:v>
                </c:pt>
                <c:pt idx="229">
                  <c:v>246.20737504909374</c:v>
                </c:pt>
                <c:pt idx="230">
                  <c:v>246.87654670952034</c:v>
                </c:pt>
                <c:pt idx="231">
                  <c:v>247.53882767615255</c:v>
                </c:pt>
                <c:pt idx="232">
                  <c:v>248.17391660355938</c:v>
                </c:pt>
                <c:pt idx="233">
                  <c:v>248.73506755242195</c:v>
                </c:pt>
                <c:pt idx="234">
                  <c:v>249.56858805834986</c:v>
                </c:pt>
                <c:pt idx="235">
                  <c:v>250.44630148104932</c:v>
                </c:pt>
                <c:pt idx="236">
                  <c:v>251.18645755008333</c:v>
                </c:pt>
                <c:pt idx="237">
                  <c:v>251.75974463302481</c:v>
                </c:pt>
                <c:pt idx="238">
                  <c:v>252.18437551341779</c:v>
                </c:pt>
                <c:pt idx="239">
                  <c:v>252.63096354815559</c:v>
                </c:pt>
                <c:pt idx="240">
                  <c:v>253.19305394140417</c:v>
                </c:pt>
                <c:pt idx="241">
                  <c:v>253.89616469164159</c:v>
                </c:pt>
                <c:pt idx="242">
                  <c:v>254.70629492108688</c:v>
                </c:pt>
                <c:pt idx="243">
                  <c:v>255.41894390843552</c:v>
                </c:pt>
                <c:pt idx="244">
                  <c:v>256.33165075008992</c:v>
                </c:pt>
                <c:pt idx="245">
                  <c:v>256.56918261603602</c:v>
                </c:pt>
                <c:pt idx="246">
                  <c:v>256.7855460480593</c:v>
                </c:pt>
                <c:pt idx="247">
                  <c:v>257.0279436290553</c:v>
                </c:pt>
                <c:pt idx="248">
                  <c:v>257.25293067103775</c:v>
                </c:pt>
                <c:pt idx="249">
                  <c:v>257.45177495277056</c:v>
                </c:pt>
                <c:pt idx="250">
                  <c:v>257.68468237833775</c:v>
                </c:pt>
                <c:pt idx="251">
                  <c:v>257.91831532662815</c:v>
                </c:pt>
                <c:pt idx="252">
                  <c:v>258.17189350692786</c:v>
                </c:pt>
                <c:pt idx="253">
                  <c:v>258.48157625072866</c:v>
                </c:pt>
                <c:pt idx="254">
                  <c:v>258.66141841971245</c:v>
                </c:pt>
                <c:pt idx="255">
                  <c:v>258.92753874329065</c:v>
                </c:pt>
                <c:pt idx="256">
                  <c:v>259.09987171665637</c:v>
                </c:pt>
                <c:pt idx="257">
                  <c:v>259.34191759838257</c:v>
                </c:pt>
                <c:pt idx="258">
                  <c:v>259.61225015857883</c:v>
                </c:pt>
                <c:pt idx="259">
                  <c:v>259.81810898151542</c:v>
                </c:pt>
                <c:pt idx="260">
                  <c:v>260.02102224106193</c:v>
                </c:pt>
                <c:pt idx="261">
                  <c:v>260.24407925971229</c:v>
                </c:pt>
                <c:pt idx="262">
                  <c:v>260.49413005394558</c:v>
                </c:pt>
                <c:pt idx="263">
                  <c:v>260.77153304108822</c:v>
                </c:pt>
                <c:pt idx="264">
                  <c:v>260.97659081492918</c:v>
                </c:pt>
                <c:pt idx="265">
                  <c:v>261.2167220636897</c:v>
                </c:pt>
                <c:pt idx="266">
                  <c:v>261.52579570090455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40-4306-AA50-0C57D052F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1347824"/>
        <c:axId val="531348152"/>
      </c:lineChart>
      <c:catAx>
        <c:axId val="53134782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348152"/>
        <c:crosses val="autoZero"/>
        <c:auto val="1"/>
        <c:lblAlgn val="ctr"/>
        <c:lblOffset val="100"/>
        <c:noMultiLvlLbl val="0"/>
      </c:catAx>
      <c:valAx>
        <c:axId val="531348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347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'pivot table week month'!$H$3:$H$12</c:f>
              <c:strCache>
                <c:ptCount val="10"/>
                <c:pt idx="0">
                  <c:v>Sep</c:v>
                </c:pt>
                <c:pt idx="1">
                  <c:v>Oct</c:v>
                </c:pt>
                <c:pt idx="2">
                  <c:v>Nov</c:v>
                </c:pt>
                <c:pt idx="3">
                  <c:v>Dec</c:v>
                </c:pt>
                <c:pt idx="4">
                  <c:v>Jan</c:v>
                </c:pt>
                <c:pt idx="5">
                  <c:v>Feb</c:v>
                </c:pt>
                <c:pt idx="6">
                  <c:v>Mar</c:v>
                </c:pt>
                <c:pt idx="7">
                  <c:v>Apr</c:v>
                </c:pt>
                <c:pt idx="8">
                  <c:v>May</c:v>
                </c:pt>
                <c:pt idx="9">
                  <c:v>Jun</c:v>
                </c:pt>
              </c:strCache>
            </c:strRef>
          </c:cat>
          <c:val>
            <c:numRef>
              <c:f>'pivot table week month'!$I$3:$I$12</c:f>
              <c:numCache>
                <c:formatCode>General</c:formatCode>
                <c:ptCount val="10"/>
                <c:pt idx="0">
                  <c:v>0.18116636342110612</c:v>
                </c:pt>
                <c:pt idx="1">
                  <c:v>19.69690359568758</c:v>
                </c:pt>
                <c:pt idx="2">
                  <c:v>21.269629381897918</c:v>
                </c:pt>
                <c:pt idx="3">
                  <c:v>24.466438105025624</c:v>
                </c:pt>
                <c:pt idx="4">
                  <c:v>24.192365960168985</c:v>
                </c:pt>
                <c:pt idx="5">
                  <c:v>20.538070052354037</c:v>
                </c:pt>
                <c:pt idx="6">
                  <c:v>18.005210601149365</c:v>
                </c:pt>
                <c:pt idx="7">
                  <c:v>12.501529255383309</c:v>
                </c:pt>
                <c:pt idx="8">
                  <c:v>7.1755601447041206</c:v>
                </c:pt>
                <c:pt idx="9">
                  <c:v>2.0994369384692706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87-431E-AB55-73FCC6D5557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'pivot table week month'!$H$3:$H$12</c:f>
              <c:strCache>
                <c:ptCount val="10"/>
                <c:pt idx="0">
                  <c:v>Sep</c:v>
                </c:pt>
                <c:pt idx="1">
                  <c:v>Oct</c:v>
                </c:pt>
                <c:pt idx="2">
                  <c:v>Nov</c:v>
                </c:pt>
                <c:pt idx="3">
                  <c:v>Dec</c:v>
                </c:pt>
                <c:pt idx="4">
                  <c:v>Jan</c:v>
                </c:pt>
                <c:pt idx="5">
                  <c:v>Feb</c:v>
                </c:pt>
                <c:pt idx="6">
                  <c:v>Mar</c:v>
                </c:pt>
                <c:pt idx="7">
                  <c:v>Apr</c:v>
                </c:pt>
                <c:pt idx="8">
                  <c:v>May</c:v>
                </c:pt>
                <c:pt idx="9">
                  <c:v>Jun</c:v>
                </c:pt>
              </c:strCache>
            </c:strRef>
          </c:cat>
          <c:val>
            <c:numRef>
              <c:f>'pivot table week month'!$J$3:$J$12</c:f>
              <c:numCache>
                <c:formatCode>General</c:formatCode>
                <c:ptCount val="10"/>
                <c:pt idx="0">
                  <c:v>0.51896079899709802</c:v>
                </c:pt>
                <c:pt idx="1">
                  <c:v>32.946716560835277</c:v>
                </c:pt>
                <c:pt idx="2">
                  <c:v>33.016656423361418</c:v>
                </c:pt>
                <c:pt idx="3">
                  <c:v>43.864923029448875</c:v>
                </c:pt>
                <c:pt idx="4">
                  <c:v>33.121719066869673</c:v>
                </c:pt>
                <c:pt idx="5">
                  <c:v>26.559844978812816</c:v>
                </c:pt>
                <c:pt idx="6">
                  <c:v>31.195877904673157</c:v>
                </c:pt>
                <c:pt idx="7">
                  <c:v>31.701236908935069</c:v>
                </c:pt>
                <c:pt idx="8">
                  <c:v>22.981084197763643</c:v>
                </c:pt>
                <c:pt idx="9">
                  <c:v>6.0994430765934728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87-431E-AB55-73FCC6D55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1027807"/>
        <c:axId val="2087807087"/>
      </c:barChart>
      <c:catAx>
        <c:axId val="1281027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7807087"/>
        <c:crosses val="autoZero"/>
        <c:auto val="1"/>
        <c:lblAlgn val="ctr"/>
        <c:lblOffset val="100"/>
        <c:noMultiLvlLbl val="0"/>
      </c:catAx>
      <c:valAx>
        <c:axId val="208780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1027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'pivot table week month'!$G$19:$G$58</c:f>
              <c:strCache>
                <c:ptCount val="40"/>
                <c:pt idx="0">
                  <c:v>2020/09/30 - 2020/10/06</c:v>
                </c:pt>
                <c:pt idx="1">
                  <c:v>2020/10/07 - 2020/10/13</c:v>
                </c:pt>
                <c:pt idx="2">
                  <c:v>2020/10/14 - 2020/10/20</c:v>
                </c:pt>
                <c:pt idx="3">
                  <c:v>2020/10/21 - 2020/10/27</c:v>
                </c:pt>
                <c:pt idx="4">
                  <c:v>2020/10/28 - 2020/11/03</c:v>
                </c:pt>
                <c:pt idx="5">
                  <c:v>2020/11/04 - 2020/11/10</c:v>
                </c:pt>
                <c:pt idx="6">
                  <c:v>2020/11/11 - 2020/11/17</c:v>
                </c:pt>
                <c:pt idx="7">
                  <c:v>2020/11/18 - 2020/11/24</c:v>
                </c:pt>
                <c:pt idx="8">
                  <c:v>2020/11/25 - 2020/12/01</c:v>
                </c:pt>
                <c:pt idx="9">
                  <c:v>2020/12/02 - 2020/12/08</c:v>
                </c:pt>
                <c:pt idx="10">
                  <c:v>2020/12/09 - 2020/12/15</c:v>
                </c:pt>
                <c:pt idx="11">
                  <c:v>2020/12/16 - 2020/12/22</c:v>
                </c:pt>
                <c:pt idx="12">
                  <c:v>2020/12/23 - 2020/12/29</c:v>
                </c:pt>
                <c:pt idx="13">
                  <c:v>2020/12/30 - 2021/01/05</c:v>
                </c:pt>
                <c:pt idx="14">
                  <c:v>2021/01/06 - 2021/01/12</c:v>
                </c:pt>
                <c:pt idx="15">
                  <c:v>2021/01/13 - 2021/01/19</c:v>
                </c:pt>
                <c:pt idx="16">
                  <c:v>2021/01/20 - 2021/01/26</c:v>
                </c:pt>
                <c:pt idx="17">
                  <c:v>2021/01/27 - 2021/02/02</c:v>
                </c:pt>
                <c:pt idx="18">
                  <c:v>2021/02/03 - 2021/02/09</c:v>
                </c:pt>
                <c:pt idx="19">
                  <c:v>2021/02/10 - 2021/02/16</c:v>
                </c:pt>
                <c:pt idx="20">
                  <c:v>2021/02/17 - 2021/02/23</c:v>
                </c:pt>
                <c:pt idx="21">
                  <c:v>2021/02/24 - 2021/03/02</c:v>
                </c:pt>
                <c:pt idx="22">
                  <c:v>2021/03/03 - 2021/03/09</c:v>
                </c:pt>
                <c:pt idx="23">
                  <c:v>2021/03/10 - 2021/03/16</c:v>
                </c:pt>
                <c:pt idx="24">
                  <c:v>2021/03/17 - 2021/03/23</c:v>
                </c:pt>
                <c:pt idx="25">
                  <c:v>2021/03/24 - 2021/03/30</c:v>
                </c:pt>
                <c:pt idx="26">
                  <c:v>2021/03/31 - 2021/04/06</c:v>
                </c:pt>
                <c:pt idx="27">
                  <c:v>2021/04/07 - 2021/04/13</c:v>
                </c:pt>
                <c:pt idx="28">
                  <c:v>2021/04/14 - 2021/04/20</c:v>
                </c:pt>
                <c:pt idx="29">
                  <c:v>2021/04/21 - 2021/04/27</c:v>
                </c:pt>
                <c:pt idx="30">
                  <c:v>2021/04/28 - 2021/05/04</c:v>
                </c:pt>
                <c:pt idx="31">
                  <c:v>2021/05/05 - 2021/05/11</c:v>
                </c:pt>
                <c:pt idx="32">
                  <c:v>2021/05/12 - 2021/05/18</c:v>
                </c:pt>
                <c:pt idx="33">
                  <c:v>2021/05/19 - 2021/05/25</c:v>
                </c:pt>
                <c:pt idx="34">
                  <c:v>2021/05/26 - 2021/06/01</c:v>
                </c:pt>
                <c:pt idx="35">
                  <c:v>2021/06/02 - 2021/06/08</c:v>
                </c:pt>
                <c:pt idx="36">
                  <c:v>2021/06/09 - 2021/06/15</c:v>
                </c:pt>
                <c:pt idx="37">
                  <c:v>2021/06/16 - 2021/06/22</c:v>
                </c:pt>
                <c:pt idx="38">
                  <c:v>2021/06/23 - 2021/06/29</c:v>
                </c:pt>
                <c:pt idx="39">
                  <c:v>&gt;2021/06/30</c:v>
                </c:pt>
              </c:strCache>
            </c:strRef>
          </c:cat>
          <c:val>
            <c:numRef>
              <c:f>'pivot table week month'!$H$19:$H$58</c:f>
              <c:numCache>
                <c:formatCode>General</c:formatCode>
                <c:ptCount val="40"/>
                <c:pt idx="0">
                  <c:v>1.0105715285542409</c:v>
                </c:pt>
                <c:pt idx="1">
                  <c:v>3.2994088303515805</c:v>
                </c:pt>
                <c:pt idx="2">
                  <c:v>5.8517566176021845</c:v>
                </c:pt>
                <c:pt idx="3">
                  <c:v>6.1286542736460854</c:v>
                </c:pt>
                <c:pt idx="4">
                  <c:v>5.552685677465222</c:v>
                </c:pt>
                <c:pt idx="5">
                  <c:v>4.4723522727486973</c:v>
                </c:pt>
                <c:pt idx="6">
                  <c:v>5.7513226563903288</c:v>
                </c:pt>
                <c:pt idx="7">
                  <c:v>4.699006839818785</c:v>
                </c:pt>
                <c:pt idx="8">
                  <c:v>5.3305531319363908</c:v>
                </c:pt>
                <c:pt idx="9">
                  <c:v>4.5976548571716762</c:v>
                </c:pt>
                <c:pt idx="10">
                  <c:v>5.5139440031344016</c:v>
                </c:pt>
                <c:pt idx="11">
                  <c:v>5.0134559901476266</c:v>
                </c:pt>
                <c:pt idx="12">
                  <c:v>6.4254741933087107</c:v>
                </c:pt>
                <c:pt idx="13">
                  <c:v>5.8627845507995282</c:v>
                </c:pt>
                <c:pt idx="14">
                  <c:v>5.5315354187422292</c:v>
                </c:pt>
                <c:pt idx="15">
                  <c:v>6.4709753118121363</c:v>
                </c:pt>
                <c:pt idx="16">
                  <c:v>5.8597295873245434</c:v>
                </c:pt>
                <c:pt idx="17">
                  <c:v>3.2384674553382595</c:v>
                </c:pt>
                <c:pt idx="18">
                  <c:v>4.0485154690352232</c:v>
                </c:pt>
                <c:pt idx="19">
                  <c:v>6.6408292364437749</c:v>
                </c:pt>
                <c:pt idx="20">
                  <c:v>5.6989010775811844</c:v>
                </c:pt>
                <c:pt idx="21">
                  <c:v>4.5845313039643338</c:v>
                </c:pt>
                <c:pt idx="22">
                  <c:v>5.2535406124423281</c:v>
                </c:pt>
                <c:pt idx="23">
                  <c:v>4.53880457747319</c:v>
                </c:pt>
                <c:pt idx="24">
                  <c:v>3.1263876504823904</c:v>
                </c:pt>
                <c:pt idx="25">
                  <c:v>3.3767039061015369</c:v>
                </c:pt>
                <c:pt idx="26">
                  <c:v>3.0263314166418716</c:v>
                </c:pt>
                <c:pt idx="27">
                  <c:v>3.0987249402079753</c:v>
                </c:pt>
                <c:pt idx="28">
                  <c:v>2.9883769635871817</c:v>
                </c:pt>
                <c:pt idx="29">
                  <c:v>2.8234184033142542</c:v>
                </c:pt>
                <c:pt idx="30">
                  <c:v>2.4431285786585404</c:v>
                </c:pt>
                <c:pt idx="31">
                  <c:v>1.8515577489045634</c:v>
                </c:pt>
                <c:pt idx="32">
                  <c:v>1.7393236554431697</c:v>
                </c:pt>
                <c:pt idx="33">
                  <c:v>1.2824201314325789</c:v>
                </c:pt>
                <c:pt idx="34">
                  <c:v>1.0395868606851753</c:v>
                </c:pt>
                <c:pt idx="35">
                  <c:v>0.11383810659061085</c:v>
                </c:pt>
                <c:pt idx="36">
                  <c:v>0.63203958507874214</c:v>
                </c:pt>
                <c:pt idx="37">
                  <c:v>0.5937479453477017</c:v>
                </c:pt>
                <c:pt idx="38">
                  <c:v>0.52277835225600844</c:v>
                </c:pt>
                <c:pt idx="39">
                  <c:v>9.2490680296340361E-2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11-4737-9C02-28B75BEBF66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'pivot table week month'!$G$19:$G$58</c:f>
              <c:strCache>
                <c:ptCount val="40"/>
                <c:pt idx="0">
                  <c:v>2020/09/30 - 2020/10/06</c:v>
                </c:pt>
                <c:pt idx="1">
                  <c:v>2020/10/07 - 2020/10/13</c:v>
                </c:pt>
                <c:pt idx="2">
                  <c:v>2020/10/14 - 2020/10/20</c:v>
                </c:pt>
                <c:pt idx="3">
                  <c:v>2020/10/21 - 2020/10/27</c:v>
                </c:pt>
                <c:pt idx="4">
                  <c:v>2020/10/28 - 2020/11/03</c:v>
                </c:pt>
                <c:pt idx="5">
                  <c:v>2020/11/04 - 2020/11/10</c:v>
                </c:pt>
                <c:pt idx="6">
                  <c:v>2020/11/11 - 2020/11/17</c:v>
                </c:pt>
                <c:pt idx="7">
                  <c:v>2020/11/18 - 2020/11/24</c:v>
                </c:pt>
                <c:pt idx="8">
                  <c:v>2020/11/25 - 2020/12/01</c:v>
                </c:pt>
                <c:pt idx="9">
                  <c:v>2020/12/02 - 2020/12/08</c:v>
                </c:pt>
                <c:pt idx="10">
                  <c:v>2020/12/09 - 2020/12/15</c:v>
                </c:pt>
                <c:pt idx="11">
                  <c:v>2020/12/16 - 2020/12/22</c:v>
                </c:pt>
                <c:pt idx="12">
                  <c:v>2020/12/23 - 2020/12/29</c:v>
                </c:pt>
                <c:pt idx="13">
                  <c:v>2020/12/30 - 2021/01/05</c:v>
                </c:pt>
                <c:pt idx="14">
                  <c:v>2021/01/06 - 2021/01/12</c:v>
                </c:pt>
                <c:pt idx="15">
                  <c:v>2021/01/13 - 2021/01/19</c:v>
                </c:pt>
                <c:pt idx="16">
                  <c:v>2021/01/20 - 2021/01/26</c:v>
                </c:pt>
                <c:pt idx="17">
                  <c:v>2021/01/27 - 2021/02/02</c:v>
                </c:pt>
                <c:pt idx="18">
                  <c:v>2021/02/03 - 2021/02/09</c:v>
                </c:pt>
                <c:pt idx="19">
                  <c:v>2021/02/10 - 2021/02/16</c:v>
                </c:pt>
                <c:pt idx="20">
                  <c:v>2021/02/17 - 2021/02/23</c:v>
                </c:pt>
                <c:pt idx="21">
                  <c:v>2021/02/24 - 2021/03/02</c:v>
                </c:pt>
                <c:pt idx="22">
                  <c:v>2021/03/03 - 2021/03/09</c:v>
                </c:pt>
                <c:pt idx="23">
                  <c:v>2021/03/10 - 2021/03/16</c:v>
                </c:pt>
                <c:pt idx="24">
                  <c:v>2021/03/17 - 2021/03/23</c:v>
                </c:pt>
                <c:pt idx="25">
                  <c:v>2021/03/24 - 2021/03/30</c:v>
                </c:pt>
                <c:pt idx="26">
                  <c:v>2021/03/31 - 2021/04/06</c:v>
                </c:pt>
                <c:pt idx="27">
                  <c:v>2021/04/07 - 2021/04/13</c:v>
                </c:pt>
                <c:pt idx="28">
                  <c:v>2021/04/14 - 2021/04/20</c:v>
                </c:pt>
                <c:pt idx="29">
                  <c:v>2021/04/21 - 2021/04/27</c:v>
                </c:pt>
                <c:pt idx="30">
                  <c:v>2021/04/28 - 2021/05/04</c:v>
                </c:pt>
                <c:pt idx="31">
                  <c:v>2021/05/05 - 2021/05/11</c:v>
                </c:pt>
                <c:pt idx="32">
                  <c:v>2021/05/12 - 2021/05/18</c:v>
                </c:pt>
                <c:pt idx="33">
                  <c:v>2021/05/19 - 2021/05/25</c:v>
                </c:pt>
                <c:pt idx="34">
                  <c:v>2021/05/26 - 2021/06/01</c:v>
                </c:pt>
                <c:pt idx="35">
                  <c:v>2021/06/02 - 2021/06/08</c:v>
                </c:pt>
                <c:pt idx="36">
                  <c:v>2021/06/09 - 2021/06/15</c:v>
                </c:pt>
                <c:pt idx="37">
                  <c:v>2021/06/16 - 2021/06/22</c:v>
                </c:pt>
                <c:pt idx="38">
                  <c:v>2021/06/23 - 2021/06/29</c:v>
                </c:pt>
                <c:pt idx="39">
                  <c:v>&gt;2021/06/30</c:v>
                </c:pt>
              </c:strCache>
            </c:strRef>
          </c:cat>
          <c:val>
            <c:numRef>
              <c:f>'pivot table week month'!$I$19:$I$58</c:f>
              <c:numCache>
                <c:formatCode>General</c:formatCode>
                <c:ptCount val="40"/>
                <c:pt idx="0">
                  <c:v>4.1180416905934845</c:v>
                </c:pt>
                <c:pt idx="1">
                  <c:v>6.3661464015881695</c:v>
                </c:pt>
                <c:pt idx="2">
                  <c:v>9.2958878335053079</c:v>
                </c:pt>
                <c:pt idx="3">
                  <c:v>8.514008785412674</c:v>
                </c:pt>
                <c:pt idx="4">
                  <c:v>8.7137798888994862</c:v>
                </c:pt>
                <c:pt idx="5">
                  <c:v>7.2216361452965332</c:v>
                </c:pt>
                <c:pt idx="6">
                  <c:v>8.0528515750626237</c:v>
                </c:pt>
                <c:pt idx="7">
                  <c:v>7.0490942852943999</c:v>
                </c:pt>
                <c:pt idx="8">
                  <c:v>8.3406000952391466</c:v>
                </c:pt>
                <c:pt idx="9">
                  <c:v>8.4307943721369263</c:v>
                </c:pt>
                <c:pt idx="10">
                  <c:v>9.0817984599424086</c:v>
                </c:pt>
                <c:pt idx="11">
                  <c:v>10.22868595693263</c:v>
                </c:pt>
                <c:pt idx="12">
                  <c:v>11.455861322156998</c:v>
                </c:pt>
                <c:pt idx="13">
                  <c:v>10.50120161487205</c:v>
                </c:pt>
                <c:pt idx="14">
                  <c:v>7.6107739481601122</c:v>
                </c:pt>
                <c:pt idx="15">
                  <c:v>7.9747606692174937</c:v>
                </c:pt>
                <c:pt idx="16">
                  <c:v>7.5378360456942648</c:v>
                </c:pt>
                <c:pt idx="17">
                  <c:v>4.374155421705046</c:v>
                </c:pt>
                <c:pt idx="18">
                  <c:v>5.6168039572116708</c:v>
                </c:pt>
                <c:pt idx="19">
                  <c:v>7.4373300311141062</c:v>
                </c:pt>
                <c:pt idx="20">
                  <c:v>7.508358930205711</c:v>
                </c:pt>
                <c:pt idx="21">
                  <c:v>6.516294343260471</c:v>
                </c:pt>
                <c:pt idx="22">
                  <c:v>7.0576938862000604</c:v>
                </c:pt>
                <c:pt idx="23">
                  <c:v>8.2791777433626041</c:v>
                </c:pt>
                <c:pt idx="24">
                  <c:v>7.024278592098435</c:v>
                </c:pt>
                <c:pt idx="25">
                  <c:v>6.0369028142626089</c:v>
                </c:pt>
                <c:pt idx="26">
                  <c:v>7.8265319421482094</c:v>
                </c:pt>
                <c:pt idx="27">
                  <c:v>7.1867122367431424</c:v>
                </c:pt>
                <c:pt idx="28">
                  <c:v>7.6657131086091521</c:v>
                </c:pt>
                <c:pt idx="29">
                  <c:v>7.6324869154842405</c:v>
                </c:pt>
                <c:pt idx="30">
                  <c:v>5.3628069712817847</c:v>
                </c:pt>
                <c:pt idx="31">
                  <c:v>5.87021012595019</c:v>
                </c:pt>
                <c:pt idx="32">
                  <c:v>4.9873305998782635</c:v>
                </c:pt>
                <c:pt idx="33">
                  <c:v>4.8831979235045058</c:v>
                </c:pt>
                <c:pt idx="34">
                  <c:v>4.5719061170651161</c:v>
                </c:pt>
                <c:pt idx="35">
                  <c:v>0.48066724538572886</c:v>
                </c:pt>
                <c:pt idx="36">
                  <c:v>1.5866645765382767</c:v>
                </c:pt>
                <c:pt idx="37">
                  <c:v>1.6939348319507417</c:v>
                </c:pt>
                <c:pt idx="38">
                  <c:v>1.6044719051109011</c:v>
                </c:pt>
                <c:pt idx="39">
                  <c:v>0.30907363721483871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11-4737-9C02-28B75BEBF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9373919"/>
        <c:axId val="584175903"/>
      </c:barChart>
      <c:catAx>
        <c:axId val="66937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175903"/>
        <c:crosses val="autoZero"/>
        <c:auto val="1"/>
        <c:lblAlgn val="ctr"/>
        <c:lblOffset val="100"/>
        <c:noMultiLvlLbl val="0"/>
      </c:catAx>
      <c:valAx>
        <c:axId val="584175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37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'pivot table week month'!$H$19:$H$58</c:f>
              <c:numCache>
                <c:formatCode>General</c:formatCode>
                <c:ptCount val="40"/>
                <c:pt idx="0">
                  <c:v>1.0105715285542409</c:v>
                </c:pt>
                <c:pt idx="1">
                  <c:v>3.2994088303515805</c:v>
                </c:pt>
                <c:pt idx="2">
                  <c:v>5.8517566176021845</c:v>
                </c:pt>
                <c:pt idx="3">
                  <c:v>6.1286542736460854</c:v>
                </c:pt>
                <c:pt idx="4">
                  <c:v>5.552685677465222</c:v>
                </c:pt>
                <c:pt idx="5">
                  <c:v>4.4723522727486973</c:v>
                </c:pt>
                <c:pt idx="6">
                  <c:v>5.7513226563903288</c:v>
                </c:pt>
                <c:pt idx="7">
                  <c:v>4.699006839818785</c:v>
                </c:pt>
                <c:pt idx="8">
                  <c:v>5.3305531319363908</c:v>
                </c:pt>
                <c:pt idx="9">
                  <c:v>4.5976548571716762</c:v>
                </c:pt>
                <c:pt idx="10">
                  <c:v>5.5139440031344016</c:v>
                </c:pt>
                <c:pt idx="11">
                  <c:v>5.0134559901476266</c:v>
                </c:pt>
                <c:pt idx="12">
                  <c:v>6.4254741933087107</c:v>
                </c:pt>
                <c:pt idx="13">
                  <c:v>5.8627845507995282</c:v>
                </c:pt>
                <c:pt idx="14">
                  <c:v>5.5315354187422292</c:v>
                </c:pt>
                <c:pt idx="15">
                  <c:v>6.4709753118121363</c:v>
                </c:pt>
                <c:pt idx="16">
                  <c:v>5.8597295873245434</c:v>
                </c:pt>
                <c:pt idx="17">
                  <c:v>3.2384674553382595</c:v>
                </c:pt>
                <c:pt idx="18">
                  <c:v>4.0485154690352232</c:v>
                </c:pt>
                <c:pt idx="19">
                  <c:v>6.6408292364437749</c:v>
                </c:pt>
                <c:pt idx="20">
                  <c:v>5.6989010775811844</c:v>
                </c:pt>
                <c:pt idx="21">
                  <c:v>4.5845313039643338</c:v>
                </c:pt>
                <c:pt idx="22">
                  <c:v>5.2535406124423281</c:v>
                </c:pt>
                <c:pt idx="23">
                  <c:v>4.53880457747319</c:v>
                </c:pt>
                <c:pt idx="24">
                  <c:v>3.1263876504823904</c:v>
                </c:pt>
                <c:pt idx="25">
                  <c:v>3.3767039061015369</c:v>
                </c:pt>
                <c:pt idx="26">
                  <c:v>3.0263314166418716</c:v>
                </c:pt>
                <c:pt idx="27">
                  <c:v>3.0987249402079753</c:v>
                </c:pt>
                <c:pt idx="28">
                  <c:v>2.9883769635871817</c:v>
                </c:pt>
                <c:pt idx="29">
                  <c:v>2.8234184033142542</c:v>
                </c:pt>
                <c:pt idx="30">
                  <c:v>2.4431285786585404</c:v>
                </c:pt>
                <c:pt idx="31">
                  <c:v>1.8515577489045634</c:v>
                </c:pt>
                <c:pt idx="32">
                  <c:v>1.7393236554431697</c:v>
                </c:pt>
                <c:pt idx="33">
                  <c:v>1.2824201314325789</c:v>
                </c:pt>
                <c:pt idx="34">
                  <c:v>1.0395868606851753</c:v>
                </c:pt>
                <c:pt idx="35">
                  <c:v>0.11383810659061085</c:v>
                </c:pt>
                <c:pt idx="36">
                  <c:v>0.63203958507874214</c:v>
                </c:pt>
                <c:pt idx="37">
                  <c:v>0.5937479453477017</c:v>
                </c:pt>
                <c:pt idx="38">
                  <c:v>0.52277835225600844</c:v>
                </c:pt>
                <c:pt idx="39">
                  <c:v>9.2490680296340361E-2</c:v>
                </c:pt>
              </c:numCache>
            </c:numRef>
          </c:xVal>
          <c:yVal>
            <c:numRef>
              <c:f>'pivot table week month'!$I$19:$I$58</c:f>
              <c:numCache>
                <c:formatCode>General</c:formatCode>
                <c:ptCount val="40"/>
                <c:pt idx="0">
                  <c:v>4.1180416905934845</c:v>
                </c:pt>
                <c:pt idx="1">
                  <c:v>6.3661464015881695</c:v>
                </c:pt>
                <c:pt idx="2">
                  <c:v>9.2958878335053079</c:v>
                </c:pt>
                <c:pt idx="3">
                  <c:v>8.514008785412674</c:v>
                </c:pt>
                <c:pt idx="4">
                  <c:v>8.7137798888994862</c:v>
                </c:pt>
                <c:pt idx="5">
                  <c:v>7.2216361452965332</c:v>
                </c:pt>
                <c:pt idx="6">
                  <c:v>8.0528515750626237</c:v>
                </c:pt>
                <c:pt idx="7">
                  <c:v>7.0490942852943999</c:v>
                </c:pt>
                <c:pt idx="8">
                  <c:v>8.3406000952391466</c:v>
                </c:pt>
                <c:pt idx="9">
                  <c:v>8.4307943721369263</c:v>
                </c:pt>
                <c:pt idx="10">
                  <c:v>9.0817984599424086</c:v>
                </c:pt>
                <c:pt idx="11">
                  <c:v>10.22868595693263</c:v>
                </c:pt>
                <c:pt idx="12">
                  <c:v>11.455861322156998</c:v>
                </c:pt>
                <c:pt idx="13">
                  <c:v>10.50120161487205</c:v>
                </c:pt>
                <c:pt idx="14">
                  <c:v>7.6107739481601122</c:v>
                </c:pt>
                <c:pt idx="15">
                  <c:v>7.9747606692174937</c:v>
                </c:pt>
                <c:pt idx="16">
                  <c:v>7.5378360456942648</c:v>
                </c:pt>
                <c:pt idx="17">
                  <c:v>4.374155421705046</c:v>
                </c:pt>
                <c:pt idx="18">
                  <c:v>5.6168039572116708</c:v>
                </c:pt>
                <c:pt idx="19">
                  <c:v>7.4373300311141062</c:v>
                </c:pt>
                <c:pt idx="20">
                  <c:v>7.508358930205711</c:v>
                </c:pt>
                <c:pt idx="21">
                  <c:v>6.516294343260471</c:v>
                </c:pt>
                <c:pt idx="22">
                  <c:v>7.0576938862000604</c:v>
                </c:pt>
                <c:pt idx="23">
                  <c:v>8.2791777433626041</c:v>
                </c:pt>
                <c:pt idx="24">
                  <c:v>7.024278592098435</c:v>
                </c:pt>
                <c:pt idx="25">
                  <c:v>6.0369028142626089</c:v>
                </c:pt>
                <c:pt idx="26">
                  <c:v>7.8265319421482094</c:v>
                </c:pt>
                <c:pt idx="27">
                  <c:v>7.1867122367431424</c:v>
                </c:pt>
                <c:pt idx="28">
                  <c:v>7.6657131086091521</c:v>
                </c:pt>
                <c:pt idx="29">
                  <c:v>7.6324869154842405</c:v>
                </c:pt>
                <c:pt idx="30">
                  <c:v>5.3628069712817847</c:v>
                </c:pt>
                <c:pt idx="31">
                  <c:v>5.87021012595019</c:v>
                </c:pt>
                <c:pt idx="32">
                  <c:v>4.9873305998782635</c:v>
                </c:pt>
                <c:pt idx="33">
                  <c:v>4.8831979235045058</c:v>
                </c:pt>
                <c:pt idx="34">
                  <c:v>4.5719061170651161</c:v>
                </c:pt>
                <c:pt idx="35">
                  <c:v>0.48066724538572886</c:v>
                </c:pt>
                <c:pt idx="36">
                  <c:v>1.5866645765382767</c:v>
                </c:pt>
                <c:pt idx="37">
                  <c:v>1.6939348319507417</c:v>
                </c:pt>
                <c:pt idx="38">
                  <c:v>1.6044719051109011</c:v>
                </c:pt>
                <c:pt idx="39">
                  <c:v>0.30907363721483871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80-44E5-B7D0-2FB65311F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235848"/>
        <c:axId val="569229288"/>
      </c:scatterChart>
      <c:valAx>
        <c:axId val="569235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29288"/>
        <c:crosses val="autoZero"/>
        <c:crossBetween val="midCat"/>
      </c:valAx>
      <c:valAx>
        <c:axId val="56922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35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'Transpiration estimates model'!$E$1</c:f>
              <c:strCache>
                <c:ptCount val="1"/>
                <c:pt idx="0">
                  <c:v>T measured (mm)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0666091235239885E-3"/>
                  <c:y val="-0.2071088509769612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'Transpiration estimates model'!$E$2:$E$275</c:f>
              <c:numCache>
                <c:formatCode>0.00</c:formatCode>
                <c:ptCount val="274"/>
                <c:pt idx="0">
                  <c:v>0.51896079899709802</c:v>
                </c:pt>
                <c:pt idx="1">
                  <c:v>0.52317714326437459</c:v>
                </c:pt>
                <c:pt idx="2">
                  <c:v>0.50903276472176595</c:v>
                </c:pt>
                <c:pt idx="3">
                  <c:v>0.54233408996379984</c:v>
                </c:pt>
                <c:pt idx="4">
                  <c:v>0.78254636735658822</c:v>
                </c:pt>
                <c:pt idx="5">
                  <c:v>0.76099213513776776</c:v>
                </c:pt>
                <c:pt idx="6">
                  <c:v>0.48099839115208959</c:v>
                </c:pt>
                <c:pt idx="7">
                  <c:v>0.86459022385560469</c:v>
                </c:pt>
                <c:pt idx="8">
                  <c:v>0.87462967176233875</c:v>
                </c:pt>
                <c:pt idx="9">
                  <c:v>1.0647914066157609</c:v>
                </c:pt>
                <c:pt idx="10">
                  <c:v>1.2628679879344562</c:v>
                </c:pt>
                <c:pt idx="11">
                  <c:v>0.46291693155613556</c:v>
                </c:pt>
                <c:pt idx="12">
                  <c:v>0.80639943885846366</c:v>
                </c:pt>
                <c:pt idx="13">
                  <c:v>1.0299507410054094</c:v>
                </c:pt>
                <c:pt idx="14">
                  <c:v>1.2140498316603188</c:v>
                </c:pt>
                <c:pt idx="15">
                  <c:v>1.2079526840767698</c:v>
                </c:pt>
                <c:pt idx="16">
                  <c:v>1.3033441358021221</c:v>
                </c:pt>
                <c:pt idx="17">
                  <c:v>1.2769280498558075</c:v>
                </c:pt>
                <c:pt idx="18">
                  <c:v>1.3809627614293993</c:v>
                </c:pt>
                <c:pt idx="19">
                  <c:v>1.4770518552517911</c:v>
                </c:pt>
                <c:pt idx="20">
                  <c:v>1.4355985154290989</c:v>
                </c:pt>
                <c:pt idx="21">
                  <c:v>1.3631378453237679</c:v>
                </c:pt>
                <c:pt idx="22">
                  <c:v>1.20174711628335</c:v>
                </c:pt>
                <c:pt idx="23">
                  <c:v>1.2504061376730626</c:v>
                </c:pt>
                <c:pt idx="24">
                  <c:v>1.2843618397150691</c:v>
                </c:pt>
                <c:pt idx="25">
                  <c:v>1.0235751017049197</c:v>
                </c:pt>
                <c:pt idx="26">
                  <c:v>1.2011896840225034</c:v>
                </c:pt>
                <c:pt idx="27">
                  <c:v>1.1895910606900004</c:v>
                </c:pt>
                <c:pt idx="28">
                  <c:v>1.2923989916214231</c:v>
                </c:pt>
                <c:pt idx="29">
                  <c:v>1.3130269959711567</c:v>
                </c:pt>
                <c:pt idx="30">
                  <c:v>1.3237262599422752</c:v>
                </c:pt>
                <c:pt idx="31">
                  <c:v>1.2424404011978887</c:v>
                </c:pt>
                <c:pt idx="32">
                  <c:v>0.76356858583796683</c:v>
                </c:pt>
                <c:pt idx="33">
                  <c:v>1.2670275260424708</c:v>
                </c:pt>
                <c:pt idx="34">
                  <c:v>1.5115911282863059</c:v>
                </c:pt>
                <c:pt idx="35">
                  <c:v>1.5243752275670912</c:v>
                </c:pt>
                <c:pt idx="36">
                  <c:v>1.0806454778081431</c:v>
                </c:pt>
                <c:pt idx="37">
                  <c:v>0.96258139095758954</c:v>
                </c:pt>
                <c:pt idx="38">
                  <c:v>1.101238981528837</c:v>
                </c:pt>
                <c:pt idx="39">
                  <c:v>0.99984933108545893</c:v>
                </c:pt>
                <c:pt idx="40">
                  <c:v>1.18325262603109</c:v>
                </c:pt>
                <c:pt idx="41">
                  <c:v>0.36969311031832414</c:v>
                </c:pt>
                <c:pt idx="42">
                  <c:v>1.0221540937645457</c:v>
                </c:pt>
                <c:pt idx="43">
                  <c:v>1.0789065346689042</c:v>
                </c:pt>
                <c:pt idx="44">
                  <c:v>1.1261479434273653</c:v>
                </c:pt>
                <c:pt idx="45">
                  <c:v>1.2008142013890901</c:v>
                </c:pt>
                <c:pt idx="46">
                  <c:v>1.21513699194873</c:v>
                </c:pt>
                <c:pt idx="47">
                  <c:v>1.2792329927012447</c:v>
                </c:pt>
                <c:pt idx="48">
                  <c:v>1.1304588171627434</c:v>
                </c:pt>
                <c:pt idx="49">
                  <c:v>1.1585854711342158</c:v>
                </c:pt>
                <c:pt idx="50">
                  <c:v>1.2627959460053697</c:v>
                </c:pt>
                <c:pt idx="51">
                  <c:v>0.92578882622699998</c:v>
                </c:pt>
                <c:pt idx="52">
                  <c:v>0.59343324103952466</c:v>
                </c:pt>
                <c:pt idx="53">
                  <c:v>0.7858961305140566</c:v>
                </c:pt>
                <c:pt idx="54">
                  <c:v>1.247279292045633</c:v>
                </c:pt>
                <c:pt idx="55">
                  <c:v>1.0753153783286</c:v>
                </c:pt>
                <c:pt idx="56">
                  <c:v>1.1089370248634642</c:v>
                </c:pt>
                <c:pt idx="57">
                  <c:v>1.1563832763938784</c:v>
                </c:pt>
                <c:pt idx="58">
                  <c:v>1.0899174240192726</c:v>
                </c:pt>
                <c:pt idx="59">
                  <c:v>1.1436470840957269</c:v>
                </c:pt>
                <c:pt idx="60">
                  <c:v>1.2409104467570278</c:v>
                </c:pt>
                <c:pt idx="61">
                  <c:v>1.4110919214117497</c:v>
                </c:pt>
                <c:pt idx="62">
                  <c:v>1.1897129176980286</c:v>
                </c:pt>
                <c:pt idx="63">
                  <c:v>1.0326105093316178</c:v>
                </c:pt>
                <c:pt idx="64">
                  <c:v>1.1488170742761363</c:v>
                </c:pt>
                <c:pt idx="65">
                  <c:v>1.2479975648740886</c:v>
                </c:pt>
                <c:pt idx="66">
                  <c:v>1.0639009222144109</c:v>
                </c:pt>
                <c:pt idx="67">
                  <c:v>1.1276819842455459</c:v>
                </c:pt>
                <c:pt idx="68">
                  <c:v>1.3723595492077325</c:v>
                </c:pt>
                <c:pt idx="69">
                  <c:v>1.4374267679873938</c:v>
                </c:pt>
                <c:pt idx="70">
                  <c:v>1.6013575646463565</c:v>
                </c:pt>
                <c:pt idx="71">
                  <c:v>1.2607156865234799</c:v>
                </c:pt>
                <c:pt idx="72">
                  <c:v>1.645450776438893</c:v>
                </c:pt>
                <c:pt idx="73">
                  <c:v>1.4941423706127559</c:v>
                </c:pt>
                <c:pt idx="74">
                  <c:v>1.1788640771610632</c:v>
                </c:pt>
                <c:pt idx="75">
                  <c:v>0.62979111172428315</c:v>
                </c:pt>
                <c:pt idx="76">
                  <c:v>1.2714768728355774</c:v>
                </c:pt>
                <c:pt idx="77">
                  <c:v>1.3917347989417499</c:v>
                </c:pt>
                <c:pt idx="78">
                  <c:v>1.5886919256093257</c:v>
                </c:pt>
                <c:pt idx="79">
                  <c:v>0.73227667318717382</c:v>
                </c:pt>
                <c:pt idx="80">
                  <c:v>1.5798339132057586</c:v>
                </c:pt>
                <c:pt idx="81">
                  <c:v>1.6955560582820945</c:v>
                </c:pt>
                <c:pt idx="82">
                  <c:v>1.9760053028452007</c:v>
                </c:pt>
                <c:pt idx="83">
                  <c:v>1.2645872848613271</c:v>
                </c:pt>
                <c:pt idx="84">
                  <c:v>1.3249181801220271</c:v>
                </c:pt>
                <c:pt idx="85">
                  <c:v>1.6535660444094027</c:v>
                </c:pt>
                <c:pt idx="86">
                  <c:v>1.5482846114969124</c:v>
                </c:pt>
                <c:pt idx="87">
                  <c:v>1.7523902739129225</c:v>
                </c:pt>
                <c:pt idx="88">
                  <c:v>1.6319684961876906</c:v>
                </c:pt>
                <c:pt idx="89">
                  <c:v>1.7063419752233762</c:v>
                </c:pt>
                <c:pt idx="90">
                  <c:v>1.8383917408046662</c:v>
                </c:pt>
                <c:pt idx="91">
                  <c:v>1.8524942995509361</c:v>
                </c:pt>
                <c:pt idx="92">
                  <c:v>1.6255757010309511</c:v>
                </c:pt>
                <c:pt idx="93">
                  <c:v>1.2770158936786735</c:v>
                </c:pt>
                <c:pt idx="94">
                  <c:v>1.4372764227907044</c:v>
                </c:pt>
                <c:pt idx="95">
                  <c:v>1.2994270561082986</c:v>
                </c:pt>
                <c:pt idx="96">
                  <c:v>1.7224841732298983</c:v>
                </c:pt>
                <c:pt idx="97">
                  <c:v>1.2869280684825888</c:v>
                </c:pt>
                <c:pt idx="98">
                  <c:v>0.80693478986605338</c:v>
                </c:pt>
                <c:pt idx="99">
                  <c:v>1.122481682238694</c:v>
                </c:pt>
                <c:pt idx="100">
                  <c:v>1.2523647243981062</c:v>
                </c:pt>
                <c:pt idx="101">
                  <c:v>1.3576795009240394</c:v>
                </c:pt>
                <c:pt idx="102">
                  <c:v>0.84903085808857948</c:v>
                </c:pt>
                <c:pt idx="103">
                  <c:v>0.97446167215592894</c:v>
                </c:pt>
                <c:pt idx="104">
                  <c:v>1.2478207204887102</c:v>
                </c:pt>
                <c:pt idx="105">
                  <c:v>1.3649328069123663</c:v>
                </c:pt>
                <c:pt idx="106">
                  <c:v>1.0046469025330766</c:v>
                </c:pt>
                <c:pt idx="107">
                  <c:v>0.93688154395249668</c:v>
                </c:pt>
                <c:pt idx="108">
                  <c:v>1.0170874524175457</c:v>
                </c:pt>
                <c:pt idx="109">
                  <c:v>1.0146372304641704</c:v>
                </c:pt>
                <c:pt idx="110">
                  <c:v>1.5217399442847099</c:v>
                </c:pt>
                <c:pt idx="111">
                  <c:v>1.1148347886531282</c:v>
                </c:pt>
                <c:pt idx="112">
                  <c:v>1.4459628482226228</c:v>
                </c:pt>
                <c:pt idx="113">
                  <c:v>1.1387510323231018</c:v>
                </c:pt>
                <c:pt idx="114">
                  <c:v>1.231529055876071</c:v>
                </c:pt>
                <c:pt idx="115">
                  <c:v>1.2943020179061508</c:v>
                </c:pt>
                <c:pt idx="116">
                  <c:v>1.1831312061635892</c:v>
                </c:pt>
                <c:pt idx="117">
                  <c:v>0.41177935263123827</c:v>
                </c:pt>
                <c:pt idx="118">
                  <c:v>0.83238053257149047</c:v>
                </c:pt>
                <c:pt idx="119">
                  <c:v>0.66185750624752071</c:v>
                </c:pt>
                <c:pt idx="120">
                  <c:v>0.17083246750893827</c:v>
                </c:pt>
                <c:pt idx="121">
                  <c:v>0.5936851118682509</c:v>
                </c:pt>
                <c:pt idx="122">
                  <c:v>0.92800730698776202</c:v>
                </c:pt>
                <c:pt idx="123">
                  <c:v>0.62083439689516917</c:v>
                </c:pt>
                <c:pt idx="124">
                  <c:v>0.89484466708260957</c:v>
                </c:pt>
                <c:pt idx="125">
                  <c:v>0.5040939651147951</c:v>
                </c:pt>
                <c:pt idx="126">
                  <c:v>0.82734081870808895</c:v>
                </c:pt>
                <c:pt idx="127">
                  <c:v>0.6310106937588581</c:v>
                </c:pt>
                <c:pt idx="128">
                  <c:v>0.81352364021644274</c:v>
                </c:pt>
                <c:pt idx="129">
                  <c:v>0.8165422534290836</c:v>
                </c:pt>
                <c:pt idx="130">
                  <c:v>0.60997052913367777</c:v>
                </c:pt>
                <c:pt idx="131">
                  <c:v>0.90431309890435574</c:v>
                </c:pt>
                <c:pt idx="132">
                  <c:v>1.0141029230611642</c:v>
                </c:pt>
                <c:pt idx="133">
                  <c:v>1.0013190100728777</c:v>
                </c:pt>
                <c:pt idx="134">
                  <c:v>1.1291141389700583</c:v>
                </c:pt>
                <c:pt idx="135">
                  <c:v>1.130403638849746</c:v>
                </c:pt>
                <c:pt idx="136">
                  <c:v>1.0523613495388822</c:v>
                </c:pt>
                <c:pt idx="137">
                  <c:v>1.0261985518485088</c:v>
                </c:pt>
                <c:pt idx="138">
                  <c:v>0.9688551632874689</c:v>
                </c:pt>
                <c:pt idx="139">
                  <c:v>1.1290781785465642</c:v>
                </c:pt>
                <c:pt idx="140">
                  <c:v>1.0942566902618147</c:v>
                </c:pt>
                <c:pt idx="141">
                  <c:v>1.1147924334356758</c:v>
                </c:pt>
                <c:pt idx="142">
                  <c:v>1.2073505703187084</c:v>
                </c:pt>
                <c:pt idx="143">
                  <c:v>1.2198092784803252</c:v>
                </c:pt>
                <c:pt idx="144">
                  <c:v>1.1463300712894413</c:v>
                </c:pt>
                <c:pt idx="145">
                  <c:v>0.74979801173516658</c:v>
                </c:pt>
                <c:pt idx="146">
                  <c:v>0.97602187468457946</c:v>
                </c:pt>
                <c:pt idx="147">
                  <c:v>1.015036676984501</c:v>
                </c:pt>
                <c:pt idx="148">
                  <c:v>0.86647880612357864</c:v>
                </c:pt>
                <c:pt idx="149">
                  <c:v>0.72842083236060107</c:v>
                </c:pt>
                <c:pt idx="150">
                  <c:v>0.94475727726840175</c:v>
                </c:pt>
                <c:pt idx="151">
                  <c:v>1.0437198353468378</c:v>
                </c:pt>
                <c:pt idx="152">
                  <c:v>0.94351252062032376</c:v>
                </c:pt>
                <c:pt idx="153">
                  <c:v>0.97436839455622659</c:v>
                </c:pt>
                <c:pt idx="154">
                  <c:v>0.99917923740960035</c:v>
                </c:pt>
                <c:pt idx="155">
                  <c:v>1.0138093933245214</c:v>
                </c:pt>
                <c:pt idx="156">
                  <c:v>0.88412679545245643</c:v>
                </c:pt>
                <c:pt idx="157">
                  <c:v>0.89592998712435645</c:v>
                </c:pt>
                <c:pt idx="158">
                  <c:v>1.0214582583344149</c:v>
                </c:pt>
                <c:pt idx="159">
                  <c:v>1.1138577346970657</c:v>
                </c:pt>
                <c:pt idx="160">
                  <c:v>1.1293324798576443</c:v>
                </c:pt>
                <c:pt idx="161">
                  <c:v>1.0735439167096887</c:v>
                </c:pt>
                <c:pt idx="162">
                  <c:v>1.1343460353406636</c:v>
                </c:pt>
                <c:pt idx="163">
                  <c:v>1.1297537746219894</c:v>
                </c:pt>
                <c:pt idx="164">
                  <c:v>1.4692112234712422</c:v>
                </c:pt>
                <c:pt idx="165">
                  <c:v>1.1713900524504017</c:v>
                </c:pt>
                <c:pt idx="166">
                  <c:v>1.2113905581067719</c:v>
                </c:pt>
                <c:pt idx="167">
                  <c:v>1.089542182661847</c:v>
                </c:pt>
                <c:pt idx="168">
                  <c:v>1.1584580871647239</c:v>
                </c:pt>
                <c:pt idx="169">
                  <c:v>0.97851340706711054</c:v>
                </c:pt>
                <c:pt idx="170">
                  <c:v>1.1435546197660775</c:v>
                </c:pt>
                <c:pt idx="171">
                  <c:v>1.1838407910851685</c:v>
                </c:pt>
                <c:pt idx="172">
                  <c:v>1.1403295276417693</c:v>
                </c:pt>
                <c:pt idx="173">
                  <c:v>0.69745400250712242</c:v>
                </c:pt>
                <c:pt idx="174">
                  <c:v>0.72212815686646303</c:v>
                </c:pt>
                <c:pt idx="175">
                  <c:v>0.23522418019780011</c:v>
                </c:pt>
                <c:pt idx="176">
                  <c:v>0.49284359643316222</c:v>
                </c:pt>
                <c:pt idx="177">
                  <c:v>1.1522848010454878</c:v>
                </c:pt>
                <c:pt idx="178">
                  <c:v>1.1239831741971256</c:v>
                </c:pt>
                <c:pt idx="179">
                  <c:v>1.0549788383972194</c:v>
                </c:pt>
                <c:pt idx="180">
                  <c:v>1.1129983740560145</c:v>
                </c:pt>
                <c:pt idx="181">
                  <c:v>0.86458984993579979</c:v>
                </c:pt>
                <c:pt idx="182">
                  <c:v>0.8799439535728959</c:v>
                </c:pt>
                <c:pt idx="183">
                  <c:v>1.2405090767618674</c:v>
                </c:pt>
                <c:pt idx="184">
                  <c:v>1.3108728481282896</c:v>
                </c:pt>
                <c:pt idx="185">
                  <c:v>1.0566335436628591</c:v>
                </c:pt>
                <c:pt idx="186">
                  <c:v>1.0997303765573649</c:v>
                </c:pt>
                <c:pt idx="187">
                  <c:v>1.2315760604381929</c:v>
                </c:pt>
                <c:pt idx="188">
                  <c:v>1.0072660830267397</c:v>
                </c:pt>
                <c:pt idx="189">
                  <c:v>0.71865839751267624</c:v>
                </c:pt>
                <c:pt idx="190">
                  <c:v>0.88011328645121523</c:v>
                </c:pt>
                <c:pt idx="191">
                  <c:v>1.1544521222282129</c:v>
                </c:pt>
                <c:pt idx="192">
                  <c:v>0.96590604421058612</c:v>
                </c:pt>
                <c:pt idx="193">
                  <c:v>1.1266926937485608</c:v>
                </c:pt>
                <c:pt idx="194">
                  <c:v>1.206962625168972</c:v>
                </c:pt>
                <c:pt idx="195">
                  <c:v>1.1339270674229183</c:v>
                </c:pt>
                <c:pt idx="196">
                  <c:v>1.1725324750749915</c:v>
                </c:pt>
                <c:pt idx="197">
                  <c:v>1.0998399013670346</c:v>
                </c:pt>
                <c:pt idx="198">
                  <c:v>1.2111535126734976</c:v>
                </c:pt>
                <c:pt idx="199">
                  <c:v>0.8911587640179488</c:v>
                </c:pt>
                <c:pt idx="200">
                  <c:v>0.91350679994785733</c:v>
                </c:pt>
                <c:pt idx="201">
                  <c:v>1.2025120699918688</c:v>
                </c:pt>
                <c:pt idx="202">
                  <c:v>1.1750095855359528</c:v>
                </c:pt>
                <c:pt idx="203">
                  <c:v>1.0996206874288503</c:v>
                </c:pt>
                <c:pt idx="204">
                  <c:v>0.95515511164135003</c:v>
                </c:pt>
                <c:pt idx="205">
                  <c:v>1.0961012387861764</c:v>
                </c:pt>
                <c:pt idx="206">
                  <c:v>1.0189000567772499</c:v>
                </c:pt>
                <c:pt idx="207">
                  <c:v>1.2442522035431021</c:v>
                </c:pt>
                <c:pt idx="208">
                  <c:v>1.1871332482000911</c:v>
                </c:pt>
                <c:pt idx="209">
                  <c:v>1.0313243691074205</c:v>
                </c:pt>
                <c:pt idx="210">
                  <c:v>1.051220874041531</c:v>
                </c:pt>
                <c:pt idx="211">
                  <c:v>0.88558318375234113</c:v>
                </c:pt>
                <c:pt idx="212">
                  <c:v>0.33293260172935768</c:v>
                </c:pt>
                <c:pt idx="213">
                  <c:v>0.78472371656204842</c:v>
                </c:pt>
                <c:pt idx="214">
                  <c:v>0.78488157426543836</c:v>
                </c:pt>
                <c:pt idx="215">
                  <c:v>0.74882312985702693</c:v>
                </c:pt>
                <c:pt idx="216">
                  <c:v>0.77464189107404069</c:v>
                </c:pt>
                <c:pt idx="217">
                  <c:v>0.77026700294982775</c:v>
                </c:pt>
                <c:pt idx="218">
                  <c:v>0.83941073708818381</c:v>
                </c:pt>
                <c:pt idx="219">
                  <c:v>1.1205552997338162</c:v>
                </c:pt>
                <c:pt idx="220">
                  <c:v>0.6072885920649882</c:v>
                </c:pt>
                <c:pt idx="221">
                  <c:v>0.99835814133330647</c:v>
                </c:pt>
                <c:pt idx="222">
                  <c:v>0.84524725551412216</c:v>
                </c:pt>
                <c:pt idx="223">
                  <c:v>0.68908309726594597</c:v>
                </c:pt>
                <c:pt idx="224">
                  <c:v>0.66917166042660725</c:v>
                </c:pt>
                <c:pt idx="225">
                  <c:v>0.66686249175924728</c:v>
                </c:pt>
                <c:pt idx="226">
                  <c:v>0.7321338282490697</c:v>
                </c:pt>
                <c:pt idx="227">
                  <c:v>0.73126440400612736</c:v>
                </c:pt>
                <c:pt idx="228">
                  <c:v>0.83481591705254088</c:v>
                </c:pt>
                <c:pt idx="229">
                  <c:v>0.8210763787786014</c:v>
                </c:pt>
                <c:pt idx="230">
                  <c:v>0.53200591960606936</c:v>
                </c:pt>
                <c:pt idx="231">
                  <c:v>0.57328708294149056</c:v>
                </c:pt>
                <c:pt idx="232">
                  <c:v>0.74015606903402598</c:v>
                </c:pt>
                <c:pt idx="233">
                  <c:v>0.87771342269946173</c:v>
                </c:pt>
                <c:pt idx="234">
                  <c:v>0.83352050592790605</c:v>
                </c:pt>
                <c:pt idx="235">
                  <c:v>0.56115094886258776</c:v>
                </c:pt>
                <c:pt idx="236">
                  <c:v>0.63508892740682321</c:v>
                </c:pt>
                <c:pt idx="237">
                  <c:v>0.66228096663221092</c:v>
                </c:pt>
                <c:pt idx="238">
                  <c:v>0.91270684165438321</c:v>
                </c:pt>
                <c:pt idx="239">
                  <c:v>0.71264898734864479</c:v>
                </c:pt>
                <c:pt idx="240">
                  <c:v>0.81013022944530488</c:v>
                </c:pt>
                <c:pt idx="241">
                  <c:v>0.70311075023741754</c:v>
                </c:pt>
                <c:pt idx="242">
                  <c:v>0.56209039324857091</c:v>
                </c:pt>
                <c:pt idx="243">
                  <c:v>0.44658803473780828</c:v>
                </c:pt>
                <c:pt idx="244">
                  <c:v>0.42463088039298674</c:v>
                </c:pt>
                <c:pt idx="245">
                  <c:v>0.48066724538572886</c:v>
                </c:pt>
                <c:pt idx="252">
                  <c:v>0.23363294829039957</c:v>
                </c:pt>
                <c:pt idx="253">
                  <c:v>0.23290742556719288</c:v>
                </c:pt>
                <c:pt idx="254">
                  <c:v>0.19884428173282698</c:v>
                </c:pt>
                <c:pt idx="255">
                  <c:v>0.22498704198245967</c:v>
                </c:pt>
                <c:pt idx="256">
                  <c:v>0.24239758099598568</c:v>
                </c:pt>
                <c:pt idx="257">
                  <c:v>0.21636343202330682</c:v>
                </c:pt>
                <c:pt idx="258">
                  <c:v>0.23753186594610526</c:v>
                </c:pt>
                <c:pt idx="259">
                  <c:v>0.27033256019624763</c:v>
                </c:pt>
                <c:pt idx="260">
                  <c:v>0.24204588172621244</c:v>
                </c:pt>
                <c:pt idx="261">
                  <c:v>0.17233297336573331</c:v>
                </c:pt>
                <c:pt idx="262">
                  <c:v>0.26612032357822452</c:v>
                </c:pt>
                <c:pt idx="263">
                  <c:v>0.17984216898377167</c:v>
                </c:pt>
                <c:pt idx="264">
                  <c:v>0.30968274380082528</c:v>
                </c:pt>
                <c:pt idx="265">
                  <c:v>0.2535781802997269</c:v>
                </c:pt>
                <c:pt idx="266">
                  <c:v>0.24013124876052508</c:v>
                </c:pt>
                <c:pt idx="267">
                  <c:v>0.20505777384096049</c:v>
                </c:pt>
                <c:pt idx="268">
                  <c:v>0.27740298714265138</c:v>
                </c:pt>
                <c:pt idx="269">
                  <c:v>0.25005079423330517</c:v>
                </c:pt>
                <c:pt idx="270">
                  <c:v>0.22305701865038632</c:v>
                </c:pt>
                <c:pt idx="271">
                  <c:v>0.20291325954650044</c:v>
                </c:pt>
                <c:pt idx="272">
                  <c:v>0.20585882293657209</c:v>
                </c:pt>
                <c:pt idx="273">
                  <c:v>0.30907363721483871</c:v>
                </c:pt>
              </c:numCache>
            </c:numRef>
          </c:xVal>
          <c:yVal>
            <c:numRef>
              <c:f>'Transpiration estimates model'!$D$2:$D$275</c:f>
              <c:numCache>
                <c:formatCode>0.00</c:formatCode>
                <c:ptCount val="274"/>
                <c:pt idx="0">
                  <c:v>0.18116636342110612</c:v>
                </c:pt>
                <c:pt idx="1">
                  <c:v>9.587567708775814E-2</c:v>
                </c:pt>
                <c:pt idx="2">
                  <c:v>0.10114041437890087</c:v>
                </c:pt>
                <c:pt idx="3">
                  <c:v>0.23483450993857993</c:v>
                </c:pt>
                <c:pt idx="4">
                  <c:v>0.20166300325554221</c:v>
                </c:pt>
                <c:pt idx="5">
                  <c:v>6.9182930323995195E-2</c:v>
                </c:pt>
                <c:pt idx="6">
                  <c:v>0.12670863014835837</c:v>
                </c:pt>
                <c:pt idx="7">
                  <c:v>0.48708877244833271</c:v>
                </c:pt>
                <c:pt idx="8">
                  <c:v>0.4752932584928406</c:v>
                </c:pt>
                <c:pt idx="9">
                  <c:v>0.71238473926352308</c:v>
                </c:pt>
                <c:pt idx="10">
                  <c:v>0.2656904055096872</c:v>
                </c:pt>
                <c:pt idx="11">
                  <c:v>0.30193525185897241</c:v>
                </c:pt>
                <c:pt idx="12">
                  <c:v>0.46303035401789705</c:v>
                </c:pt>
                <c:pt idx="13">
                  <c:v>0.59398604876032735</c:v>
                </c:pt>
                <c:pt idx="14">
                  <c:v>0.72840630505530102</c:v>
                </c:pt>
                <c:pt idx="15">
                  <c:v>0.75735902095026519</c:v>
                </c:pt>
                <c:pt idx="16">
                  <c:v>0.85875685766850673</c:v>
                </c:pt>
                <c:pt idx="17">
                  <c:v>0.88565749807861194</c:v>
                </c:pt>
                <c:pt idx="18">
                  <c:v>0.92397783246937548</c:v>
                </c:pt>
                <c:pt idx="19">
                  <c:v>0.94197106894751714</c:v>
                </c:pt>
                <c:pt idx="20">
                  <c:v>0.7556280344326074</c:v>
                </c:pt>
                <c:pt idx="21">
                  <c:v>0.88102872381703579</c:v>
                </c:pt>
                <c:pt idx="22">
                  <c:v>0.88037903583747135</c:v>
                </c:pt>
                <c:pt idx="23">
                  <c:v>0.87142668011756697</c:v>
                </c:pt>
                <c:pt idx="24">
                  <c:v>0.82918162069578027</c:v>
                </c:pt>
                <c:pt idx="25">
                  <c:v>0.87177052956618262</c:v>
                </c:pt>
                <c:pt idx="26">
                  <c:v>0.83980885438146924</c:v>
                </c:pt>
                <c:pt idx="27">
                  <c:v>0.95505882923057928</c:v>
                </c:pt>
                <c:pt idx="28">
                  <c:v>1.1250379000056041</c:v>
                </c:pt>
                <c:pt idx="29">
                  <c:v>1.0729574881152872</c:v>
                </c:pt>
                <c:pt idx="30">
                  <c:v>0.91732881666347288</c:v>
                </c:pt>
                <c:pt idx="31">
                  <c:v>0.47235450417022962</c:v>
                </c:pt>
                <c:pt idx="32">
                  <c:v>0.73804875113379076</c:v>
                </c:pt>
                <c:pt idx="33">
                  <c:v>0.55220274584155649</c:v>
                </c:pt>
                <c:pt idx="34">
                  <c:v>0.6747554715352807</c:v>
                </c:pt>
                <c:pt idx="35">
                  <c:v>0.39909245583160302</c:v>
                </c:pt>
                <c:pt idx="36">
                  <c:v>0.72822106366069739</c:v>
                </c:pt>
                <c:pt idx="37">
                  <c:v>0.89243332923149532</c:v>
                </c:pt>
                <c:pt idx="38">
                  <c:v>0.92344178302997348</c:v>
                </c:pt>
                <c:pt idx="39">
                  <c:v>0.64159747602124428</c:v>
                </c:pt>
                <c:pt idx="40">
                  <c:v>0.27080711170072386</c:v>
                </c:pt>
                <c:pt idx="41">
                  <c:v>0.6167590532729601</c:v>
                </c:pt>
                <c:pt idx="42">
                  <c:v>0.67847943227060603</c:v>
                </c:pt>
                <c:pt idx="43">
                  <c:v>0.69867532252118092</c:v>
                </c:pt>
                <c:pt idx="44">
                  <c:v>0.8934403340060536</c:v>
                </c:pt>
                <c:pt idx="45">
                  <c:v>0.88288065471739186</c:v>
                </c:pt>
                <c:pt idx="46">
                  <c:v>0.91425195872244824</c:v>
                </c:pt>
                <c:pt idx="47">
                  <c:v>0.7919910767477486</c:v>
                </c:pt>
                <c:pt idx="48">
                  <c:v>0.89160387740489844</c:v>
                </c:pt>
                <c:pt idx="49">
                  <c:v>1.0133287443542063</c:v>
                </c:pt>
                <c:pt idx="50">
                  <c:v>0.67900120174311562</c:v>
                </c:pt>
                <c:pt idx="51">
                  <c:v>0.20035765499369945</c:v>
                </c:pt>
                <c:pt idx="52">
                  <c:v>0.29649859326799372</c:v>
                </c:pt>
                <c:pt idx="53">
                  <c:v>0.6854652854208193</c:v>
                </c:pt>
                <c:pt idx="54">
                  <c:v>0.84193376778226137</c:v>
                </c:pt>
                <c:pt idx="55">
                  <c:v>0.98242159225668935</c:v>
                </c:pt>
                <c:pt idx="56">
                  <c:v>0.88728072718053963</c:v>
                </c:pt>
                <c:pt idx="57">
                  <c:v>0.8929773050022134</c:v>
                </c:pt>
                <c:pt idx="58">
                  <c:v>0.40001234069279024</c:v>
                </c:pt>
                <c:pt idx="59">
                  <c:v>0.73309938819344123</c:v>
                </c:pt>
                <c:pt idx="60">
                  <c:v>0.64318178715629681</c:v>
                </c:pt>
                <c:pt idx="61">
                  <c:v>0.82538909620419709</c:v>
                </c:pt>
                <c:pt idx="62">
                  <c:v>0.94861248750691274</c:v>
                </c:pt>
                <c:pt idx="63">
                  <c:v>0.55760262066884458</c:v>
                </c:pt>
                <c:pt idx="64">
                  <c:v>0.72999421742849402</c:v>
                </c:pt>
                <c:pt idx="65">
                  <c:v>0.47609718217230718</c:v>
                </c:pt>
                <c:pt idx="66">
                  <c:v>0.7773435048205406</c:v>
                </c:pt>
                <c:pt idx="67">
                  <c:v>0.68079913553936722</c:v>
                </c:pt>
                <c:pt idx="68">
                  <c:v>0.52093523973565203</c:v>
                </c:pt>
                <c:pt idx="69">
                  <c:v>0.85488295680647064</c:v>
                </c:pt>
                <c:pt idx="70">
                  <c:v>0.98051136358298852</c:v>
                </c:pt>
                <c:pt idx="71">
                  <c:v>0.99145444246467229</c:v>
                </c:pt>
                <c:pt idx="72">
                  <c:v>0.90181308967957219</c:v>
                </c:pt>
                <c:pt idx="73">
                  <c:v>0.87228525549732305</c:v>
                </c:pt>
                <c:pt idx="74">
                  <c:v>0.34409591134783035</c:v>
                </c:pt>
                <c:pt idx="75">
                  <c:v>0.66802453093303527</c:v>
                </c:pt>
                <c:pt idx="76">
                  <c:v>0.75575940962898025</c:v>
                </c:pt>
                <c:pt idx="77">
                  <c:v>0.496717743812636</c:v>
                </c:pt>
                <c:pt idx="78">
                  <c:v>0.36598315366378403</c:v>
                </c:pt>
                <c:pt idx="79">
                  <c:v>0.86632418785992549</c:v>
                </c:pt>
                <c:pt idx="80">
                  <c:v>1.0216505206243611</c:v>
                </c:pt>
                <c:pt idx="81">
                  <c:v>0.90843776264210507</c:v>
                </c:pt>
                <c:pt idx="82">
                  <c:v>0.74336061450747593</c:v>
                </c:pt>
                <c:pt idx="83">
                  <c:v>0.61098200703733874</c:v>
                </c:pt>
                <c:pt idx="84">
                  <c:v>0.92487239278251421</c:v>
                </c:pt>
                <c:pt idx="85">
                  <c:v>0.70148129904917511</c:v>
                </c:pt>
                <c:pt idx="86">
                  <c:v>0.91029566764413139</c:v>
                </c:pt>
                <c:pt idx="87">
                  <c:v>1.0254971609336689</c:v>
                </c:pt>
                <c:pt idx="88">
                  <c:v>0.94368813802678864</c:v>
                </c:pt>
                <c:pt idx="89">
                  <c:v>0.97571868574664222</c:v>
                </c:pt>
                <c:pt idx="90">
                  <c:v>0.94392084912579044</c:v>
                </c:pt>
                <c:pt idx="91">
                  <c:v>0.95261573908083763</c:v>
                </c:pt>
                <c:pt idx="92">
                  <c:v>1.0146808346754554</c:v>
                </c:pt>
                <c:pt idx="93">
                  <c:v>0.63517213997510757</c:v>
                </c:pt>
                <c:pt idx="94">
                  <c:v>0.89499561530268879</c:v>
                </c:pt>
                <c:pt idx="95">
                  <c:v>0.85979881042232087</c:v>
                </c:pt>
                <c:pt idx="96">
                  <c:v>0.89496626508883892</c:v>
                </c:pt>
                <c:pt idx="97">
                  <c:v>0.61055514625427865</c:v>
                </c:pt>
                <c:pt idx="98">
                  <c:v>0.60854742166796927</c:v>
                </c:pt>
                <c:pt idx="99">
                  <c:v>0.79391302638158767</c:v>
                </c:pt>
                <c:pt idx="100">
                  <c:v>0.89091518603727482</c:v>
                </c:pt>
                <c:pt idx="101">
                  <c:v>0.87524207695583356</c:v>
                </c:pt>
                <c:pt idx="102">
                  <c:v>0.53774128581382441</c:v>
                </c:pt>
                <c:pt idx="103">
                  <c:v>1.0685348234418017</c:v>
                </c:pt>
                <c:pt idx="104">
                  <c:v>0.75664159844393741</c:v>
                </c:pt>
                <c:pt idx="105">
                  <c:v>0.66016748975127915</c:v>
                </c:pt>
                <c:pt idx="106">
                  <c:v>0.86033238925504196</c:v>
                </c:pt>
                <c:pt idx="107">
                  <c:v>0.8563395286072697</c:v>
                </c:pt>
                <c:pt idx="108">
                  <c:v>1.0391980604280884</c:v>
                </c:pt>
                <c:pt idx="109">
                  <c:v>0.95751388004091709</c:v>
                </c:pt>
                <c:pt idx="110">
                  <c:v>0.95744117309731558</c:v>
                </c:pt>
                <c:pt idx="111">
                  <c:v>1.1399827906322242</c:v>
                </c:pt>
                <c:pt idx="112">
                  <c:v>1.2344540399018937</c:v>
                </c:pt>
                <c:pt idx="113">
                  <c:v>1.1986319412892112</c:v>
                </c:pt>
                <c:pt idx="114">
                  <c:v>1.1785484425048971</c:v>
                </c:pt>
                <c:pt idx="115">
                  <c:v>0.51125101772103865</c:v>
                </c:pt>
                <c:pt idx="116">
                  <c:v>0.51465883494953002</c:v>
                </c:pt>
                <c:pt idx="117">
                  <c:v>0.560537407545598</c:v>
                </c:pt>
                <c:pt idx="118">
                  <c:v>0.66164790341237467</c:v>
                </c:pt>
                <c:pt idx="119">
                  <c:v>0.25018311709419955</c:v>
                </c:pt>
                <c:pt idx="120">
                  <c:v>0.45570020552446866</c:v>
                </c:pt>
                <c:pt idx="121">
                  <c:v>0.62882126753946455</c:v>
                </c:pt>
                <c:pt idx="122">
                  <c:v>0.48285958926870953</c:v>
                </c:pt>
                <c:pt idx="123">
                  <c:v>0.61707348581999399</c:v>
                </c:pt>
                <c:pt idx="124">
                  <c:v>0.40145904292630691</c:v>
                </c:pt>
                <c:pt idx="125">
                  <c:v>0.40237074716511601</c:v>
                </c:pt>
                <c:pt idx="126">
                  <c:v>0.35509004211534917</c:v>
                </c:pt>
                <c:pt idx="127">
                  <c:v>0.65056981507360401</c:v>
                </c:pt>
                <c:pt idx="128">
                  <c:v>0.50618871006151145</c:v>
                </c:pt>
                <c:pt idx="129">
                  <c:v>0.50025625604880641</c:v>
                </c:pt>
                <c:pt idx="130">
                  <c:v>0.72693218235905233</c:v>
                </c:pt>
                <c:pt idx="131">
                  <c:v>0.66550837400241147</c:v>
                </c:pt>
                <c:pt idx="132">
                  <c:v>0.64397008937448796</c:v>
                </c:pt>
                <c:pt idx="133">
                  <c:v>0.84903749442439669</c:v>
                </c:pt>
                <c:pt idx="134">
                  <c:v>0.98524567356466219</c:v>
                </c:pt>
                <c:pt idx="135">
                  <c:v>0.77052986080389352</c:v>
                </c:pt>
                <c:pt idx="136">
                  <c:v>0.95699032648581361</c:v>
                </c:pt>
                <c:pt idx="137">
                  <c:v>0.90076707799976741</c:v>
                </c:pt>
                <c:pt idx="138">
                  <c:v>1.0178331787707164</c:v>
                </c:pt>
                <c:pt idx="139">
                  <c:v>1.1604256243945255</c:v>
                </c:pt>
                <c:pt idx="140">
                  <c:v>0.74882663749878087</c:v>
                </c:pt>
                <c:pt idx="141">
                  <c:v>1.1729459872519241</c:v>
                </c:pt>
                <c:pt idx="142">
                  <c:v>1.0954144220181181</c:v>
                </c:pt>
                <c:pt idx="143">
                  <c:v>0.9524678421796331</c:v>
                </c:pt>
                <c:pt idx="144">
                  <c:v>0.40229521268347079</c:v>
                </c:pt>
                <c:pt idx="145">
                  <c:v>0.70894819294709921</c:v>
                </c:pt>
                <c:pt idx="146">
                  <c:v>0.61800278300215827</c:v>
                </c:pt>
                <c:pt idx="147">
                  <c:v>0.53504697073249352</c:v>
                </c:pt>
                <c:pt idx="148">
                  <c:v>0.59325371157889828</c:v>
                </c:pt>
                <c:pt idx="149">
                  <c:v>0.62044244423219364</c:v>
                </c:pt>
                <c:pt idx="150">
                  <c:v>0.92458128056990718</c:v>
                </c:pt>
                <c:pt idx="151">
                  <c:v>0.67267007208893936</c:v>
                </c:pt>
                <c:pt idx="152">
                  <c:v>0.59939511662570821</c:v>
                </c:pt>
                <c:pt idx="153">
                  <c:v>0.63914170813619442</c:v>
                </c:pt>
                <c:pt idx="154">
                  <c:v>0.71881718897342761</c:v>
                </c:pt>
                <c:pt idx="155">
                  <c:v>0.68061404253123658</c:v>
                </c:pt>
                <c:pt idx="156">
                  <c:v>0.69675395757119751</c:v>
                </c:pt>
                <c:pt idx="157">
                  <c:v>0.78885081665986256</c:v>
                </c:pt>
                <c:pt idx="158">
                  <c:v>0.75402745719056885</c:v>
                </c:pt>
                <c:pt idx="159">
                  <c:v>0.80383555752526659</c:v>
                </c:pt>
                <c:pt idx="160">
                  <c:v>0.8106415919907688</c:v>
                </c:pt>
                <c:pt idx="161">
                  <c:v>0.86413497779643766</c:v>
                </c:pt>
                <c:pt idx="162">
                  <c:v>0.78816483298621987</c:v>
                </c:pt>
                <c:pt idx="163">
                  <c:v>0.57118497260585055</c:v>
                </c:pt>
                <c:pt idx="164">
                  <c:v>0.68156012331180271</c:v>
                </c:pt>
                <c:pt idx="165">
                  <c:v>0.65416348002517877</c:v>
                </c:pt>
                <c:pt idx="166">
                  <c:v>0.5947122776028041</c:v>
                </c:pt>
                <c:pt idx="167">
                  <c:v>0.38488391314489617</c:v>
                </c:pt>
                <c:pt idx="168">
                  <c:v>0.42508089259042992</c:v>
                </c:pt>
                <c:pt idx="169">
                  <c:v>0.53479594661811458</c:v>
                </c:pt>
                <c:pt idx="170">
                  <c:v>0.5814738829381817</c:v>
                </c:pt>
                <c:pt idx="171">
                  <c:v>0.53198526245513356</c:v>
                </c:pt>
                <c:pt idx="172">
                  <c:v>0.5055704711150768</c:v>
                </c:pt>
                <c:pt idx="173">
                  <c:v>0.37224301349042754</c:v>
                </c:pt>
                <c:pt idx="174">
                  <c:v>0.17523818127502647</c:v>
                </c:pt>
                <c:pt idx="175">
                  <c:v>0.2379043332747065</c:v>
                </c:pt>
                <c:pt idx="176">
                  <c:v>0.55625618198739479</c:v>
                </c:pt>
                <c:pt idx="177">
                  <c:v>0.55355532928043105</c:v>
                </c:pt>
                <c:pt idx="178">
                  <c:v>0.5722495537523089</c:v>
                </c:pt>
                <c:pt idx="179">
                  <c:v>0.51212193448459487</c:v>
                </c:pt>
                <c:pt idx="180">
                  <c:v>0.47979723045894423</c:v>
                </c:pt>
                <c:pt idx="181">
                  <c:v>0.46481934286315646</c:v>
                </c:pt>
                <c:pt idx="182">
                  <c:v>0.47123702988801419</c:v>
                </c:pt>
                <c:pt idx="183">
                  <c:v>0.44976491415274861</c:v>
                </c:pt>
                <c:pt idx="184">
                  <c:v>0.54478756071617018</c:v>
                </c:pt>
                <c:pt idx="185">
                  <c:v>0.35277964157103725</c:v>
                </c:pt>
                <c:pt idx="186">
                  <c:v>0.51224658437855541</c:v>
                </c:pt>
                <c:pt idx="187">
                  <c:v>0.49036560731773793</c:v>
                </c:pt>
                <c:pt idx="188">
                  <c:v>0.20515007861760765</c:v>
                </c:pt>
                <c:pt idx="189">
                  <c:v>0.412609951375984</c:v>
                </c:pt>
                <c:pt idx="190">
                  <c:v>0.44564041526346515</c:v>
                </c:pt>
                <c:pt idx="191">
                  <c:v>0.4439693956431392</c:v>
                </c:pt>
                <c:pt idx="192">
                  <c:v>0.48415939197133445</c:v>
                </c:pt>
                <c:pt idx="193">
                  <c:v>0.58159195309501011</c:v>
                </c:pt>
                <c:pt idx="194">
                  <c:v>0.43296402180802895</c:v>
                </c:pt>
                <c:pt idx="195">
                  <c:v>0.29778981105101326</c:v>
                </c:pt>
                <c:pt idx="196">
                  <c:v>0.42195762639526407</c:v>
                </c:pt>
                <c:pt idx="197">
                  <c:v>0.57356194526961457</c:v>
                </c:pt>
                <c:pt idx="198">
                  <c:v>0.24693914561222854</c:v>
                </c:pt>
                <c:pt idx="199">
                  <c:v>0.39175182898945471</c:v>
                </c:pt>
                <c:pt idx="200">
                  <c:v>0.44454437586210704</c:v>
                </c:pt>
                <c:pt idx="201">
                  <c:v>0.5537468175763619</c:v>
                </c:pt>
                <c:pt idx="202">
                  <c:v>0.35587522388215115</c:v>
                </c:pt>
                <c:pt idx="203">
                  <c:v>0.31620970532792547</c:v>
                </c:pt>
                <c:pt idx="204">
                  <c:v>0.47612605983184836</c:v>
                </c:pt>
                <c:pt idx="205">
                  <c:v>0.45393404992941844</c:v>
                </c:pt>
                <c:pt idx="206">
                  <c:v>0.38906914528396852</c:v>
                </c:pt>
                <c:pt idx="207">
                  <c:v>0.38311597428635208</c:v>
                </c:pt>
                <c:pt idx="208">
                  <c:v>0.40038688136701633</c:v>
                </c:pt>
                <c:pt idx="209">
                  <c:v>0.40457658728772533</c:v>
                </c:pt>
                <c:pt idx="210">
                  <c:v>0.40454576035254369</c:v>
                </c:pt>
                <c:pt idx="211">
                  <c:v>0.20608317106171628</c:v>
                </c:pt>
                <c:pt idx="212">
                  <c:v>0.42528563010578124</c:v>
                </c:pt>
                <c:pt idx="213">
                  <c:v>0.43572774756087085</c:v>
                </c:pt>
                <c:pt idx="214">
                  <c:v>0.30659547602121684</c:v>
                </c:pt>
                <c:pt idx="215">
                  <c:v>0.34330512767711069</c:v>
                </c:pt>
                <c:pt idx="216">
                  <c:v>0.32158566587930065</c:v>
                </c:pt>
                <c:pt idx="217">
                  <c:v>0.24736600155642308</c:v>
                </c:pt>
                <c:pt idx="218">
                  <c:v>0.2796420088401102</c:v>
                </c:pt>
                <c:pt idx="219">
                  <c:v>0.21882948107217998</c:v>
                </c:pt>
                <c:pt idx="220">
                  <c:v>0.32898100246509709</c:v>
                </c:pt>
                <c:pt idx="221">
                  <c:v>0.26141923152805557</c:v>
                </c:pt>
                <c:pt idx="222">
                  <c:v>0.25018179301220933</c:v>
                </c:pt>
                <c:pt idx="223">
                  <c:v>0.26513823043048845</c:v>
                </c:pt>
                <c:pt idx="224">
                  <c:v>0.238549267080709</c:v>
                </c:pt>
                <c:pt idx="225">
                  <c:v>0.23789887284842387</c:v>
                </c:pt>
                <c:pt idx="226">
                  <c:v>0.26459832403871503</c:v>
                </c:pt>
                <c:pt idx="227">
                  <c:v>0.29662901683406573</c:v>
                </c:pt>
                <c:pt idx="228">
                  <c:v>0.26776154034306787</c:v>
                </c:pt>
                <c:pt idx="229">
                  <c:v>0.22536718516935481</c:v>
                </c:pt>
                <c:pt idx="230">
                  <c:v>0.20851944912883358</c:v>
                </c:pt>
                <c:pt idx="231">
                  <c:v>0.19986254972819484</c:v>
                </c:pt>
                <c:pt idx="232">
                  <c:v>0.24855303358429434</c:v>
                </c:pt>
                <c:pt idx="233">
                  <c:v>0.25101126904444998</c:v>
                </c:pt>
                <c:pt idx="234">
                  <c:v>0.12503626750807004</c:v>
                </c:pt>
                <c:pt idx="235">
                  <c:v>0.14892570442260239</c:v>
                </c:pt>
                <c:pt idx="236">
                  <c:v>0.1522666931218348</c:v>
                </c:pt>
                <c:pt idx="237">
                  <c:v>0.15676461402313238</c:v>
                </c:pt>
                <c:pt idx="238">
                  <c:v>0.13396224017764144</c:v>
                </c:pt>
                <c:pt idx="239">
                  <c:v>0.17738405715530997</c:v>
                </c:pt>
                <c:pt idx="240">
                  <c:v>0.18632822760024911</c:v>
                </c:pt>
                <c:pt idx="241">
                  <c:v>0.14162836843260077</c:v>
                </c:pt>
                <c:pt idx="242">
                  <c:v>0.13878268072863612</c:v>
                </c:pt>
                <c:pt idx="243">
                  <c:v>0.11695901769087116</c:v>
                </c:pt>
                <c:pt idx="244">
                  <c:v>0.14454226889986674</c:v>
                </c:pt>
                <c:pt idx="245">
                  <c:v>0.11383810659061085</c:v>
                </c:pt>
                <c:pt idx="252">
                  <c:v>8.4872733613241075E-2</c:v>
                </c:pt>
                <c:pt idx="253">
                  <c:v>7.3227524506803268E-2</c:v>
                </c:pt>
                <c:pt idx="254">
                  <c:v>7.4394570741700791E-2</c:v>
                </c:pt>
                <c:pt idx="255">
                  <c:v>9.4087897840661391E-2</c:v>
                </c:pt>
                <c:pt idx="256">
                  <c:v>0.13738793259217102</c:v>
                </c:pt>
                <c:pt idx="257">
                  <c:v>8.5082455840282331E-2</c:v>
                </c:pt>
                <c:pt idx="258">
                  <c:v>8.2986469943882216E-2</c:v>
                </c:pt>
                <c:pt idx="259">
                  <c:v>7.8734151926229221E-2</c:v>
                </c:pt>
                <c:pt idx="260">
                  <c:v>7.4483023969893605E-2</c:v>
                </c:pt>
                <c:pt idx="261">
                  <c:v>0.13948461134056472</c:v>
                </c:pt>
                <c:pt idx="262">
                  <c:v>6.9917502742752519E-2</c:v>
                </c:pt>
                <c:pt idx="263">
                  <c:v>6.8844963346744503E-2</c:v>
                </c:pt>
                <c:pt idx="264">
                  <c:v>7.8671899882599927E-2</c:v>
                </c:pt>
                <c:pt idx="265">
                  <c:v>8.3611792138917215E-2</c:v>
                </c:pt>
                <c:pt idx="266">
                  <c:v>5.5572410316477569E-2</c:v>
                </c:pt>
                <c:pt idx="267">
                  <c:v>6.1549581318090109E-2</c:v>
                </c:pt>
                <c:pt idx="268">
                  <c:v>7.1564283032339263E-2</c:v>
                </c:pt>
                <c:pt idx="269">
                  <c:v>0.10830320343467759</c:v>
                </c:pt>
                <c:pt idx="270">
                  <c:v>6.5313521478936168E-2</c:v>
                </c:pt>
                <c:pt idx="271">
                  <c:v>8.1663328902784008E-2</c:v>
                </c:pt>
                <c:pt idx="272">
                  <c:v>7.8812023772703729E-2</c:v>
                </c:pt>
                <c:pt idx="273">
                  <c:v>9.2490680296340361E-2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30-42A8-BEE3-A6DEE85E6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14656"/>
        <c:axId val="96617280"/>
      </c:scatterChart>
      <c:valAx>
        <c:axId val="96614656"/>
        <c:scaling>
          <c:orientation val="minMax"/>
          <c:max val="2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17280"/>
        <c:crosses val="autoZero"/>
        <c:crossBetween val="midCat"/>
        <c:majorUnit val="0.2"/>
      </c:valAx>
      <c:valAx>
        <c:axId val="96617280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 est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14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ZA">
                <a:solidFill>
                  <a:schemeClr val="bg1"/>
                </a:solidFill>
              </a:rPr>
              <a:t>.</a:t>
            </a:r>
          </a:p>
        </c:rich>
      </c:tx>
      <c:layout>
        <c:manualLayout>
          <c:xMode val="edge"/>
          <c:yMode val="edge"/>
          <c:x val="0.9423123359580052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'Transpiration estimates model'!$D$1</c:f>
              <c:strCache>
                <c:ptCount val="1"/>
                <c:pt idx="0">
                  <c:v>T est (mm)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'Transpiration estimates model'!$A$2:$A$275</c:f>
              <c:numCache>
                <c:formatCode>d\-mmm\-yy</c:formatCode>
                <c:ptCount val="274"/>
                <c:pt idx="0">
                  <c:v>44104.5</c:v>
                </c:pt>
                <c:pt idx="1">
                  <c:v>44105.5</c:v>
                </c:pt>
                <c:pt idx="2">
                  <c:v>44106.5</c:v>
                </c:pt>
                <c:pt idx="3">
                  <c:v>44107.5</c:v>
                </c:pt>
                <c:pt idx="4">
                  <c:v>44108.5</c:v>
                </c:pt>
                <c:pt idx="5">
                  <c:v>44109.5</c:v>
                </c:pt>
                <c:pt idx="6">
                  <c:v>44110.5</c:v>
                </c:pt>
                <c:pt idx="7">
                  <c:v>44111.5</c:v>
                </c:pt>
                <c:pt idx="8">
                  <c:v>44112.5</c:v>
                </c:pt>
                <c:pt idx="9">
                  <c:v>44113.5</c:v>
                </c:pt>
                <c:pt idx="10">
                  <c:v>44114.5</c:v>
                </c:pt>
                <c:pt idx="11">
                  <c:v>44115.5</c:v>
                </c:pt>
                <c:pt idx="12">
                  <c:v>44116.5</c:v>
                </c:pt>
                <c:pt idx="13">
                  <c:v>44117.5</c:v>
                </c:pt>
                <c:pt idx="14">
                  <c:v>44118.5</c:v>
                </c:pt>
                <c:pt idx="15">
                  <c:v>44119.5</c:v>
                </c:pt>
                <c:pt idx="16">
                  <c:v>44120.5</c:v>
                </c:pt>
                <c:pt idx="17">
                  <c:v>44121.5</c:v>
                </c:pt>
                <c:pt idx="18">
                  <c:v>44122.5</c:v>
                </c:pt>
                <c:pt idx="19">
                  <c:v>44123.5</c:v>
                </c:pt>
                <c:pt idx="20">
                  <c:v>44124.5</c:v>
                </c:pt>
                <c:pt idx="21">
                  <c:v>44125.5</c:v>
                </c:pt>
                <c:pt idx="22">
                  <c:v>44126.5</c:v>
                </c:pt>
                <c:pt idx="23">
                  <c:v>44127.5</c:v>
                </c:pt>
                <c:pt idx="24">
                  <c:v>44128.5</c:v>
                </c:pt>
                <c:pt idx="25">
                  <c:v>44129.5</c:v>
                </c:pt>
                <c:pt idx="26">
                  <c:v>44130.5</c:v>
                </c:pt>
                <c:pt idx="27">
                  <c:v>44131.5</c:v>
                </c:pt>
                <c:pt idx="28">
                  <c:v>44132.5</c:v>
                </c:pt>
                <c:pt idx="29">
                  <c:v>44133.5</c:v>
                </c:pt>
                <c:pt idx="30">
                  <c:v>44134.5</c:v>
                </c:pt>
                <c:pt idx="31">
                  <c:v>44135.5</c:v>
                </c:pt>
                <c:pt idx="32">
                  <c:v>44136.5</c:v>
                </c:pt>
                <c:pt idx="33">
                  <c:v>44137.5</c:v>
                </c:pt>
                <c:pt idx="34">
                  <c:v>44138.5</c:v>
                </c:pt>
                <c:pt idx="35">
                  <c:v>44139.5</c:v>
                </c:pt>
                <c:pt idx="36">
                  <c:v>44140.5</c:v>
                </c:pt>
                <c:pt idx="37">
                  <c:v>44141.5</c:v>
                </c:pt>
                <c:pt idx="38">
                  <c:v>44142.5</c:v>
                </c:pt>
                <c:pt idx="39">
                  <c:v>44143.5</c:v>
                </c:pt>
                <c:pt idx="40">
                  <c:v>44144.5</c:v>
                </c:pt>
                <c:pt idx="41">
                  <c:v>44145.5</c:v>
                </c:pt>
                <c:pt idx="42">
                  <c:v>44146.5</c:v>
                </c:pt>
                <c:pt idx="43">
                  <c:v>44147.5</c:v>
                </c:pt>
                <c:pt idx="44">
                  <c:v>44148.5</c:v>
                </c:pt>
                <c:pt idx="45">
                  <c:v>44149.5</c:v>
                </c:pt>
                <c:pt idx="46">
                  <c:v>44150.5</c:v>
                </c:pt>
                <c:pt idx="47">
                  <c:v>44151.5</c:v>
                </c:pt>
                <c:pt idx="48">
                  <c:v>44152.5</c:v>
                </c:pt>
                <c:pt idx="49">
                  <c:v>44153.5</c:v>
                </c:pt>
                <c:pt idx="50">
                  <c:v>44154.5</c:v>
                </c:pt>
                <c:pt idx="51">
                  <c:v>44155.5</c:v>
                </c:pt>
                <c:pt idx="52">
                  <c:v>44156.5</c:v>
                </c:pt>
                <c:pt idx="53">
                  <c:v>44157.5</c:v>
                </c:pt>
                <c:pt idx="54">
                  <c:v>44158.5</c:v>
                </c:pt>
                <c:pt idx="55">
                  <c:v>44159.5</c:v>
                </c:pt>
                <c:pt idx="56">
                  <c:v>44160.5</c:v>
                </c:pt>
                <c:pt idx="57">
                  <c:v>44161.5</c:v>
                </c:pt>
                <c:pt idx="58">
                  <c:v>44162.5</c:v>
                </c:pt>
                <c:pt idx="59">
                  <c:v>44163.5</c:v>
                </c:pt>
                <c:pt idx="60">
                  <c:v>44164.5</c:v>
                </c:pt>
                <c:pt idx="61">
                  <c:v>44165.5</c:v>
                </c:pt>
                <c:pt idx="62">
                  <c:v>44166.5</c:v>
                </c:pt>
                <c:pt idx="63">
                  <c:v>44167.5</c:v>
                </c:pt>
                <c:pt idx="64">
                  <c:v>44168.5</c:v>
                </c:pt>
                <c:pt idx="65">
                  <c:v>44169.5</c:v>
                </c:pt>
                <c:pt idx="66">
                  <c:v>44170.5</c:v>
                </c:pt>
                <c:pt idx="67">
                  <c:v>44171.5</c:v>
                </c:pt>
                <c:pt idx="68">
                  <c:v>44172.5</c:v>
                </c:pt>
                <c:pt idx="69">
                  <c:v>44173.5</c:v>
                </c:pt>
                <c:pt idx="70">
                  <c:v>44174.5</c:v>
                </c:pt>
                <c:pt idx="71">
                  <c:v>44175.5</c:v>
                </c:pt>
                <c:pt idx="72">
                  <c:v>44176.5</c:v>
                </c:pt>
                <c:pt idx="73">
                  <c:v>44177.5</c:v>
                </c:pt>
                <c:pt idx="74">
                  <c:v>44178.5</c:v>
                </c:pt>
                <c:pt idx="75">
                  <c:v>44179.5</c:v>
                </c:pt>
                <c:pt idx="76">
                  <c:v>44180.5</c:v>
                </c:pt>
                <c:pt idx="77">
                  <c:v>44181.5</c:v>
                </c:pt>
                <c:pt idx="78">
                  <c:v>44182.5</c:v>
                </c:pt>
                <c:pt idx="79">
                  <c:v>44183.5</c:v>
                </c:pt>
                <c:pt idx="80">
                  <c:v>44184.5</c:v>
                </c:pt>
                <c:pt idx="81">
                  <c:v>44185.5</c:v>
                </c:pt>
                <c:pt idx="82">
                  <c:v>44186.5</c:v>
                </c:pt>
                <c:pt idx="83">
                  <c:v>44187.5</c:v>
                </c:pt>
                <c:pt idx="84">
                  <c:v>44188.5</c:v>
                </c:pt>
                <c:pt idx="85">
                  <c:v>44189.5</c:v>
                </c:pt>
                <c:pt idx="86">
                  <c:v>44190.5</c:v>
                </c:pt>
                <c:pt idx="87">
                  <c:v>44191.5</c:v>
                </c:pt>
                <c:pt idx="88">
                  <c:v>44192.5</c:v>
                </c:pt>
                <c:pt idx="89">
                  <c:v>44193.5</c:v>
                </c:pt>
                <c:pt idx="90">
                  <c:v>44194.5</c:v>
                </c:pt>
                <c:pt idx="91">
                  <c:v>44195.5</c:v>
                </c:pt>
                <c:pt idx="92">
                  <c:v>44196.5</c:v>
                </c:pt>
                <c:pt idx="93">
                  <c:v>44197.5</c:v>
                </c:pt>
                <c:pt idx="94">
                  <c:v>44198.5</c:v>
                </c:pt>
                <c:pt idx="95">
                  <c:v>44199.5</c:v>
                </c:pt>
                <c:pt idx="96">
                  <c:v>44200.5</c:v>
                </c:pt>
                <c:pt idx="97">
                  <c:v>44201.5</c:v>
                </c:pt>
                <c:pt idx="98">
                  <c:v>44202.5</c:v>
                </c:pt>
                <c:pt idx="99">
                  <c:v>44203.5</c:v>
                </c:pt>
                <c:pt idx="100">
                  <c:v>44204.5</c:v>
                </c:pt>
                <c:pt idx="101">
                  <c:v>44205.5</c:v>
                </c:pt>
                <c:pt idx="102">
                  <c:v>44206.5</c:v>
                </c:pt>
                <c:pt idx="103">
                  <c:v>44207.5</c:v>
                </c:pt>
                <c:pt idx="104">
                  <c:v>44208.5</c:v>
                </c:pt>
                <c:pt idx="105">
                  <c:v>44209.5</c:v>
                </c:pt>
                <c:pt idx="106">
                  <c:v>44210.5</c:v>
                </c:pt>
                <c:pt idx="107">
                  <c:v>44211.5</c:v>
                </c:pt>
                <c:pt idx="108">
                  <c:v>44212.5</c:v>
                </c:pt>
                <c:pt idx="109">
                  <c:v>44213.5</c:v>
                </c:pt>
                <c:pt idx="110">
                  <c:v>44214.5</c:v>
                </c:pt>
                <c:pt idx="111">
                  <c:v>44215.5</c:v>
                </c:pt>
                <c:pt idx="112">
                  <c:v>44216.5</c:v>
                </c:pt>
                <c:pt idx="113">
                  <c:v>44217.5</c:v>
                </c:pt>
                <c:pt idx="114">
                  <c:v>44218.5</c:v>
                </c:pt>
                <c:pt idx="115">
                  <c:v>44219.5</c:v>
                </c:pt>
                <c:pt idx="116">
                  <c:v>44220.5</c:v>
                </c:pt>
                <c:pt idx="117">
                  <c:v>44221.5</c:v>
                </c:pt>
                <c:pt idx="118">
                  <c:v>44222.5</c:v>
                </c:pt>
                <c:pt idx="119">
                  <c:v>44223.5</c:v>
                </c:pt>
                <c:pt idx="120">
                  <c:v>44224.5</c:v>
                </c:pt>
                <c:pt idx="121">
                  <c:v>44225.5</c:v>
                </c:pt>
                <c:pt idx="122">
                  <c:v>44226.5</c:v>
                </c:pt>
                <c:pt idx="123">
                  <c:v>44227.5</c:v>
                </c:pt>
                <c:pt idx="124">
                  <c:v>44228.5</c:v>
                </c:pt>
                <c:pt idx="125">
                  <c:v>44229.5</c:v>
                </c:pt>
                <c:pt idx="126">
                  <c:v>44230.5</c:v>
                </c:pt>
                <c:pt idx="127">
                  <c:v>44231.5</c:v>
                </c:pt>
                <c:pt idx="128">
                  <c:v>44232.5</c:v>
                </c:pt>
                <c:pt idx="129">
                  <c:v>44233.5</c:v>
                </c:pt>
                <c:pt idx="130">
                  <c:v>44234.5</c:v>
                </c:pt>
                <c:pt idx="131">
                  <c:v>44235.5</c:v>
                </c:pt>
                <c:pt idx="132">
                  <c:v>44236.5</c:v>
                </c:pt>
                <c:pt idx="133">
                  <c:v>44237.5</c:v>
                </c:pt>
                <c:pt idx="134">
                  <c:v>44238.5</c:v>
                </c:pt>
                <c:pt idx="135">
                  <c:v>44239.5</c:v>
                </c:pt>
                <c:pt idx="136">
                  <c:v>44240.5</c:v>
                </c:pt>
                <c:pt idx="137">
                  <c:v>44241.5</c:v>
                </c:pt>
                <c:pt idx="138">
                  <c:v>44242.5</c:v>
                </c:pt>
                <c:pt idx="139">
                  <c:v>44243.5</c:v>
                </c:pt>
                <c:pt idx="140">
                  <c:v>44244.5</c:v>
                </c:pt>
                <c:pt idx="141">
                  <c:v>44245.5</c:v>
                </c:pt>
                <c:pt idx="142">
                  <c:v>44246.5</c:v>
                </c:pt>
                <c:pt idx="143">
                  <c:v>44247.5</c:v>
                </c:pt>
                <c:pt idx="144">
                  <c:v>44248.5</c:v>
                </c:pt>
                <c:pt idx="145">
                  <c:v>44249.5</c:v>
                </c:pt>
                <c:pt idx="146">
                  <c:v>44250.5</c:v>
                </c:pt>
                <c:pt idx="147">
                  <c:v>44251.5</c:v>
                </c:pt>
                <c:pt idx="148">
                  <c:v>44252.5</c:v>
                </c:pt>
                <c:pt idx="149">
                  <c:v>44253.5</c:v>
                </c:pt>
                <c:pt idx="150">
                  <c:v>44254.5</c:v>
                </c:pt>
                <c:pt idx="151">
                  <c:v>44255.5</c:v>
                </c:pt>
                <c:pt idx="152">
                  <c:v>44256.5</c:v>
                </c:pt>
                <c:pt idx="153">
                  <c:v>44257.5</c:v>
                </c:pt>
                <c:pt idx="154">
                  <c:v>44258.5</c:v>
                </c:pt>
                <c:pt idx="155">
                  <c:v>44259.5</c:v>
                </c:pt>
                <c:pt idx="156">
                  <c:v>44260.5</c:v>
                </c:pt>
                <c:pt idx="157">
                  <c:v>44261.5</c:v>
                </c:pt>
                <c:pt idx="158">
                  <c:v>44262.5</c:v>
                </c:pt>
                <c:pt idx="159">
                  <c:v>44263.5</c:v>
                </c:pt>
                <c:pt idx="160">
                  <c:v>44264.5</c:v>
                </c:pt>
                <c:pt idx="161">
                  <c:v>44265.5</c:v>
                </c:pt>
                <c:pt idx="162">
                  <c:v>44266.5</c:v>
                </c:pt>
                <c:pt idx="163">
                  <c:v>44267.5</c:v>
                </c:pt>
                <c:pt idx="164">
                  <c:v>44268.5</c:v>
                </c:pt>
                <c:pt idx="165">
                  <c:v>44269.5</c:v>
                </c:pt>
                <c:pt idx="166">
                  <c:v>44270.5</c:v>
                </c:pt>
                <c:pt idx="167">
                  <c:v>44271.5</c:v>
                </c:pt>
                <c:pt idx="168">
                  <c:v>44272.5</c:v>
                </c:pt>
                <c:pt idx="169">
                  <c:v>44273.5</c:v>
                </c:pt>
                <c:pt idx="170">
                  <c:v>44274.5</c:v>
                </c:pt>
                <c:pt idx="171">
                  <c:v>44275.5</c:v>
                </c:pt>
                <c:pt idx="172">
                  <c:v>44276.5</c:v>
                </c:pt>
                <c:pt idx="173">
                  <c:v>44277.5</c:v>
                </c:pt>
                <c:pt idx="174">
                  <c:v>44278.5</c:v>
                </c:pt>
                <c:pt idx="175">
                  <c:v>44279.5</c:v>
                </c:pt>
                <c:pt idx="176">
                  <c:v>44280.5</c:v>
                </c:pt>
                <c:pt idx="177">
                  <c:v>44281.5</c:v>
                </c:pt>
                <c:pt idx="178">
                  <c:v>44282.5</c:v>
                </c:pt>
                <c:pt idx="179">
                  <c:v>44283.5</c:v>
                </c:pt>
                <c:pt idx="180">
                  <c:v>44284.5</c:v>
                </c:pt>
                <c:pt idx="181">
                  <c:v>44285.5</c:v>
                </c:pt>
                <c:pt idx="182">
                  <c:v>44286.5</c:v>
                </c:pt>
                <c:pt idx="183">
                  <c:v>44287.5</c:v>
                </c:pt>
                <c:pt idx="184">
                  <c:v>44288.5</c:v>
                </c:pt>
                <c:pt idx="185">
                  <c:v>44289.5</c:v>
                </c:pt>
                <c:pt idx="186">
                  <c:v>44290.5</c:v>
                </c:pt>
                <c:pt idx="187">
                  <c:v>44291.5</c:v>
                </c:pt>
                <c:pt idx="188">
                  <c:v>44292.5</c:v>
                </c:pt>
                <c:pt idx="189">
                  <c:v>44293.5</c:v>
                </c:pt>
                <c:pt idx="190">
                  <c:v>44294.5</c:v>
                </c:pt>
                <c:pt idx="191">
                  <c:v>44295.5</c:v>
                </c:pt>
                <c:pt idx="192">
                  <c:v>44296.5</c:v>
                </c:pt>
                <c:pt idx="193">
                  <c:v>44297.5</c:v>
                </c:pt>
                <c:pt idx="194">
                  <c:v>44298.5</c:v>
                </c:pt>
                <c:pt idx="195">
                  <c:v>44299.5</c:v>
                </c:pt>
                <c:pt idx="196">
                  <c:v>44300.5</c:v>
                </c:pt>
                <c:pt idx="197">
                  <c:v>44301.5</c:v>
                </c:pt>
                <c:pt idx="198">
                  <c:v>44302.5</c:v>
                </c:pt>
                <c:pt idx="199">
                  <c:v>44303.5</c:v>
                </c:pt>
                <c:pt idx="200">
                  <c:v>44304.5</c:v>
                </c:pt>
                <c:pt idx="201">
                  <c:v>44305.5</c:v>
                </c:pt>
                <c:pt idx="202">
                  <c:v>44306.5</c:v>
                </c:pt>
                <c:pt idx="203">
                  <c:v>44307.5</c:v>
                </c:pt>
                <c:pt idx="204">
                  <c:v>44308.5</c:v>
                </c:pt>
                <c:pt idx="205">
                  <c:v>44309.5</c:v>
                </c:pt>
                <c:pt idx="206">
                  <c:v>44310.5</c:v>
                </c:pt>
                <c:pt idx="207">
                  <c:v>44311.5</c:v>
                </c:pt>
                <c:pt idx="208">
                  <c:v>44312.5</c:v>
                </c:pt>
                <c:pt idx="209">
                  <c:v>44313.5</c:v>
                </c:pt>
                <c:pt idx="210">
                  <c:v>44314.5</c:v>
                </c:pt>
                <c:pt idx="211">
                  <c:v>44315.5</c:v>
                </c:pt>
                <c:pt idx="212">
                  <c:v>44316.5</c:v>
                </c:pt>
                <c:pt idx="213">
                  <c:v>44317.5</c:v>
                </c:pt>
                <c:pt idx="214">
                  <c:v>44318.5</c:v>
                </c:pt>
                <c:pt idx="215">
                  <c:v>44319.5</c:v>
                </c:pt>
                <c:pt idx="216">
                  <c:v>44320.5</c:v>
                </c:pt>
                <c:pt idx="217">
                  <c:v>44321.5</c:v>
                </c:pt>
                <c:pt idx="218">
                  <c:v>44322.5</c:v>
                </c:pt>
                <c:pt idx="219">
                  <c:v>44323.5</c:v>
                </c:pt>
                <c:pt idx="220">
                  <c:v>44324.5</c:v>
                </c:pt>
                <c:pt idx="221">
                  <c:v>44325.5</c:v>
                </c:pt>
                <c:pt idx="222">
                  <c:v>44326.5</c:v>
                </c:pt>
                <c:pt idx="223">
                  <c:v>44327.5</c:v>
                </c:pt>
                <c:pt idx="224">
                  <c:v>44328.5</c:v>
                </c:pt>
                <c:pt idx="225">
                  <c:v>44329.5</c:v>
                </c:pt>
                <c:pt idx="226">
                  <c:v>44330.5</c:v>
                </c:pt>
                <c:pt idx="227">
                  <c:v>44331.5</c:v>
                </c:pt>
                <c:pt idx="228">
                  <c:v>44332.5</c:v>
                </c:pt>
                <c:pt idx="229">
                  <c:v>44333.5</c:v>
                </c:pt>
                <c:pt idx="230">
                  <c:v>44334.5</c:v>
                </c:pt>
                <c:pt idx="231">
                  <c:v>44335.5</c:v>
                </c:pt>
                <c:pt idx="232">
                  <c:v>44336.5</c:v>
                </c:pt>
                <c:pt idx="233">
                  <c:v>44337.5</c:v>
                </c:pt>
                <c:pt idx="234">
                  <c:v>44338.5</c:v>
                </c:pt>
                <c:pt idx="235">
                  <c:v>44339.5</c:v>
                </c:pt>
                <c:pt idx="236">
                  <c:v>44340.5</c:v>
                </c:pt>
                <c:pt idx="237">
                  <c:v>44341.5</c:v>
                </c:pt>
                <c:pt idx="238">
                  <c:v>44342.5</c:v>
                </c:pt>
                <c:pt idx="239">
                  <c:v>44343.5</c:v>
                </c:pt>
                <c:pt idx="240">
                  <c:v>44344.5</c:v>
                </c:pt>
                <c:pt idx="241">
                  <c:v>44345.5</c:v>
                </c:pt>
                <c:pt idx="242">
                  <c:v>44346.5</c:v>
                </c:pt>
                <c:pt idx="243">
                  <c:v>44347.5</c:v>
                </c:pt>
                <c:pt idx="244">
                  <c:v>44348.5</c:v>
                </c:pt>
                <c:pt idx="245">
                  <c:v>44349.5</c:v>
                </c:pt>
                <c:pt idx="246">
                  <c:v>44350.5</c:v>
                </c:pt>
                <c:pt idx="247">
                  <c:v>44351.5</c:v>
                </c:pt>
                <c:pt idx="248">
                  <c:v>44352.5</c:v>
                </c:pt>
                <c:pt idx="249">
                  <c:v>44353.5</c:v>
                </c:pt>
                <c:pt idx="250">
                  <c:v>44354.5</c:v>
                </c:pt>
                <c:pt idx="251">
                  <c:v>44355.5</c:v>
                </c:pt>
                <c:pt idx="252">
                  <c:v>44356.5</c:v>
                </c:pt>
                <c:pt idx="253">
                  <c:v>44357.5</c:v>
                </c:pt>
                <c:pt idx="254">
                  <c:v>44358.5</c:v>
                </c:pt>
                <c:pt idx="255">
                  <c:v>44359.5</c:v>
                </c:pt>
                <c:pt idx="256">
                  <c:v>44360.5</c:v>
                </c:pt>
                <c:pt idx="257">
                  <c:v>44361.5</c:v>
                </c:pt>
                <c:pt idx="258">
                  <c:v>44362.5</c:v>
                </c:pt>
                <c:pt idx="259">
                  <c:v>44363.5</c:v>
                </c:pt>
                <c:pt idx="260">
                  <c:v>44364.5</c:v>
                </c:pt>
                <c:pt idx="261">
                  <c:v>44365.5</c:v>
                </c:pt>
                <c:pt idx="262">
                  <c:v>44366.5</c:v>
                </c:pt>
                <c:pt idx="263">
                  <c:v>44367.5</c:v>
                </c:pt>
                <c:pt idx="264">
                  <c:v>44368.5</c:v>
                </c:pt>
                <c:pt idx="265">
                  <c:v>44369.5</c:v>
                </c:pt>
                <c:pt idx="266">
                  <c:v>44370.5</c:v>
                </c:pt>
                <c:pt idx="267">
                  <c:v>44371.5</c:v>
                </c:pt>
                <c:pt idx="268">
                  <c:v>44372.5</c:v>
                </c:pt>
                <c:pt idx="269">
                  <c:v>44373.5</c:v>
                </c:pt>
                <c:pt idx="270">
                  <c:v>44374.5</c:v>
                </c:pt>
                <c:pt idx="271">
                  <c:v>44375.5</c:v>
                </c:pt>
                <c:pt idx="272">
                  <c:v>44376.5</c:v>
                </c:pt>
                <c:pt idx="273">
                  <c:v>44377.5</c:v>
                </c:pt>
              </c:numCache>
            </c:numRef>
          </c:cat>
          <c:val>
            <c:numRef>
              <c:f>'Transpiration estimates model'!$D$2:$D$275</c:f>
              <c:numCache>
                <c:formatCode>0.00</c:formatCode>
                <c:ptCount val="274"/>
                <c:pt idx="0">
                  <c:v>0.18116636342110612</c:v>
                </c:pt>
                <c:pt idx="1">
                  <c:v>9.587567708775814E-2</c:v>
                </c:pt>
                <c:pt idx="2">
                  <c:v>0.10114041437890087</c:v>
                </c:pt>
                <c:pt idx="3">
                  <c:v>0.23483450993857993</c:v>
                </c:pt>
                <c:pt idx="4">
                  <c:v>0.20166300325554221</c:v>
                </c:pt>
                <c:pt idx="5">
                  <c:v>6.9182930323995195E-2</c:v>
                </c:pt>
                <c:pt idx="6">
                  <c:v>0.12670863014835837</c:v>
                </c:pt>
                <c:pt idx="7">
                  <c:v>0.48708877244833271</c:v>
                </c:pt>
                <c:pt idx="8">
                  <c:v>0.4752932584928406</c:v>
                </c:pt>
                <c:pt idx="9">
                  <c:v>0.71238473926352308</c:v>
                </c:pt>
                <c:pt idx="10">
                  <c:v>0.2656904055096872</c:v>
                </c:pt>
                <c:pt idx="11">
                  <c:v>0.30193525185897241</c:v>
                </c:pt>
                <c:pt idx="12">
                  <c:v>0.46303035401789705</c:v>
                </c:pt>
                <c:pt idx="13">
                  <c:v>0.59398604876032735</c:v>
                </c:pt>
                <c:pt idx="14">
                  <c:v>0.72840630505530102</c:v>
                </c:pt>
                <c:pt idx="15">
                  <c:v>0.75735902095026519</c:v>
                </c:pt>
                <c:pt idx="16">
                  <c:v>0.85875685766850673</c:v>
                </c:pt>
                <c:pt idx="17">
                  <c:v>0.88565749807861194</c:v>
                </c:pt>
                <c:pt idx="18">
                  <c:v>0.92397783246937548</c:v>
                </c:pt>
                <c:pt idx="19">
                  <c:v>0.94197106894751714</c:v>
                </c:pt>
                <c:pt idx="20">
                  <c:v>0.7556280344326074</c:v>
                </c:pt>
                <c:pt idx="21">
                  <c:v>0.88102872381703579</c:v>
                </c:pt>
                <c:pt idx="22">
                  <c:v>0.88037903583747135</c:v>
                </c:pt>
                <c:pt idx="23">
                  <c:v>0.87142668011756697</c:v>
                </c:pt>
                <c:pt idx="24">
                  <c:v>0.82918162069578027</c:v>
                </c:pt>
                <c:pt idx="25">
                  <c:v>0.87177052956618262</c:v>
                </c:pt>
                <c:pt idx="26">
                  <c:v>0.83980885438146924</c:v>
                </c:pt>
                <c:pt idx="27">
                  <c:v>0.95505882923057928</c:v>
                </c:pt>
                <c:pt idx="28">
                  <c:v>1.1250379000056041</c:v>
                </c:pt>
                <c:pt idx="29">
                  <c:v>1.0729574881152872</c:v>
                </c:pt>
                <c:pt idx="30">
                  <c:v>0.91732881666347288</c:v>
                </c:pt>
                <c:pt idx="31">
                  <c:v>0.47235450417022962</c:v>
                </c:pt>
                <c:pt idx="32">
                  <c:v>0.73804875113379076</c:v>
                </c:pt>
                <c:pt idx="33">
                  <c:v>0.55220274584155649</c:v>
                </c:pt>
                <c:pt idx="34">
                  <c:v>0.6747554715352807</c:v>
                </c:pt>
                <c:pt idx="35">
                  <c:v>0.39909245583160302</c:v>
                </c:pt>
                <c:pt idx="36">
                  <c:v>0.72822106366069739</c:v>
                </c:pt>
                <c:pt idx="37">
                  <c:v>0.89243332923149532</c:v>
                </c:pt>
                <c:pt idx="38">
                  <c:v>0.92344178302997348</c:v>
                </c:pt>
                <c:pt idx="39">
                  <c:v>0.64159747602124428</c:v>
                </c:pt>
                <c:pt idx="40">
                  <c:v>0.27080711170072386</c:v>
                </c:pt>
                <c:pt idx="41">
                  <c:v>0.6167590532729601</c:v>
                </c:pt>
                <c:pt idx="42">
                  <c:v>0.67847943227060603</c:v>
                </c:pt>
                <c:pt idx="43">
                  <c:v>0.69867532252118092</c:v>
                </c:pt>
                <c:pt idx="44">
                  <c:v>0.8934403340060536</c:v>
                </c:pt>
                <c:pt idx="45">
                  <c:v>0.88288065471739186</c:v>
                </c:pt>
                <c:pt idx="46">
                  <c:v>0.91425195872244824</c:v>
                </c:pt>
                <c:pt idx="47">
                  <c:v>0.7919910767477486</c:v>
                </c:pt>
                <c:pt idx="48">
                  <c:v>0.89160387740489844</c:v>
                </c:pt>
                <c:pt idx="49">
                  <c:v>1.0133287443542063</c:v>
                </c:pt>
                <c:pt idx="50">
                  <c:v>0.67900120174311562</c:v>
                </c:pt>
                <c:pt idx="51">
                  <c:v>0.20035765499369945</c:v>
                </c:pt>
                <c:pt idx="52">
                  <c:v>0.29649859326799372</c:v>
                </c:pt>
                <c:pt idx="53">
                  <c:v>0.6854652854208193</c:v>
                </c:pt>
                <c:pt idx="54">
                  <c:v>0.84193376778226137</c:v>
                </c:pt>
                <c:pt idx="55">
                  <c:v>0.98242159225668935</c:v>
                </c:pt>
                <c:pt idx="56">
                  <c:v>0.88728072718053963</c:v>
                </c:pt>
                <c:pt idx="57">
                  <c:v>0.8929773050022134</c:v>
                </c:pt>
                <c:pt idx="58">
                  <c:v>0.40001234069279024</c:v>
                </c:pt>
                <c:pt idx="59">
                  <c:v>0.73309938819344123</c:v>
                </c:pt>
                <c:pt idx="60">
                  <c:v>0.64318178715629681</c:v>
                </c:pt>
                <c:pt idx="61">
                  <c:v>0.82538909620419709</c:v>
                </c:pt>
                <c:pt idx="62">
                  <c:v>0.94861248750691274</c:v>
                </c:pt>
                <c:pt idx="63">
                  <c:v>0.55760262066884458</c:v>
                </c:pt>
                <c:pt idx="64">
                  <c:v>0.72999421742849402</c:v>
                </c:pt>
                <c:pt idx="65">
                  <c:v>0.47609718217230718</c:v>
                </c:pt>
                <c:pt idx="66">
                  <c:v>0.7773435048205406</c:v>
                </c:pt>
                <c:pt idx="67">
                  <c:v>0.68079913553936722</c:v>
                </c:pt>
                <c:pt idx="68">
                  <c:v>0.52093523973565203</c:v>
                </c:pt>
                <c:pt idx="69">
                  <c:v>0.85488295680647064</c:v>
                </c:pt>
                <c:pt idx="70">
                  <c:v>0.98051136358298852</c:v>
                </c:pt>
                <c:pt idx="71">
                  <c:v>0.99145444246467229</c:v>
                </c:pt>
                <c:pt idx="72">
                  <c:v>0.90181308967957219</c:v>
                </c:pt>
                <c:pt idx="73">
                  <c:v>0.87228525549732305</c:v>
                </c:pt>
                <c:pt idx="74">
                  <c:v>0.34409591134783035</c:v>
                </c:pt>
                <c:pt idx="75">
                  <c:v>0.66802453093303527</c:v>
                </c:pt>
                <c:pt idx="76">
                  <c:v>0.75575940962898025</c:v>
                </c:pt>
                <c:pt idx="77">
                  <c:v>0.496717743812636</c:v>
                </c:pt>
                <c:pt idx="78">
                  <c:v>0.36598315366378403</c:v>
                </c:pt>
                <c:pt idx="79">
                  <c:v>0.86632418785992549</c:v>
                </c:pt>
                <c:pt idx="80">
                  <c:v>1.0216505206243611</c:v>
                </c:pt>
                <c:pt idx="81">
                  <c:v>0.90843776264210507</c:v>
                </c:pt>
                <c:pt idx="82">
                  <c:v>0.74336061450747593</c:v>
                </c:pt>
                <c:pt idx="83">
                  <c:v>0.61098200703733874</c:v>
                </c:pt>
                <c:pt idx="84">
                  <c:v>0.92487239278251421</c:v>
                </c:pt>
                <c:pt idx="85">
                  <c:v>0.70148129904917511</c:v>
                </c:pt>
                <c:pt idx="86">
                  <c:v>0.91029566764413139</c:v>
                </c:pt>
                <c:pt idx="87">
                  <c:v>1.0254971609336689</c:v>
                </c:pt>
                <c:pt idx="88">
                  <c:v>0.94368813802678864</c:v>
                </c:pt>
                <c:pt idx="89">
                  <c:v>0.97571868574664222</c:v>
                </c:pt>
                <c:pt idx="90">
                  <c:v>0.94392084912579044</c:v>
                </c:pt>
                <c:pt idx="91">
                  <c:v>0.95261573908083763</c:v>
                </c:pt>
                <c:pt idx="92">
                  <c:v>1.0146808346754554</c:v>
                </c:pt>
                <c:pt idx="93">
                  <c:v>0.63517213997510757</c:v>
                </c:pt>
                <c:pt idx="94">
                  <c:v>0.89499561530268879</c:v>
                </c:pt>
                <c:pt idx="95">
                  <c:v>0.85979881042232087</c:v>
                </c:pt>
                <c:pt idx="96">
                  <c:v>0.89496626508883892</c:v>
                </c:pt>
                <c:pt idx="97">
                  <c:v>0.61055514625427865</c:v>
                </c:pt>
                <c:pt idx="98">
                  <c:v>0.60854742166796927</c:v>
                </c:pt>
                <c:pt idx="99">
                  <c:v>0.79391302638158767</c:v>
                </c:pt>
                <c:pt idx="100">
                  <c:v>0.89091518603727482</c:v>
                </c:pt>
                <c:pt idx="101">
                  <c:v>0.87524207695583356</c:v>
                </c:pt>
                <c:pt idx="102">
                  <c:v>0.53774128581382441</c:v>
                </c:pt>
                <c:pt idx="103">
                  <c:v>1.0685348234418017</c:v>
                </c:pt>
                <c:pt idx="104">
                  <c:v>0.75664159844393741</c:v>
                </c:pt>
                <c:pt idx="105">
                  <c:v>0.66016748975127915</c:v>
                </c:pt>
                <c:pt idx="106">
                  <c:v>0.86033238925504196</c:v>
                </c:pt>
                <c:pt idx="107">
                  <c:v>0.8563395286072697</c:v>
                </c:pt>
                <c:pt idx="108">
                  <c:v>1.0391980604280884</c:v>
                </c:pt>
                <c:pt idx="109">
                  <c:v>0.95751388004091709</c:v>
                </c:pt>
                <c:pt idx="110">
                  <c:v>0.95744117309731558</c:v>
                </c:pt>
                <c:pt idx="111">
                  <c:v>1.1399827906322242</c:v>
                </c:pt>
                <c:pt idx="112">
                  <c:v>1.2344540399018937</c:v>
                </c:pt>
                <c:pt idx="113">
                  <c:v>1.1986319412892112</c:v>
                </c:pt>
                <c:pt idx="114">
                  <c:v>1.1785484425048971</c:v>
                </c:pt>
                <c:pt idx="115">
                  <c:v>0.51125101772103865</c:v>
                </c:pt>
                <c:pt idx="116">
                  <c:v>0.51465883494953002</c:v>
                </c:pt>
                <c:pt idx="117">
                  <c:v>0.560537407545598</c:v>
                </c:pt>
                <c:pt idx="118">
                  <c:v>0.66164790341237467</c:v>
                </c:pt>
                <c:pt idx="119">
                  <c:v>0.25018311709419955</c:v>
                </c:pt>
                <c:pt idx="120">
                  <c:v>0.45570020552446866</c:v>
                </c:pt>
                <c:pt idx="121">
                  <c:v>0.62882126753946455</c:v>
                </c:pt>
                <c:pt idx="122">
                  <c:v>0.48285958926870953</c:v>
                </c:pt>
                <c:pt idx="123">
                  <c:v>0.61707348581999399</c:v>
                </c:pt>
                <c:pt idx="124">
                  <c:v>0.40145904292630691</c:v>
                </c:pt>
                <c:pt idx="125">
                  <c:v>0.40237074716511601</c:v>
                </c:pt>
                <c:pt idx="126">
                  <c:v>0.35509004211534917</c:v>
                </c:pt>
                <c:pt idx="127">
                  <c:v>0.65056981507360401</c:v>
                </c:pt>
                <c:pt idx="128">
                  <c:v>0.50618871006151145</c:v>
                </c:pt>
                <c:pt idx="129">
                  <c:v>0.50025625604880641</c:v>
                </c:pt>
                <c:pt idx="130">
                  <c:v>0.72693218235905233</c:v>
                </c:pt>
                <c:pt idx="131">
                  <c:v>0.66550837400241147</c:v>
                </c:pt>
                <c:pt idx="132">
                  <c:v>0.64397008937448796</c:v>
                </c:pt>
                <c:pt idx="133">
                  <c:v>0.84903749442439669</c:v>
                </c:pt>
                <c:pt idx="134">
                  <c:v>0.98524567356466219</c:v>
                </c:pt>
                <c:pt idx="135">
                  <c:v>0.77052986080389352</c:v>
                </c:pt>
                <c:pt idx="136">
                  <c:v>0.95699032648581361</c:v>
                </c:pt>
                <c:pt idx="137">
                  <c:v>0.90076707799976741</c:v>
                </c:pt>
                <c:pt idx="138">
                  <c:v>1.0178331787707164</c:v>
                </c:pt>
                <c:pt idx="139">
                  <c:v>1.1604256243945255</c:v>
                </c:pt>
                <c:pt idx="140">
                  <c:v>0.74882663749878087</c:v>
                </c:pt>
                <c:pt idx="141">
                  <c:v>1.1729459872519241</c:v>
                </c:pt>
                <c:pt idx="142">
                  <c:v>1.0954144220181181</c:v>
                </c:pt>
                <c:pt idx="143">
                  <c:v>0.9524678421796331</c:v>
                </c:pt>
                <c:pt idx="144">
                  <c:v>0.40229521268347079</c:v>
                </c:pt>
                <c:pt idx="145">
                  <c:v>0.70894819294709921</c:v>
                </c:pt>
                <c:pt idx="146">
                  <c:v>0.61800278300215827</c:v>
                </c:pt>
                <c:pt idx="147">
                  <c:v>0.53504697073249352</c:v>
                </c:pt>
                <c:pt idx="148">
                  <c:v>0.59325371157889828</c:v>
                </c:pt>
                <c:pt idx="149">
                  <c:v>0.62044244423219364</c:v>
                </c:pt>
                <c:pt idx="150">
                  <c:v>0.92458128056990718</c:v>
                </c:pt>
                <c:pt idx="151">
                  <c:v>0.67267007208893936</c:v>
                </c:pt>
                <c:pt idx="152">
                  <c:v>0.59939511662570821</c:v>
                </c:pt>
                <c:pt idx="153">
                  <c:v>0.63914170813619442</c:v>
                </c:pt>
                <c:pt idx="154">
                  <c:v>0.71881718897342761</c:v>
                </c:pt>
                <c:pt idx="155">
                  <c:v>0.68061404253123658</c:v>
                </c:pt>
                <c:pt idx="156">
                  <c:v>0.69675395757119751</c:v>
                </c:pt>
                <c:pt idx="157">
                  <c:v>0.78885081665986256</c:v>
                </c:pt>
                <c:pt idx="158">
                  <c:v>0.75402745719056885</c:v>
                </c:pt>
                <c:pt idx="159">
                  <c:v>0.80383555752526659</c:v>
                </c:pt>
                <c:pt idx="160">
                  <c:v>0.8106415919907688</c:v>
                </c:pt>
                <c:pt idx="161">
                  <c:v>0.86413497779643766</c:v>
                </c:pt>
                <c:pt idx="162">
                  <c:v>0.78816483298621987</c:v>
                </c:pt>
                <c:pt idx="163">
                  <c:v>0.57118497260585055</c:v>
                </c:pt>
                <c:pt idx="164">
                  <c:v>0.68156012331180271</c:v>
                </c:pt>
                <c:pt idx="165">
                  <c:v>0.65416348002517877</c:v>
                </c:pt>
                <c:pt idx="166">
                  <c:v>0.5947122776028041</c:v>
                </c:pt>
                <c:pt idx="167">
                  <c:v>0.38488391314489617</c:v>
                </c:pt>
                <c:pt idx="168">
                  <c:v>0.42508089259042992</c:v>
                </c:pt>
                <c:pt idx="169">
                  <c:v>0.53479594661811458</c:v>
                </c:pt>
                <c:pt idx="170">
                  <c:v>0.5814738829381817</c:v>
                </c:pt>
                <c:pt idx="171">
                  <c:v>0.53198526245513356</c:v>
                </c:pt>
                <c:pt idx="172">
                  <c:v>0.5055704711150768</c:v>
                </c:pt>
                <c:pt idx="173">
                  <c:v>0.37224301349042754</c:v>
                </c:pt>
                <c:pt idx="174">
                  <c:v>0.17523818127502647</c:v>
                </c:pt>
                <c:pt idx="175">
                  <c:v>0.2379043332747065</c:v>
                </c:pt>
                <c:pt idx="176">
                  <c:v>0.55625618198739479</c:v>
                </c:pt>
                <c:pt idx="177">
                  <c:v>0.55355532928043105</c:v>
                </c:pt>
                <c:pt idx="178">
                  <c:v>0.5722495537523089</c:v>
                </c:pt>
                <c:pt idx="179">
                  <c:v>0.51212193448459487</c:v>
                </c:pt>
                <c:pt idx="180">
                  <c:v>0.47979723045894423</c:v>
                </c:pt>
                <c:pt idx="181">
                  <c:v>0.46481934286315646</c:v>
                </c:pt>
                <c:pt idx="182">
                  <c:v>0.47123702988801419</c:v>
                </c:pt>
                <c:pt idx="183">
                  <c:v>0.44976491415274861</c:v>
                </c:pt>
                <c:pt idx="184">
                  <c:v>0.54478756071617018</c:v>
                </c:pt>
                <c:pt idx="185">
                  <c:v>0.35277964157103725</c:v>
                </c:pt>
                <c:pt idx="186">
                  <c:v>0.51224658437855541</c:v>
                </c:pt>
                <c:pt idx="187">
                  <c:v>0.49036560731773793</c:v>
                </c:pt>
                <c:pt idx="188">
                  <c:v>0.20515007861760765</c:v>
                </c:pt>
                <c:pt idx="189">
                  <c:v>0.412609951375984</c:v>
                </c:pt>
                <c:pt idx="190">
                  <c:v>0.44564041526346515</c:v>
                </c:pt>
                <c:pt idx="191">
                  <c:v>0.4439693956431392</c:v>
                </c:pt>
                <c:pt idx="192">
                  <c:v>0.48415939197133445</c:v>
                </c:pt>
                <c:pt idx="193">
                  <c:v>0.58159195309501011</c:v>
                </c:pt>
                <c:pt idx="194">
                  <c:v>0.43296402180802895</c:v>
                </c:pt>
                <c:pt idx="195">
                  <c:v>0.29778981105101326</c:v>
                </c:pt>
                <c:pt idx="196">
                  <c:v>0.42195762639526407</c:v>
                </c:pt>
                <c:pt idx="197">
                  <c:v>0.57356194526961457</c:v>
                </c:pt>
                <c:pt idx="198">
                  <c:v>0.24693914561222854</c:v>
                </c:pt>
                <c:pt idx="199">
                  <c:v>0.39175182898945471</c:v>
                </c:pt>
                <c:pt idx="200">
                  <c:v>0.44454437586210704</c:v>
                </c:pt>
                <c:pt idx="201">
                  <c:v>0.5537468175763619</c:v>
                </c:pt>
                <c:pt idx="202">
                  <c:v>0.35587522388215115</c:v>
                </c:pt>
                <c:pt idx="203">
                  <c:v>0.31620970532792547</c:v>
                </c:pt>
                <c:pt idx="204">
                  <c:v>0.47612605983184836</c:v>
                </c:pt>
                <c:pt idx="205">
                  <c:v>0.45393404992941844</c:v>
                </c:pt>
                <c:pt idx="206">
                  <c:v>0.38906914528396852</c:v>
                </c:pt>
                <c:pt idx="207">
                  <c:v>0.38311597428635208</c:v>
                </c:pt>
                <c:pt idx="208">
                  <c:v>0.40038688136701633</c:v>
                </c:pt>
                <c:pt idx="209">
                  <c:v>0.40457658728772533</c:v>
                </c:pt>
                <c:pt idx="210">
                  <c:v>0.40454576035254369</c:v>
                </c:pt>
                <c:pt idx="211">
                  <c:v>0.20608317106171628</c:v>
                </c:pt>
                <c:pt idx="212">
                  <c:v>0.42528563010578124</c:v>
                </c:pt>
                <c:pt idx="213">
                  <c:v>0.43572774756087085</c:v>
                </c:pt>
                <c:pt idx="214">
                  <c:v>0.30659547602121684</c:v>
                </c:pt>
                <c:pt idx="215">
                  <c:v>0.34330512767711069</c:v>
                </c:pt>
                <c:pt idx="216">
                  <c:v>0.32158566587930065</c:v>
                </c:pt>
                <c:pt idx="217">
                  <c:v>0.24736600155642308</c:v>
                </c:pt>
                <c:pt idx="218">
                  <c:v>0.2796420088401102</c:v>
                </c:pt>
                <c:pt idx="219">
                  <c:v>0.21882948107217998</c:v>
                </c:pt>
                <c:pt idx="220">
                  <c:v>0.32898100246509709</c:v>
                </c:pt>
                <c:pt idx="221">
                  <c:v>0.26141923152805557</c:v>
                </c:pt>
                <c:pt idx="222">
                  <c:v>0.25018179301220933</c:v>
                </c:pt>
                <c:pt idx="223">
                  <c:v>0.26513823043048845</c:v>
                </c:pt>
                <c:pt idx="224">
                  <c:v>0.238549267080709</c:v>
                </c:pt>
                <c:pt idx="225">
                  <c:v>0.23789887284842387</c:v>
                </c:pt>
                <c:pt idx="226">
                  <c:v>0.26459832403871503</c:v>
                </c:pt>
                <c:pt idx="227">
                  <c:v>0.29662901683406573</c:v>
                </c:pt>
                <c:pt idx="228">
                  <c:v>0.26776154034306787</c:v>
                </c:pt>
                <c:pt idx="229">
                  <c:v>0.22536718516935481</c:v>
                </c:pt>
                <c:pt idx="230">
                  <c:v>0.20851944912883358</c:v>
                </c:pt>
                <c:pt idx="231">
                  <c:v>0.19986254972819484</c:v>
                </c:pt>
                <c:pt idx="232">
                  <c:v>0.24855303358429434</c:v>
                </c:pt>
                <c:pt idx="233">
                  <c:v>0.25101126904444998</c:v>
                </c:pt>
                <c:pt idx="234">
                  <c:v>0.12503626750807004</c:v>
                </c:pt>
                <c:pt idx="235">
                  <c:v>0.14892570442260239</c:v>
                </c:pt>
                <c:pt idx="236">
                  <c:v>0.1522666931218348</c:v>
                </c:pt>
                <c:pt idx="237">
                  <c:v>0.15676461402313238</c:v>
                </c:pt>
                <c:pt idx="238">
                  <c:v>0.13396224017764144</c:v>
                </c:pt>
                <c:pt idx="239">
                  <c:v>0.17738405715530997</c:v>
                </c:pt>
                <c:pt idx="240">
                  <c:v>0.18632822760024911</c:v>
                </c:pt>
                <c:pt idx="241">
                  <c:v>0.14162836843260077</c:v>
                </c:pt>
                <c:pt idx="242">
                  <c:v>0.13878268072863612</c:v>
                </c:pt>
                <c:pt idx="243">
                  <c:v>0.11695901769087116</c:v>
                </c:pt>
                <c:pt idx="244">
                  <c:v>0.14454226889986674</c:v>
                </c:pt>
                <c:pt idx="245">
                  <c:v>0.11383810659061085</c:v>
                </c:pt>
                <c:pt idx="252">
                  <c:v>8.4872733613241075E-2</c:v>
                </c:pt>
                <c:pt idx="253">
                  <c:v>7.3227524506803268E-2</c:v>
                </c:pt>
                <c:pt idx="254">
                  <c:v>7.4394570741700791E-2</c:v>
                </c:pt>
                <c:pt idx="255">
                  <c:v>9.4087897840661391E-2</c:v>
                </c:pt>
                <c:pt idx="256">
                  <c:v>0.13738793259217102</c:v>
                </c:pt>
                <c:pt idx="257">
                  <c:v>8.5082455840282331E-2</c:v>
                </c:pt>
                <c:pt idx="258">
                  <c:v>8.2986469943882216E-2</c:v>
                </c:pt>
                <c:pt idx="259">
                  <c:v>7.8734151926229221E-2</c:v>
                </c:pt>
                <c:pt idx="260">
                  <c:v>7.4483023969893605E-2</c:v>
                </c:pt>
                <c:pt idx="261">
                  <c:v>0.13948461134056472</c:v>
                </c:pt>
                <c:pt idx="262">
                  <c:v>6.9917502742752519E-2</c:v>
                </c:pt>
                <c:pt idx="263">
                  <c:v>6.8844963346744503E-2</c:v>
                </c:pt>
                <c:pt idx="264">
                  <c:v>7.8671899882599927E-2</c:v>
                </c:pt>
                <c:pt idx="265">
                  <c:v>8.3611792138917215E-2</c:v>
                </c:pt>
                <c:pt idx="266">
                  <c:v>5.5572410316477569E-2</c:v>
                </c:pt>
                <c:pt idx="267">
                  <c:v>6.1549581318090109E-2</c:v>
                </c:pt>
                <c:pt idx="268">
                  <c:v>7.1564283032339263E-2</c:v>
                </c:pt>
                <c:pt idx="269">
                  <c:v>0.10830320343467759</c:v>
                </c:pt>
                <c:pt idx="270">
                  <c:v>6.5313521478936168E-2</c:v>
                </c:pt>
                <c:pt idx="271">
                  <c:v>8.1663328902784008E-2</c:v>
                </c:pt>
                <c:pt idx="272">
                  <c:v>7.8812023772703729E-2</c:v>
                </c:pt>
                <c:pt idx="273">
                  <c:v>9.2490680296340361E-2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78-4033-8EE7-E052026F6356}"/>
            </c:ext>
          </c:extLst>
        </c:ser>
        <c:ser>
          <c:idx val="1"/>
          <c:order val="1"/>
          <c:tx>
            <c:strRef>
              <c:f>'Transpiration estimates model'!$E$1</c:f>
              <c:strCache>
                <c:ptCount val="1"/>
                <c:pt idx="0">
                  <c:v>T measured (mm)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'Transpiration estimates model'!$A$2:$A$275</c:f>
              <c:numCache>
                <c:formatCode>d\-mmm\-yy</c:formatCode>
                <c:ptCount val="274"/>
                <c:pt idx="0">
                  <c:v>44104.5</c:v>
                </c:pt>
                <c:pt idx="1">
                  <c:v>44105.5</c:v>
                </c:pt>
                <c:pt idx="2">
                  <c:v>44106.5</c:v>
                </c:pt>
                <c:pt idx="3">
                  <c:v>44107.5</c:v>
                </c:pt>
                <c:pt idx="4">
                  <c:v>44108.5</c:v>
                </c:pt>
                <c:pt idx="5">
                  <c:v>44109.5</c:v>
                </c:pt>
                <c:pt idx="6">
                  <c:v>44110.5</c:v>
                </c:pt>
                <c:pt idx="7">
                  <c:v>44111.5</c:v>
                </c:pt>
                <c:pt idx="8">
                  <c:v>44112.5</c:v>
                </c:pt>
                <c:pt idx="9">
                  <c:v>44113.5</c:v>
                </c:pt>
                <c:pt idx="10">
                  <c:v>44114.5</c:v>
                </c:pt>
                <c:pt idx="11">
                  <c:v>44115.5</c:v>
                </c:pt>
                <c:pt idx="12">
                  <c:v>44116.5</c:v>
                </c:pt>
                <c:pt idx="13">
                  <c:v>44117.5</c:v>
                </c:pt>
                <c:pt idx="14">
                  <c:v>44118.5</c:v>
                </c:pt>
                <c:pt idx="15">
                  <c:v>44119.5</c:v>
                </c:pt>
                <c:pt idx="16">
                  <c:v>44120.5</c:v>
                </c:pt>
                <c:pt idx="17">
                  <c:v>44121.5</c:v>
                </c:pt>
                <c:pt idx="18">
                  <c:v>44122.5</c:v>
                </c:pt>
                <c:pt idx="19">
                  <c:v>44123.5</c:v>
                </c:pt>
                <c:pt idx="20">
                  <c:v>44124.5</c:v>
                </c:pt>
                <c:pt idx="21">
                  <c:v>44125.5</c:v>
                </c:pt>
                <c:pt idx="22">
                  <c:v>44126.5</c:v>
                </c:pt>
                <c:pt idx="23">
                  <c:v>44127.5</c:v>
                </c:pt>
                <c:pt idx="24">
                  <c:v>44128.5</c:v>
                </c:pt>
                <c:pt idx="25">
                  <c:v>44129.5</c:v>
                </c:pt>
                <c:pt idx="26">
                  <c:v>44130.5</c:v>
                </c:pt>
                <c:pt idx="27">
                  <c:v>44131.5</c:v>
                </c:pt>
                <c:pt idx="28">
                  <c:v>44132.5</c:v>
                </c:pt>
                <c:pt idx="29">
                  <c:v>44133.5</c:v>
                </c:pt>
                <c:pt idx="30">
                  <c:v>44134.5</c:v>
                </c:pt>
                <c:pt idx="31">
                  <c:v>44135.5</c:v>
                </c:pt>
                <c:pt idx="32">
                  <c:v>44136.5</c:v>
                </c:pt>
                <c:pt idx="33">
                  <c:v>44137.5</c:v>
                </c:pt>
                <c:pt idx="34">
                  <c:v>44138.5</c:v>
                </c:pt>
                <c:pt idx="35">
                  <c:v>44139.5</c:v>
                </c:pt>
                <c:pt idx="36">
                  <c:v>44140.5</c:v>
                </c:pt>
                <c:pt idx="37">
                  <c:v>44141.5</c:v>
                </c:pt>
                <c:pt idx="38">
                  <c:v>44142.5</c:v>
                </c:pt>
                <c:pt idx="39">
                  <c:v>44143.5</c:v>
                </c:pt>
                <c:pt idx="40">
                  <c:v>44144.5</c:v>
                </c:pt>
                <c:pt idx="41">
                  <c:v>44145.5</c:v>
                </c:pt>
                <c:pt idx="42">
                  <c:v>44146.5</c:v>
                </c:pt>
                <c:pt idx="43">
                  <c:v>44147.5</c:v>
                </c:pt>
                <c:pt idx="44">
                  <c:v>44148.5</c:v>
                </c:pt>
                <c:pt idx="45">
                  <c:v>44149.5</c:v>
                </c:pt>
                <c:pt idx="46">
                  <c:v>44150.5</c:v>
                </c:pt>
                <c:pt idx="47">
                  <c:v>44151.5</c:v>
                </c:pt>
                <c:pt idx="48">
                  <c:v>44152.5</c:v>
                </c:pt>
                <c:pt idx="49">
                  <c:v>44153.5</c:v>
                </c:pt>
                <c:pt idx="50">
                  <c:v>44154.5</c:v>
                </c:pt>
                <c:pt idx="51">
                  <c:v>44155.5</c:v>
                </c:pt>
                <c:pt idx="52">
                  <c:v>44156.5</c:v>
                </c:pt>
                <c:pt idx="53">
                  <c:v>44157.5</c:v>
                </c:pt>
                <c:pt idx="54">
                  <c:v>44158.5</c:v>
                </c:pt>
                <c:pt idx="55">
                  <c:v>44159.5</c:v>
                </c:pt>
                <c:pt idx="56">
                  <c:v>44160.5</c:v>
                </c:pt>
                <c:pt idx="57">
                  <c:v>44161.5</c:v>
                </c:pt>
                <c:pt idx="58">
                  <c:v>44162.5</c:v>
                </c:pt>
                <c:pt idx="59">
                  <c:v>44163.5</c:v>
                </c:pt>
                <c:pt idx="60">
                  <c:v>44164.5</c:v>
                </c:pt>
                <c:pt idx="61">
                  <c:v>44165.5</c:v>
                </c:pt>
                <c:pt idx="62">
                  <c:v>44166.5</c:v>
                </c:pt>
                <c:pt idx="63">
                  <c:v>44167.5</c:v>
                </c:pt>
                <c:pt idx="64">
                  <c:v>44168.5</c:v>
                </c:pt>
                <c:pt idx="65">
                  <c:v>44169.5</c:v>
                </c:pt>
                <c:pt idx="66">
                  <c:v>44170.5</c:v>
                </c:pt>
                <c:pt idx="67">
                  <c:v>44171.5</c:v>
                </c:pt>
                <c:pt idx="68">
                  <c:v>44172.5</c:v>
                </c:pt>
                <c:pt idx="69">
                  <c:v>44173.5</c:v>
                </c:pt>
                <c:pt idx="70">
                  <c:v>44174.5</c:v>
                </c:pt>
                <c:pt idx="71">
                  <c:v>44175.5</c:v>
                </c:pt>
                <c:pt idx="72">
                  <c:v>44176.5</c:v>
                </c:pt>
                <c:pt idx="73">
                  <c:v>44177.5</c:v>
                </c:pt>
                <c:pt idx="74">
                  <c:v>44178.5</c:v>
                </c:pt>
                <c:pt idx="75">
                  <c:v>44179.5</c:v>
                </c:pt>
                <c:pt idx="76">
                  <c:v>44180.5</c:v>
                </c:pt>
                <c:pt idx="77">
                  <c:v>44181.5</c:v>
                </c:pt>
                <c:pt idx="78">
                  <c:v>44182.5</c:v>
                </c:pt>
                <c:pt idx="79">
                  <c:v>44183.5</c:v>
                </c:pt>
                <c:pt idx="80">
                  <c:v>44184.5</c:v>
                </c:pt>
                <c:pt idx="81">
                  <c:v>44185.5</c:v>
                </c:pt>
                <c:pt idx="82">
                  <c:v>44186.5</c:v>
                </c:pt>
                <c:pt idx="83">
                  <c:v>44187.5</c:v>
                </c:pt>
                <c:pt idx="84">
                  <c:v>44188.5</c:v>
                </c:pt>
                <c:pt idx="85">
                  <c:v>44189.5</c:v>
                </c:pt>
                <c:pt idx="86">
                  <c:v>44190.5</c:v>
                </c:pt>
                <c:pt idx="87">
                  <c:v>44191.5</c:v>
                </c:pt>
                <c:pt idx="88">
                  <c:v>44192.5</c:v>
                </c:pt>
                <c:pt idx="89">
                  <c:v>44193.5</c:v>
                </c:pt>
                <c:pt idx="90">
                  <c:v>44194.5</c:v>
                </c:pt>
                <c:pt idx="91">
                  <c:v>44195.5</c:v>
                </c:pt>
                <c:pt idx="92">
                  <c:v>44196.5</c:v>
                </c:pt>
                <c:pt idx="93">
                  <c:v>44197.5</c:v>
                </c:pt>
                <c:pt idx="94">
                  <c:v>44198.5</c:v>
                </c:pt>
                <c:pt idx="95">
                  <c:v>44199.5</c:v>
                </c:pt>
                <c:pt idx="96">
                  <c:v>44200.5</c:v>
                </c:pt>
                <c:pt idx="97">
                  <c:v>44201.5</c:v>
                </c:pt>
                <c:pt idx="98">
                  <c:v>44202.5</c:v>
                </c:pt>
                <c:pt idx="99">
                  <c:v>44203.5</c:v>
                </c:pt>
                <c:pt idx="100">
                  <c:v>44204.5</c:v>
                </c:pt>
                <c:pt idx="101">
                  <c:v>44205.5</c:v>
                </c:pt>
                <c:pt idx="102">
                  <c:v>44206.5</c:v>
                </c:pt>
                <c:pt idx="103">
                  <c:v>44207.5</c:v>
                </c:pt>
                <c:pt idx="104">
                  <c:v>44208.5</c:v>
                </c:pt>
                <c:pt idx="105">
                  <c:v>44209.5</c:v>
                </c:pt>
                <c:pt idx="106">
                  <c:v>44210.5</c:v>
                </c:pt>
                <c:pt idx="107">
                  <c:v>44211.5</c:v>
                </c:pt>
                <c:pt idx="108">
                  <c:v>44212.5</c:v>
                </c:pt>
                <c:pt idx="109">
                  <c:v>44213.5</c:v>
                </c:pt>
                <c:pt idx="110">
                  <c:v>44214.5</c:v>
                </c:pt>
                <c:pt idx="111">
                  <c:v>44215.5</c:v>
                </c:pt>
                <c:pt idx="112">
                  <c:v>44216.5</c:v>
                </c:pt>
                <c:pt idx="113">
                  <c:v>44217.5</c:v>
                </c:pt>
                <c:pt idx="114">
                  <c:v>44218.5</c:v>
                </c:pt>
                <c:pt idx="115">
                  <c:v>44219.5</c:v>
                </c:pt>
                <c:pt idx="116">
                  <c:v>44220.5</c:v>
                </c:pt>
                <c:pt idx="117">
                  <c:v>44221.5</c:v>
                </c:pt>
                <c:pt idx="118">
                  <c:v>44222.5</c:v>
                </c:pt>
                <c:pt idx="119">
                  <c:v>44223.5</c:v>
                </c:pt>
                <c:pt idx="120">
                  <c:v>44224.5</c:v>
                </c:pt>
                <c:pt idx="121">
                  <c:v>44225.5</c:v>
                </c:pt>
                <c:pt idx="122">
                  <c:v>44226.5</c:v>
                </c:pt>
                <c:pt idx="123">
                  <c:v>44227.5</c:v>
                </c:pt>
                <c:pt idx="124">
                  <c:v>44228.5</c:v>
                </c:pt>
                <c:pt idx="125">
                  <c:v>44229.5</c:v>
                </c:pt>
                <c:pt idx="126">
                  <c:v>44230.5</c:v>
                </c:pt>
                <c:pt idx="127">
                  <c:v>44231.5</c:v>
                </c:pt>
                <c:pt idx="128">
                  <c:v>44232.5</c:v>
                </c:pt>
                <c:pt idx="129">
                  <c:v>44233.5</c:v>
                </c:pt>
                <c:pt idx="130">
                  <c:v>44234.5</c:v>
                </c:pt>
                <c:pt idx="131">
                  <c:v>44235.5</c:v>
                </c:pt>
                <c:pt idx="132">
                  <c:v>44236.5</c:v>
                </c:pt>
                <c:pt idx="133">
                  <c:v>44237.5</c:v>
                </c:pt>
                <c:pt idx="134">
                  <c:v>44238.5</c:v>
                </c:pt>
                <c:pt idx="135">
                  <c:v>44239.5</c:v>
                </c:pt>
                <c:pt idx="136">
                  <c:v>44240.5</c:v>
                </c:pt>
                <c:pt idx="137">
                  <c:v>44241.5</c:v>
                </c:pt>
                <c:pt idx="138">
                  <c:v>44242.5</c:v>
                </c:pt>
                <c:pt idx="139">
                  <c:v>44243.5</c:v>
                </c:pt>
                <c:pt idx="140">
                  <c:v>44244.5</c:v>
                </c:pt>
                <c:pt idx="141">
                  <c:v>44245.5</c:v>
                </c:pt>
                <c:pt idx="142">
                  <c:v>44246.5</c:v>
                </c:pt>
                <c:pt idx="143">
                  <c:v>44247.5</c:v>
                </c:pt>
                <c:pt idx="144">
                  <c:v>44248.5</c:v>
                </c:pt>
                <c:pt idx="145">
                  <c:v>44249.5</c:v>
                </c:pt>
                <c:pt idx="146">
                  <c:v>44250.5</c:v>
                </c:pt>
                <c:pt idx="147">
                  <c:v>44251.5</c:v>
                </c:pt>
                <c:pt idx="148">
                  <c:v>44252.5</c:v>
                </c:pt>
                <c:pt idx="149">
                  <c:v>44253.5</c:v>
                </c:pt>
                <c:pt idx="150">
                  <c:v>44254.5</c:v>
                </c:pt>
                <c:pt idx="151">
                  <c:v>44255.5</c:v>
                </c:pt>
                <c:pt idx="152">
                  <c:v>44256.5</c:v>
                </c:pt>
                <c:pt idx="153">
                  <c:v>44257.5</c:v>
                </c:pt>
                <c:pt idx="154">
                  <c:v>44258.5</c:v>
                </c:pt>
                <c:pt idx="155">
                  <c:v>44259.5</c:v>
                </c:pt>
                <c:pt idx="156">
                  <c:v>44260.5</c:v>
                </c:pt>
                <c:pt idx="157">
                  <c:v>44261.5</c:v>
                </c:pt>
                <c:pt idx="158">
                  <c:v>44262.5</c:v>
                </c:pt>
                <c:pt idx="159">
                  <c:v>44263.5</c:v>
                </c:pt>
                <c:pt idx="160">
                  <c:v>44264.5</c:v>
                </c:pt>
                <c:pt idx="161">
                  <c:v>44265.5</c:v>
                </c:pt>
                <c:pt idx="162">
                  <c:v>44266.5</c:v>
                </c:pt>
                <c:pt idx="163">
                  <c:v>44267.5</c:v>
                </c:pt>
                <c:pt idx="164">
                  <c:v>44268.5</c:v>
                </c:pt>
                <c:pt idx="165">
                  <c:v>44269.5</c:v>
                </c:pt>
                <c:pt idx="166">
                  <c:v>44270.5</c:v>
                </c:pt>
                <c:pt idx="167">
                  <c:v>44271.5</c:v>
                </c:pt>
                <c:pt idx="168">
                  <c:v>44272.5</c:v>
                </c:pt>
                <c:pt idx="169">
                  <c:v>44273.5</c:v>
                </c:pt>
                <c:pt idx="170">
                  <c:v>44274.5</c:v>
                </c:pt>
                <c:pt idx="171">
                  <c:v>44275.5</c:v>
                </c:pt>
                <c:pt idx="172">
                  <c:v>44276.5</c:v>
                </c:pt>
                <c:pt idx="173">
                  <c:v>44277.5</c:v>
                </c:pt>
                <c:pt idx="174">
                  <c:v>44278.5</c:v>
                </c:pt>
                <c:pt idx="175">
                  <c:v>44279.5</c:v>
                </c:pt>
                <c:pt idx="176">
                  <c:v>44280.5</c:v>
                </c:pt>
                <c:pt idx="177">
                  <c:v>44281.5</c:v>
                </c:pt>
                <c:pt idx="178">
                  <c:v>44282.5</c:v>
                </c:pt>
                <c:pt idx="179">
                  <c:v>44283.5</c:v>
                </c:pt>
                <c:pt idx="180">
                  <c:v>44284.5</c:v>
                </c:pt>
                <c:pt idx="181">
                  <c:v>44285.5</c:v>
                </c:pt>
                <c:pt idx="182">
                  <c:v>44286.5</c:v>
                </c:pt>
                <c:pt idx="183">
                  <c:v>44287.5</c:v>
                </c:pt>
                <c:pt idx="184">
                  <c:v>44288.5</c:v>
                </c:pt>
                <c:pt idx="185">
                  <c:v>44289.5</c:v>
                </c:pt>
                <c:pt idx="186">
                  <c:v>44290.5</c:v>
                </c:pt>
                <c:pt idx="187">
                  <c:v>44291.5</c:v>
                </c:pt>
                <c:pt idx="188">
                  <c:v>44292.5</c:v>
                </c:pt>
                <c:pt idx="189">
                  <c:v>44293.5</c:v>
                </c:pt>
                <c:pt idx="190">
                  <c:v>44294.5</c:v>
                </c:pt>
                <c:pt idx="191">
                  <c:v>44295.5</c:v>
                </c:pt>
                <c:pt idx="192">
                  <c:v>44296.5</c:v>
                </c:pt>
                <c:pt idx="193">
                  <c:v>44297.5</c:v>
                </c:pt>
                <c:pt idx="194">
                  <c:v>44298.5</c:v>
                </c:pt>
                <c:pt idx="195">
                  <c:v>44299.5</c:v>
                </c:pt>
                <c:pt idx="196">
                  <c:v>44300.5</c:v>
                </c:pt>
                <c:pt idx="197">
                  <c:v>44301.5</c:v>
                </c:pt>
                <c:pt idx="198">
                  <c:v>44302.5</c:v>
                </c:pt>
                <c:pt idx="199">
                  <c:v>44303.5</c:v>
                </c:pt>
                <c:pt idx="200">
                  <c:v>44304.5</c:v>
                </c:pt>
                <c:pt idx="201">
                  <c:v>44305.5</c:v>
                </c:pt>
                <c:pt idx="202">
                  <c:v>44306.5</c:v>
                </c:pt>
                <c:pt idx="203">
                  <c:v>44307.5</c:v>
                </c:pt>
                <c:pt idx="204">
                  <c:v>44308.5</c:v>
                </c:pt>
                <c:pt idx="205">
                  <c:v>44309.5</c:v>
                </c:pt>
                <c:pt idx="206">
                  <c:v>44310.5</c:v>
                </c:pt>
                <c:pt idx="207">
                  <c:v>44311.5</c:v>
                </c:pt>
                <c:pt idx="208">
                  <c:v>44312.5</c:v>
                </c:pt>
                <c:pt idx="209">
                  <c:v>44313.5</c:v>
                </c:pt>
                <c:pt idx="210">
                  <c:v>44314.5</c:v>
                </c:pt>
                <c:pt idx="211">
                  <c:v>44315.5</c:v>
                </c:pt>
                <c:pt idx="212">
                  <c:v>44316.5</c:v>
                </c:pt>
                <c:pt idx="213">
                  <c:v>44317.5</c:v>
                </c:pt>
                <c:pt idx="214">
                  <c:v>44318.5</c:v>
                </c:pt>
                <c:pt idx="215">
                  <c:v>44319.5</c:v>
                </c:pt>
                <c:pt idx="216">
                  <c:v>44320.5</c:v>
                </c:pt>
                <c:pt idx="217">
                  <c:v>44321.5</c:v>
                </c:pt>
                <c:pt idx="218">
                  <c:v>44322.5</c:v>
                </c:pt>
                <c:pt idx="219">
                  <c:v>44323.5</c:v>
                </c:pt>
                <c:pt idx="220">
                  <c:v>44324.5</c:v>
                </c:pt>
                <c:pt idx="221">
                  <c:v>44325.5</c:v>
                </c:pt>
                <c:pt idx="222">
                  <c:v>44326.5</c:v>
                </c:pt>
                <c:pt idx="223">
                  <c:v>44327.5</c:v>
                </c:pt>
                <c:pt idx="224">
                  <c:v>44328.5</c:v>
                </c:pt>
                <c:pt idx="225">
                  <c:v>44329.5</c:v>
                </c:pt>
                <c:pt idx="226">
                  <c:v>44330.5</c:v>
                </c:pt>
                <c:pt idx="227">
                  <c:v>44331.5</c:v>
                </c:pt>
                <c:pt idx="228">
                  <c:v>44332.5</c:v>
                </c:pt>
                <c:pt idx="229">
                  <c:v>44333.5</c:v>
                </c:pt>
                <c:pt idx="230">
                  <c:v>44334.5</c:v>
                </c:pt>
                <c:pt idx="231">
                  <c:v>44335.5</c:v>
                </c:pt>
                <c:pt idx="232">
                  <c:v>44336.5</c:v>
                </c:pt>
                <c:pt idx="233">
                  <c:v>44337.5</c:v>
                </c:pt>
                <c:pt idx="234">
                  <c:v>44338.5</c:v>
                </c:pt>
                <c:pt idx="235">
                  <c:v>44339.5</c:v>
                </c:pt>
                <c:pt idx="236">
                  <c:v>44340.5</c:v>
                </c:pt>
                <c:pt idx="237">
                  <c:v>44341.5</c:v>
                </c:pt>
                <c:pt idx="238">
                  <c:v>44342.5</c:v>
                </c:pt>
                <c:pt idx="239">
                  <c:v>44343.5</c:v>
                </c:pt>
                <c:pt idx="240">
                  <c:v>44344.5</c:v>
                </c:pt>
                <c:pt idx="241">
                  <c:v>44345.5</c:v>
                </c:pt>
                <c:pt idx="242">
                  <c:v>44346.5</c:v>
                </c:pt>
                <c:pt idx="243">
                  <c:v>44347.5</c:v>
                </c:pt>
                <c:pt idx="244">
                  <c:v>44348.5</c:v>
                </c:pt>
                <c:pt idx="245">
                  <c:v>44349.5</c:v>
                </c:pt>
                <c:pt idx="246">
                  <c:v>44350.5</c:v>
                </c:pt>
                <c:pt idx="247">
                  <c:v>44351.5</c:v>
                </c:pt>
                <c:pt idx="248">
                  <c:v>44352.5</c:v>
                </c:pt>
                <c:pt idx="249">
                  <c:v>44353.5</c:v>
                </c:pt>
                <c:pt idx="250">
                  <c:v>44354.5</c:v>
                </c:pt>
                <c:pt idx="251">
                  <c:v>44355.5</c:v>
                </c:pt>
                <c:pt idx="252">
                  <c:v>44356.5</c:v>
                </c:pt>
                <c:pt idx="253">
                  <c:v>44357.5</c:v>
                </c:pt>
                <c:pt idx="254">
                  <c:v>44358.5</c:v>
                </c:pt>
                <c:pt idx="255">
                  <c:v>44359.5</c:v>
                </c:pt>
                <c:pt idx="256">
                  <c:v>44360.5</c:v>
                </c:pt>
                <c:pt idx="257">
                  <c:v>44361.5</c:v>
                </c:pt>
                <c:pt idx="258">
                  <c:v>44362.5</c:v>
                </c:pt>
                <c:pt idx="259">
                  <c:v>44363.5</c:v>
                </c:pt>
                <c:pt idx="260">
                  <c:v>44364.5</c:v>
                </c:pt>
                <c:pt idx="261">
                  <c:v>44365.5</c:v>
                </c:pt>
                <c:pt idx="262">
                  <c:v>44366.5</c:v>
                </c:pt>
                <c:pt idx="263">
                  <c:v>44367.5</c:v>
                </c:pt>
                <c:pt idx="264">
                  <c:v>44368.5</c:v>
                </c:pt>
                <c:pt idx="265">
                  <c:v>44369.5</c:v>
                </c:pt>
                <c:pt idx="266">
                  <c:v>44370.5</c:v>
                </c:pt>
                <c:pt idx="267">
                  <c:v>44371.5</c:v>
                </c:pt>
                <c:pt idx="268">
                  <c:v>44372.5</c:v>
                </c:pt>
                <c:pt idx="269">
                  <c:v>44373.5</c:v>
                </c:pt>
                <c:pt idx="270">
                  <c:v>44374.5</c:v>
                </c:pt>
                <c:pt idx="271">
                  <c:v>44375.5</c:v>
                </c:pt>
                <c:pt idx="272">
                  <c:v>44376.5</c:v>
                </c:pt>
                <c:pt idx="273">
                  <c:v>44377.5</c:v>
                </c:pt>
              </c:numCache>
            </c:numRef>
          </c:cat>
          <c:val>
            <c:numRef>
              <c:f>'Transpiration estimates model'!$E$2:$E$275</c:f>
              <c:numCache>
                <c:formatCode>0.00</c:formatCode>
                <c:ptCount val="274"/>
                <c:pt idx="0">
                  <c:v>0.51896079899709802</c:v>
                </c:pt>
                <c:pt idx="1">
                  <c:v>0.52317714326437459</c:v>
                </c:pt>
                <c:pt idx="2">
                  <c:v>0.50903276472176595</c:v>
                </c:pt>
                <c:pt idx="3">
                  <c:v>0.54233408996379984</c:v>
                </c:pt>
                <c:pt idx="4">
                  <c:v>0.78254636735658822</c:v>
                </c:pt>
                <c:pt idx="5">
                  <c:v>0.76099213513776776</c:v>
                </c:pt>
                <c:pt idx="6">
                  <c:v>0.48099839115208959</c:v>
                </c:pt>
                <c:pt idx="7">
                  <c:v>0.86459022385560469</c:v>
                </c:pt>
                <c:pt idx="8">
                  <c:v>0.87462967176233875</c:v>
                </c:pt>
                <c:pt idx="9">
                  <c:v>1.0647914066157609</c:v>
                </c:pt>
                <c:pt idx="10">
                  <c:v>1.2628679879344562</c:v>
                </c:pt>
                <c:pt idx="11">
                  <c:v>0.46291693155613556</c:v>
                </c:pt>
                <c:pt idx="12">
                  <c:v>0.80639943885846366</c:v>
                </c:pt>
                <c:pt idx="13">
                  <c:v>1.0299507410054094</c:v>
                </c:pt>
                <c:pt idx="14">
                  <c:v>1.2140498316603188</c:v>
                </c:pt>
                <c:pt idx="15">
                  <c:v>1.2079526840767698</c:v>
                </c:pt>
                <c:pt idx="16">
                  <c:v>1.3033441358021221</c:v>
                </c:pt>
                <c:pt idx="17">
                  <c:v>1.2769280498558075</c:v>
                </c:pt>
                <c:pt idx="18">
                  <c:v>1.3809627614293993</c:v>
                </c:pt>
                <c:pt idx="19">
                  <c:v>1.4770518552517911</c:v>
                </c:pt>
                <c:pt idx="20">
                  <c:v>1.4355985154290989</c:v>
                </c:pt>
                <c:pt idx="21">
                  <c:v>1.3631378453237679</c:v>
                </c:pt>
                <c:pt idx="22">
                  <c:v>1.20174711628335</c:v>
                </c:pt>
                <c:pt idx="23">
                  <c:v>1.2504061376730626</c:v>
                </c:pt>
                <c:pt idx="24">
                  <c:v>1.2843618397150691</c:v>
                </c:pt>
                <c:pt idx="25">
                  <c:v>1.0235751017049197</c:v>
                </c:pt>
                <c:pt idx="26">
                  <c:v>1.2011896840225034</c:v>
                </c:pt>
                <c:pt idx="27">
                  <c:v>1.1895910606900004</c:v>
                </c:pt>
                <c:pt idx="28">
                  <c:v>1.2923989916214231</c:v>
                </c:pt>
                <c:pt idx="29">
                  <c:v>1.3130269959711567</c:v>
                </c:pt>
                <c:pt idx="30">
                  <c:v>1.3237262599422752</c:v>
                </c:pt>
                <c:pt idx="31">
                  <c:v>1.2424404011978887</c:v>
                </c:pt>
                <c:pt idx="32">
                  <c:v>0.76356858583796683</c:v>
                </c:pt>
                <c:pt idx="33">
                  <c:v>1.2670275260424708</c:v>
                </c:pt>
                <c:pt idx="34">
                  <c:v>1.5115911282863059</c:v>
                </c:pt>
                <c:pt idx="35">
                  <c:v>1.5243752275670912</c:v>
                </c:pt>
                <c:pt idx="36">
                  <c:v>1.0806454778081431</c:v>
                </c:pt>
                <c:pt idx="37">
                  <c:v>0.96258139095758954</c:v>
                </c:pt>
                <c:pt idx="38">
                  <c:v>1.101238981528837</c:v>
                </c:pt>
                <c:pt idx="39">
                  <c:v>0.99984933108545893</c:v>
                </c:pt>
                <c:pt idx="40">
                  <c:v>1.18325262603109</c:v>
                </c:pt>
                <c:pt idx="41">
                  <c:v>0.36969311031832414</c:v>
                </c:pt>
                <c:pt idx="42">
                  <c:v>1.0221540937645457</c:v>
                </c:pt>
                <c:pt idx="43">
                  <c:v>1.0789065346689042</c:v>
                </c:pt>
                <c:pt idx="44">
                  <c:v>1.1261479434273653</c:v>
                </c:pt>
                <c:pt idx="45">
                  <c:v>1.2008142013890901</c:v>
                </c:pt>
                <c:pt idx="46">
                  <c:v>1.21513699194873</c:v>
                </c:pt>
                <c:pt idx="47">
                  <c:v>1.2792329927012447</c:v>
                </c:pt>
                <c:pt idx="48">
                  <c:v>1.1304588171627434</c:v>
                </c:pt>
                <c:pt idx="49">
                  <c:v>1.1585854711342158</c:v>
                </c:pt>
                <c:pt idx="50">
                  <c:v>1.2627959460053697</c:v>
                </c:pt>
                <c:pt idx="51">
                  <c:v>0.92578882622699998</c:v>
                </c:pt>
                <c:pt idx="52">
                  <c:v>0.59343324103952466</c:v>
                </c:pt>
                <c:pt idx="53">
                  <c:v>0.7858961305140566</c:v>
                </c:pt>
                <c:pt idx="54">
                  <c:v>1.247279292045633</c:v>
                </c:pt>
                <c:pt idx="55">
                  <c:v>1.0753153783286</c:v>
                </c:pt>
                <c:pt idx="56">
                  <c:v>1.1089370248634642</c:v>
                </c:pt>
                <c:pt idx="57">
                  <c:v>1.1563832763938784</c:v>
                </c:pt>
                <c:pt idx="58">
                  <c:v>1.0899174240192726</c:v>
                </c:pt>
                <c:pt idx="59">
                  <c:v>1.1436470840957269</c:v>
                </c:pt>
                <c:pt idx="60">
                  <c:v>1.2409104467570278</c:v>
                </c:pt>
                <c:pt idx="61">
                  <c:v>1.4110919214117497</c:v>
                </c:pt>
                <c:pt idx="62">
                  <c:v>1.1897129176980286</c:v>
                </c:pt>
                <c:pt idx="63">
                  <c:v>1.0326105093316178</c:v>
                </c:pt>
                <c:pt idx="64">
                  <c:v>1.1488170742761363</c:v>
                </c:pt>
                <c:pt idx="65">
                  <c:v>1.2479975648740886</c:v>
                </c:pt>
                <c:pt idx="66">
                  <c:v>1.0639009222144109</c:v>
                </c:pt>
                <c:pt idx="67">
                  <c:v>1.1276819842455459</c:v>
                </c:pt>
                <c:pt idx="68">
                  <c:v>1.3723595492077325</c:v>
                </c:pt>
                <c:pt idx="69">
                  <c:v>1.4374267679873938</c:v>
                </c:pt>
                <c:pt idx="70">
                  <c:v>1.6013575646463565</c:v>
                </c:pt>
                <c:pt idx="71">
                  <c:v>1.2607156865234799</c:v>
                </c:pt>
                <c:pt idx="72">
                  <c:v>1.645450776438893</c:v>
                </c:pt>
                <c:pt idx="73">
                  <c:v>1.4941423706127559</c:v>
                </c:pt>
                <c:pt idx="74">
                  <c:v>1.1788640771610632</c:v>
                </c:pt>
                <c:pt idx="75">
                  <c:v>0.62979111172428315</c:v>
                </c:pt>
                <c:pt idx="76">
                  <c:v>1.2714768728355774</c:v>
                </c:pt>
                <c:pt idx="77">
                  <c:v>1.3917347989417499</c:v>
                </c:pt>
                <c:pt idx="78">
                  <c:v>1.5886919256093257</c:v>
                </c:pt>
                <c:pt idx="79">
                  <c:v>0.73227667318717382</c:v>
                </c:pt>
                <c:pt idx="80">
                  <c:v>1.5798339132057586</c:v>
                </c:pt>
                <c:pt idx="81">
                  <c:v>1.6955560582820945</c:v>
                </c:pt>
                <c:pt idx="82">
                  <c:v>1.9760053028452007</c:v>
                </c:pt>
                <c:pt idx="83">
                  <c:v>1.2645872848613271</c:v>
                </c:pt>
                <c:pt idx="84">
                  <c:v>1.3249181801220271</c:v>
                </c:pt>
                <c:pt idx="85">
                  <c:v>1.6535660444094027</c:v>
                </c:pt>
                <c:pt idx="86">
                  <c:v>1.5482846114969124</c:v>
                </c:pt>
                <c:pt idx="87">
                  <c:v>1.7523902739129225</c:v>
                </c:pt>
                <c:pt idx="88">
                  <c:v>1.6319684961876906</c:v>
                </c:pt>
                <c:pt idx="89">
                  <c:v>1.7063419752233762</c:v>
                </c:pt>
                <c:pt idx="90">
                  <c:v>1.8383917408046662</c:v>
                </c:pt>
                <c:pt idx="91">
                  <c:v>1.8524942995509361</c:v>
                </c:pt>
                <c:pt idx="92">
                  <c:v>1.6255757010309511</c:v>
                </c:pt>
                <c:pt idx="93">
                  <c:v>1.2770158936786735</c:v>
                </c:pt>
                <c:pt idx="94">
                  <c:v>1.4372764227907044</c:v>
                </c:pt>
                <c:pt idx="95">
                  <c:v>1.2994270561082986</c:v>
                </c:pt>
                <c:pt idx="96">
                  <c:v>1.7224841732298983</c:v>
                </c:pt>
                <c:pt idx="97">
                  <c:v>1.2869280684825888</c:v>
                </c:pt>
                <c:pt idx="98">
                  <c:v>0.80693478986605338</c:v>
                </c:pt>
                <c:pt idx="99">
                  <c:v>1.122481682238694</c:v>
                </c:pt>
                <c:pt idx="100">
                  <c:v>1.2523647243981062</c:v>
                </c:pt>
                <c:pt idx="101">
                  <c:v>1.3576795009240394</c:v>
                </c:pt>
                <c:pt idx="102">
                  <c:v>0.84903085808857948</c:v>
                </c:pt>
                <c:pt idx="103">
                  <c:v>0.97446167215592894</c:v>
                </c:pt>
                <c:pt idx="104">
                  <c:v>1.2478207204887102</c:v>
                </c:pt>
                <c:pt idx="105">
                  <c:v>1.3649328069123663</c:v>
                </c:pt>
                <c:pt idx="106">
                  <c:v>1.0046469025330766</c:v>
                </c:pt>
                <c:pt idx="107">
                  <c:v>0.93688154395249668</c:v>
                </c:pt>
                <c:pt idx="108">
                  <c:v>1.0170874524175457</c:v>
                </c:pt>
                <c:pt idx="109">
                  <c:v>1.0146372304641704</c:v>
                </c:pt>
                <c:pt idx="110">
                  <c:v>1.5217399442847099</c:v>
                </c:pt>
                <c:pt idx="111">
                  <c:v>1.1148347886531282</c:v>
                </c:pt>
                <c:pt idx="112">
                  <c:v>1.4459628482226228</c:v>
                </c:pt>
                <c:pt idx="113">
                  <c:v>1.1387510323231018</c:v>
                </c:pt>
                <c:pt idx="114">
                  <c:v>1.231529055876071</c:v>
                </c:pt>
                <c:pt idx="115">
                  <c:v>1.2943020179061508</c:v>
                </c:pt>
                <c:pt idx="116">
                  <c:v>1.1831312061635892</c:v>
                </c:pt>
                <c:pt idx="117">
                  <c:v>0.41177935263123827</c:v>
                </c:pt>
                <c:pt idx="118">
                  <c:v>0.83238053257149047</c:v>
                </c:pt>
                <c:pt idx="119">
                  <c:v>0.66185750624752071</c:v>
                </c:pt>
                <c:pt idx="120">
                  <c:v>0.17083246750893827</c:v>
                </c:pt>
                <c:pt idx="121">
                  <c:v>0.5936851118682509</c:v>
                </c:pt>
                <c:pt idx="122">
                  <c:v>0.92800730698776202</c:v>
                </c:pt>
                <c:pt idx="123">
                  <c:v>0.62083439689516917</c:v>
                </c:pt>
                <c:pt idx="124">
                  <c:v>0.89484466708260957</c:v>
                </c:pt>
                <c:pt idx="125">
                  <c:v>0.5040939651147951</c:v>
                </c:pt>
                <c:pt idx="126">
                  <c:v>0.82734081870808895</c:v>
                </c:pt>
                <c:pt idx="127">
                  <c:v>0.6310106937588581</c:v>
                </c:pt>
                <c:pt idx="128">
                  <c:v>0.81352364021644274</c:v>
                </c:pt>
                <c:pt idx="129">
                  <c:v>0.8165422534290836</c:v>
                </c:pt>
                <c:pt idx="130">
                  <c:v>0.60997052913367777</c:v>
                </c:pt>
                <c:pt idx="131">
                  <c:v>0.90431309890435574</c:v>
                </c:pt>
                <c:pt idx="132">
                  <c:v>1.0141029230611642</c:v>
                </c:pt>
                <c:pt idx="133">
                  <c:v>1.0013190100728777</c:v>
                </c:pt>
                <c:pt idx="134">
                  <c:v>1.1291141389700583</c:v>
                </c:pt>
                <c:pt idx="135">
                  <c:v>1.130403638849746</c:v>
                </c:pt>
                <c:pt idx="136">
                  <c:v>1.0523613495388822</c:v>
                </c:pt>
                <c:pt idx="137">
                  <c:v>1.0261985518485088</c:v>
                </c:pt>
                <c:pt idx="138">
                  <c:v>0.9688551632874689</c:v>
                </c:pt>
                <c:pt idx="139">
                  <c:v>1.1290781785465642</c:v>
                </c:pt>
                <c:pt idx="140">
                  <c:v>1.0942566902618147</c:v>
                </c:pt>
                <c:pt idx="141">
                  <c:v>1.1147924334356758</c:v>
                </c:pt>
                <c:pt idx="142">
                  <c:v>1.2073505703187084</c:v>
                </c:pt>
                <c:pt idx="143">
                  <c:v>1.2198092784803252</c:v>
                </c:pt>
                <c:pt idx="144">
                  <c:v>1.1463300712894413</c:v>
                </c:pt>
                <c:pt idx="145">
                  <c:v>0.74979801173516658</c:v>
                </c:pt>
                <c:pt idx="146">
                  <c:v>0.97602187468457946</c:v>
                </c:pt>
                <c:pt idx="147">
                  <c:v>1.015036676984501</c:v>
                </c:pt>
                <c:pt idx="148">
                  <c:v>0.86647880612357864</c:v>
                </c:pt>
                <c:pt idx="149">
                  <c:v>0.72842083236060107</c:v>
                </c:pt>
                <c:pt idx="150">
                  <c:v>0.94475727726840175</c:v>
                </c:pt>
                <c:pt idx="151">
                  <c:v>1.0437198353468378</c:v>
                </c:pt>
                <c:pt idx="152">
                  <c:v>0.94351252062032376</c:v>
                </c:pt>
                <c:pt idx="153">
                  <c:v>0.97436839455622659</c:v>
                </c:pt>
                <c:pt idx="154">
                  <c:v>0.99917923740960035</c:v>
                </c:pt>
                <c:pt idx="155">
                  <c:v>1.0138093933245214</c:v>
                </c:pt>
                <c:pt idx="156">
                  <c:v>0.88412679545245643</c:v>
                </c:pt>
                <c:pt idx="157">
                  <c:v>0.89592998712435645</c:v>
                </c:pt>
                <c:pt idx="158">
                  <c:v>1.0214582583344149</c:v>
                </c:pt>
                <c:pt idx="159">
                  <c:v>1.1138577346970657</c:v>
                </c:pt>
                <c:pt idx="160">
                  <c:v>1.1293324798576443</c:v>
                </c:pt>
                <c:pt idx="161">
                  <c:v>1.0735439167096887</c:v>
                </c:pt>
                <c:pt idx="162">
                  <c:v>1.1343460353406636</c:v>
                </c:pt>
                <c:pt idx="163">
                  <c:v>1.1297537746219894</c:v>
                </c:pt>
                <c:pt idx="164">
                  <c:v>1.4692112234712422</c:v>
                </c:pt>
                <c:pt idx="165">
                  <c:v>1.1713900524504017</c:v>
                </c:pt>
                <c:pt idx="166">
                  <c:v>1.2113905581067719</c:v>
                </c:pt>
                <c:pt idx="167">
                  <c:v>1.089542182661847</c:v>
                </c:pt>
                <c:pt idx="168">
                  <c:v>1.1584580871647239</c:v>
                </c:pt>
                <c:pt idx="169">
                  <c:v>0.97851340706711054</c:v>
                </c:pt>
                <c:pt idx="170">
                  <c:v>1.1435546197660775</c:v>
                </c:pt>
                <c:pt idx="171">
                  <c:v>1.1838407910851685</c:v>
                </c:pt>
                <c:pt idx="172">
                  <c:v>1.1403295276417693</c:v>
                </c:pt>
                <c:pt idx="173">
                  <c:v>0.69745400250712242</c:v>
                </c:pt>
                <c:pt idx="174">
                  <c:v>0.72212815686646303</c:v>
                </c:pt>
                <c:pt idx="175">
                  <c:v>0.23522418019780011</c:v>
                </c:pt>
                <c:pt idx="176">
                  <c:v>0.49284359643316222</c:v>
                </c:pt>
                <c:pt idx="177">
                  <c:v>1.1522848010454878</c:v>
                </c:pt>
                <c:pt idx="178">
                  <c:v>1.1239831741971256</c:v>
                </c:pt>
                <c:pt idx="179">
                  <c:v>1.0549788383972194</c:v>
                </c:pt>
                <c:pt idx="180">
                  <c:v>1.1129983740560145</c:v>
                </c:pt>
                <c:pt idx="181">
                  <c:v>0.86458984993579979</c:v>
                </c:pt>
                <c:pt idx="182">
                  <c:v>0.8799439535728959</c:v>
                </c:pt>
                <c:pt idx="183">
                  <c:v>1.2405090767618674</c:v>
                </c:pt>
                <c:pt idx="184">
                  <c:v>1.3108728481282896</c:v>
                </c:pt>
                <c:pt idx="185">
                  <c:v>1.0566335436628591</c:v>
                </c:pt>
                <c:pt idx="186">
                  <c:v>1.0997303765573649</c:v>
                </c:pt>
                <c:pt idx="187">
                  <c:v>1.2315760604381929</c:v>
                </c:pt>
                <c:pt idx="188">
                  <c:v>1.0072660830267397</c:v>
                </c:pt>
                <c:pt idx="189">
                  <c:v>0.71865839751267624</c:v>
                </c:pt>
                <c:pt idx="190">
                  <c:v>0.88011328645121523</c:v>
                </c:pt>
                <c:pt idx="191">
                  <c:v>1.1544521222282129</c:v>
                </c:pt>
                <c:pt idx="192">
                  <c:v>0.96590604421058612</c:v>
                </c:pt>
                <c:pt idx="193">
                  <c:v>1.1266926937485608</c:v>
                </c:pt>
                <c:pt idx="194">
                  <c:v>1.206962625168972</c:v>
                </c:pt>
                <c:pt idx="195">
                  <c:v>1.1339270674229183</c:v>
                </c:pt>
                <c:pt idx="196">
                  <c:v>1.1725324750749915</c:v>
                </c:pt>
                <c:pt idx="197">
                  <c:v>1.0998399013670346</c:v>
                </c:pt>
                <c:pt idx="198">
                  <c:v>1.2111535126734976</c:v>
                </c:pt>
                <c:pt idx="199">
                  <c:v>0.8911587640179488</c:v>
                </c:pt>
                <c:pt idx="200">
                  <c:v>0.91350679994785733</c:v>
                </c:pt>
                <c:pt idx="201">
                  <c:v>1.2025120699918688</c:v>
                </c:pt>
                <c:pt idx="202">
                  <c:v>1.1750095855359528</c:v>
                </c:pt>
                <c:pt idx="203">
                  <c:v>1.0996206874288503</c:v>
                </c:pt>
                <c:pt idx="204">
                  <c:v>0.95515511164135003</c:v>
                </c:pt>
                <c:pt idx="205">
                  <c:v>1.0961012387861764</c:v>
                </c:pt>
                <c:pt idx="206">
                  <c:v>1.0189000567772499</c:v>
                </c:pt>
                <c:pt idx="207">
                  <c:v>1.2442522035431021</c:v>
                </c:pt>
                <c:pt idx="208">
                  <c:v>1.1871332482000911</c:v>
                </c:pt>
                <c:pt idx="209">
                  <c:v>1.0313243691074205</c:v>
                </c:pt>
                <c:pt idx="210">
                  <c:v>1.051220874041531</c:v>
                </c:pt>
                <c:pt idx="211">
                  <c:v>0.88558318375234113</c:v>
                </c:pt>
                <c:pt idx="212">
                  <c:v>0.33293260172935768</c:v>
                </c:pt>
                <c:pt idx="213">
                  <c:v>0.78472371656204842</c:v>
                </c:pt>
                <c:pt idx="214">
                  <c:v>0.78488157426543836</c:v>
                </c:pt>
                <c:pt idx="215">
                  <c:v>0.74882312985702693</c:v>
                </c:pt>
                <c:pt idx="216">
                  <c:v>0.77464189107404069</c:v>
                </c:pt>
                <c:pt idx="217">
                  <c:v>0.77026700294982775</c:v>
                </c:pt>
                <c:pt idx="218">
                  <c:v>0.83941073708818381</c:v>
                </c:pt>
                <c:pt idx="219">
                  <c:v>1.1205552997338162</c:v>
                </c:pt>
                <c:pt idx="220">
                  <c:v>0.6072885920649882</c:v>
                </c:pt>
                <c:pt idx="221">
                  <c:v>0.99835814133330647</c:v>
                </c:pt>
                <c:pt idx="222">
                  <c:v>0.84524725551412216</c:v>
                </c:pt>
                <c:pt idx="223">
                  <c:v>0.68908309726594597</c:v>
                </c:pt>
                <c:pt idx="224">
                  <c:v>0.66917166042660725</c:v>
                </c:pt>
                <c:pt idx="225">
                  <c:v>0.66686249175924728</c:v>
                </c:pt>
                <c:pt idx="226">
                  <c:v>0.7321338282490697</c:v>
                </c:pt>
                <c:pt idx="227">
                  <c:v>0.73126440400612736</c:v>
                </c:pt>
                <c:pt idx="228">
                  <c:v>0.83481591705254088</c:v>
                </c:pt>
                <c:pt idx="229">
                  <c:v>0.8210763787786014</c:v>
                </c:pt>
                <c:pt idx="230">
                  <c:v>0.53200591960606936</c:v>
                </c:pt>
                <c:pt idx="231">
                  <c:v>0.57328708294149056</c:v>
                </c:pt>
                <c:pt idx="232">
                  <c:v>0.74015606903402598</c:v>
                </c:pt>
                <c:pt idx="233">
                  <c:v>0.87771342269946173</c:v>
                </c:pt>
                <c:pt idx="234">
                  <c:v>0.83352050592790605</c:v>
                </c:pt>
                <c:pt idx="235">
                  <c:v>0.56115094886258776</c:v>
                </c:pt>
                <c:pt idx="236">
                  <c:v>0.63508892740682321</c:v>
                </c:pt>
                <c:pt idx="237">
                  <c:v>0.66228096663221092</c:v>
                </c:pt>
                <c:pt idx="238">
                  <c:v>0.91270684165438321</c:v>
                </c:pt>
                <c:pt idx="239">
                  <c:v>0.71264898734864479</c:v>
                </c:pt>
                <c:pt idx="240">
                  <c:v>0.81013022944530488</c:v>
                </c:pt>
                <c:pt idx="241">
                  <c:v>0.70311075023741754</c:v>
                </c:pt>
                <c:pt idx="242">
                  <c:v>0.56209039324857091</c:v>
                </c:pt>
                <c:pt idx="243">
                  <c:v>0.44658803473780828</c:v>
                </c:pt>
                <c:pt idx="244">
                  <c:v>0.42463088039298674</c:v>
                </c:pt>
                <c:pt idx="245">
                  <c:v>0.48066724538572886</c:v>
                </c:pt>
                <c:pt idx="252">
                  <c:v>0.23363294829039957</c:v>
                </c:pt>
                <c:pt idx="253">
                  <c:v>0.23290742556719288</c:v>
                </c:pt>
                <c:pt idx="254">
                  <c:v>0.19884428173282698</c:v>
                </c:pt>
                <c:pt idx="255">
                  <c:v>0.22498704198245967</c:v>
                </c:pt>
                <c:pt idx="256">
                  <c:v>0.24239758099598568</c:v>
                </c:pt>
                <c:pt idx="257">
                  <c:v>0.21636343202330682</c:v>
                </c:pt>
                <c:pt idx="258">
                  <c:v>0.23753186594610526</c:v>
                </c:pt>
                <c:pt idx="259">
                  <c:v>0.27033256019624763</c:v>
                </c:pt>
                <c:pt idx="260">
                  <c:v>0.24204588172621244</c:v>
                </c:pt>
                <c:pt idx="261">
                  <c:v>0.17233297336573331</c:v>
                </c:pt>
                <c:pt idx="262">
                  <c:v>0.26612032357822452</c:v>
                </c:pt>
                <c:pt idx="263">
                  <c:v>0.17984216898377167</c:v>
                </c:pt>
                <c:pt idx="264">
                  <c:v>0.30968274380082528</c:v>
                </c:pt>
                <c:pt idx="265">
                  <c:v>0.2535781802997269</c:v>
                </c:pt>
                <c:pt idx="266">
                  <c:v>0.24013124876052508</c:v>
                </c:pt>
                <c:pt idx="267">
                  <c:v>0.20505777384096049</c:v>
                </c:pt>
                <c:pt idx="268">
                  <c:v>0.27740298714265138</c:v>
                </c:pt>
                <c:pt idx="269">
                  <c:v>0.25005079423330517</c:v>
                </c:pt>
                <c:pt idx="270">
                  <c:v>0.22305701865038632</c:v>
                </c:pt>
                <c:pt idx="271">
                  <c:v>0.20291325954650044</c:v>
                </c:pt>
                <c:pt idx="272">
                  <c:v>0.20585882293657209</c:v>
                </c:pt>
                <c:pt idx="273">
                  <c:v>0.30907363721483871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78-4033-8EE7-E052026F6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2232776"/>
        <c:axId val="602234744"/>
      </c:lineChart>
      <c:dateAx>
        <c:axId val="602232776"/>
        <c:scaling>
          <c:orientation val="minMax"/>
        </c:scaling>
        <c:delete val="0"/>
        <c:axPos val="b"/>
        <c:numFmt formatCode="d\-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234744"/>
        <c:crosses val="autoZero"/>
        <c:auto val="1"/>
        <c:lblOffset val="100"/>
        <c:baseTimeUnit val="days"/>
      </c:dateAx>
      <c:valAx>
        <c:axId val="602234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232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524671916010498"/>
          <c:y val="7.4652230971128622E-2"/>
          <c:w val="0.50728412073490814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'[2]transpiration data'!$A$4:$A$224</c:f>
              <c:numCache>
                <c:formatCode>General</c:formatCode>
                <c:ptCount val="221"/>
                <c:pt idx="0">
                  <c:v>44044.5</c:v>
                </c:pt>
                <c:pt idx="1">
                  <c:v>44045.5</c:v>
                </c:pt>
                <c:pt idx="2">
                  <c:v>44046.5</c:v>
                </c:pt>
                <c:pt idx="3">
                  <c:v>44047.5</c:v>
                </c:pt>
                <c:pt idx="4">
                  <c:v>44048.5</c:v>
                </c:pt>
                <c:pt idx="5">
                  <c:v>44049.5</c:v>
                </c:pt>
                <c:pt idx="6">
                  <c:v>44050.5</c:v>
                </c:pt>
                <c:pt idx="7">
                  <c:v>44051.5</c:v>
                </c:pt>
                <c:pt idx="8">
                  <c:v>44052.5</c:v>
                </c:pt>
                <c:pt idx="9">
                  <c:v>44053.5</c:v>
                </c:pt>
                <c:pt idx="10">
                  <c:v>44054.5</c:v>
                </c:pt>
                <c:pt idx="11">
                  <c:v>44055.5</c:v>
                </c:pt>
                <c:pt idx="12">
                  <c:v>44056.5</c:v>
                </c:pt>
                <c:pt idx="13">
                  <c:v>44057.5</c:v>
                </c:pt>
                <c:pt idx="14">
                  <c:v>44058.5</c:v>
                </c:pt>
                <c:pt idx="15">
                  <c:v>44059.5</c:v>
                </c:pt>
                <c:pt idx="16">
                  <c:v>44060.5</c:v>
                </c:pt>
                <c:pt idx="17">
                  <c:v>44061.5</c:v>
                </c:pt>
                <c:pt idx="18">
                  <c:v>44062.5</c:v>
                </c:pt>
                <c:pt idx="19">
                  <c:v>44063.5</c:v>
                </c:pt>
                <c:pt idx="20">
                  <c:v>44064.5</c:v>
                </c:pt>
                <c:pt idx="21">
                  <c:v>44065.5</c:v>
                </c:pt>
                <c:pt idx="22">
                  <c:v>44066.5</c:v>
                </c:pt>
                <c:pt idx="23">
                  <c:v>44067.5</c:v>
                </c:pt>
                <c:pt idx="24">
                  <c:v>44068.5</c:v>
                </c:pt>
                <c:pt idx="25">
                  <c:v>44069.5</c:v>
                </c:pt>
                <c:pt idx="26">
                  <c:v>44070.5</c:v>
                </c:pt>
                <c:pt idx="27">
                  <c:v>44071.5</c:v>
                </c:pt>
                <c:pt idx="28">
                  <c:v>44072.5</c:v>
                </c:pt>
                <c:pt idx="29">
                  <c:v>44073.5</c:v>
                </c:pt>
                <c:pt idx="30">
                  <c:v>44074.5</c:v>
                </c:pt>
                <c:pt idx="31">
                  <c:v>44075.5</c:v>
                </c:pt>
                <c:pt idx="32">
                  <c:v>44076.5</c:v>
                </c:pt>
                <c:pt idx="33">
                  <c:v>44077.5</c:v>
                </c:pt>
                <c:pt idx="34">
                  <c:v>44078.5</c:v>
                </c:pt>
                <c:pt idx="35">
                  <c:v>44079.5</c:v>
                </c:pt>
                <c:pt idx="36">
                  <c:v>44080.5</c:v>
                </c:pt>
                <c:pt idx="37">
                  <c:v>44081.5</c:v>
                </c:pt>
                <c:pt idx="38">
                  <c:v>44082.5</c:v>
                </c:pt>
                <c:pt idx="39">
                  <c:v>44083.5</c:v>
                </c:pt>
                <c:pt idx="40">
                  <c:v>44084.5</c:v>
                </c:pt>
                <c:pt idx="41">
                  <c:v>44085.5</c:v>
                </c:pt>
                <c:pt idx="42">
                  <c:v>44086.5</c:v>
                </c:pt>
                <c:pt idx="43">
                  <c:v>44087.5</c:v>
                </c:pt>
                <c:pt idx="44">
                  <c:v>44088.5</c:v>
                </c:pt>
                <c:pt idx="45">
                  <c:v>44089.5</c:v>
                </c:pt>
                <c:pt idx="46">
                  <c:v>44090.5</c:v>
                </c:pt>
                <c:pt idx="47">
                  <c:v>44091.5</c:v>
                </c:pt>
                <c:pt idx="48">
                  <c:v>44092.5</c:v>
                </c:pt>
                <c:pt idx="49">
                  <c:v>44093.5</c:v>
                </c:pt>
                <c:pt idx="50">
                  <c:v>44094.5</c:v>
                </c:pt>
                <c:pt idx="51">
                  <c:v>44095.5</c:v>
                </c:pt>
                <c:pt idx="52">
                  <c:v>44096.5</c:v>
                </c:pt>
                <c:pt idx="53">
                  <c:v>44097.5</c:v>
                </c:pt>
                <c:pt idx="54">
                  <c:v>44098.5</c:v>
                </c:pt>
                <c:pt idx="55">
                  <c:v>44099.5</c:v>
                </c:pt>
                <c:pt idx="56">
                  <c:v>44100.5</c:v>
                </c:pt>
                <c:pt idx="57">
                  <c:v>44101.5</c:v>
                </c:pt>
                <c:pt idx="58">
                  <c:v>44102.5</c:v>
                </c:pt>
                <c:pt idx="59">
                  <c:v>44103.5</c:v>
                </c:pt>
                <c:pt idx="60">
                  <c:v>44104.5</c:v>
                </c:pt>
                <c:pt idx="61">
                  <c:v>44105.5</c:v>
                </c:pt>
                <c:pt idx="62">
                  <c:v>44106.5</c:v>
                </c:pt>
                <c:pt idx="63">
                  <c:v>44107.5</c:v>
                </c:pt>
                <c:pt idx="64">
                  <c:v>44108.5</c:v>
                </c:pt>
                <c:pt idx="65">
                  <c:v>44109.5</c:v>
                </c:pt>
                <c:pt idx="66">
                  <c:v>44110.5</c:v>
                </c:pt>
                <c:pt idx="67">
                  <c:v>44111.5</c:v>
                </c:pt>
                <c:pt idx="68">
                  <c:v>44112.5</c:v>
                </c:pt>
                <c:pt idx="69">
                  <c:v>44113.5</c:v>
                </c:pt>
                <c:pt idx="70">
                  <c:v>44114.5</c:v>
                </c:pt>
                <c:pt idx="71">
                  <c:v>44115.5</c:v>
                </c:pt>
                <c:pt idx="72">
                  <c:v>44116.5</c:v>
                </c:pt>
                <c:pt idx="73">
                  <c:v>44117.5</c:v>
                </c:pt>
                <c:pt idx="74">
                  <c:v>44118.5</c:v>
                </c:pt>
                <c:pt idx="75">
                  <c:v>44119.5</c:v>
                </c:pt>
                <c:pt idx="76">
                  <c:v>44120.5</c:v>
                </c:pt>
                <c:pt idx="77">
                  <c:v>44121.5</c:v>
                </c:pt>
                <c:pt idx="78">
                  <c:v>44122.5</c:v>
                </c:pt>
                <c:pt idx="79">
                  <c:v>44123.5</c:v>
                </c:pt>
                <c:pt idx="80">
                  <c:v>44124.5</c:v>
                </c:pt>
                <c:pt idx="81">
                  <c:v>44125.5</c:v>
                </c:pt>
                <c:pt idx="82">
                  <c:v>44126.5</c:v>
                </c:pt>
                <c:pt idx="83">
                  <c:v>44127.5</c:v>
                </c:pt>
                <c:pt idx="84">
                  <c:v>44128.5</c:v>
                </c:pt>
                <c:pt idx="85">
                  <c:v>44129.5</c:v>
                </c:pt>
                <c:pt idx="86">
                  <c:v>44130.5</c:v>
                </c:pt>
                <c:pt idx="87">
                  <c:v>44131.5</c:v>
                </c:pt>
                <c:pt idx="88">
                  <c:v>44132.5</c:v>
                </c:pt>
                <c:pt idx="89">
                  <c:v>44133.5</c:v>
                </c:pt>
                <c:pt idx="90">
                  <c:v>44134.5</c:v>
                </c:pt>
                <c:pt idx="91">
                  <c:v>44135.5</c:v>
                </c:pt>
                <c:pt idx="92">
                  <c:v>44136.5</c:v>
                </c:pt>
                <c:pt idx="93">
                  <c:v>44137.5</c:v>
                </c:pt>
                <c:pt idx="94">
                  <c:v>44138.5</c:v>
                </c:pt>
                <c:pt idx="95">
                  <c:v>44139.5</c:v>
                </c:pt>
                <c:pt idx="96">
                  <c:v>44140.5</c:v>
                </c:pt>
                <c:pt idx="97">
                  <c:v>44141.5</c:v>
                </c:pt>
                <c:pt idx="98">
                  <c:v>44142.5</c:v>
                </c:pt>
                <c:pt idx="99">
                  <c:v>44143.5</c:v>
                </c:pt>
                <c:pt idx="100">
                  <c:v>44144.5</c:v>
                </c:pt>
                <c:pt idx="101">
                  <c:v>44145.5</c:v>
                </c:pt>
                <c:pt idx="102">
                  <c:v>44146.5</c:v>
                </c:pt>
                <c:pt idx="103">
                  <c:v>44147.5</c:v>
                </c:pt>
                <c:pt idx="104">
                  <c:v>44148.5</c:v>
                </c:pt>
                <c:pt idx="105">
                  <c:v>44149.5</c:v>
                </c:pt>
                <c:pt idx="106">
                  <c:v>44150.5</c:v>
                </c:pt>
                <c:pt idx="107">
                  <c:v>44151.5</c:v>
                </c:pt>
                <c:pt idx="108">
                  <c:v>44152.5</c:v>
                </c:pt>
                <c:pt idx="109">
                  <c:v>44153.5</c:v>
                </c:pt>
                <c:pt idx="110">
                  <c:v>44154.5</c:v>
                </c:pt>
                <c:pt idx="111">
                  <c:v>44155.5</c:v>
                </c:pt>
                <c:pt idx="112">
                  <c:v>44156.5</c:v>
                </c:pt>
                <c:pt idx="113">
                  <c:v>44157.5</c:v>
                </c:pt>
                <c:pt idx="114">
                  <c:v>44158.5</c:v>
                </c:pt>
                <c:pt idx="115">
                  <c:v>44159.5</c:v>
                </c:pt>
                <c:pt idx="116">
                  <c:v>44160.5</c:v>
                </c:pt>
                <c:pt idx="117">
                  <c:v>44161.5</c:v>
                </c:pt>
                <c:pt idx="118">
                  <c:v>44162.5</c:v>
                </c:pt>
                <c:pt idx="119">
                  <c:v>44163.5</c:v>
                </c:pt>
                <c:pt idx="120">
                  <c:v>44164.5</c:v>
                </c:pt>
                <c:pt idx="121">
                  <c:v>44165.5</c:v>
                </c:pt>
                <c:pt idx="122">
                  <c:v>44166.5</c:v>
                </c:pt>
                <c:pt idx="123">
                  <c:v>44167.5</c:v>
                </c:pt>
                <c:pt idx="124">
                  <c:v>44168.5</c:v>
                </c:pt>
                <c:pt idx="125">
                  <c:v>44169.5</c:v>
                </c:pt>
                <c:pt idx="126">
                  <c:v>44170.5</c:v>
                </c:pt>
                <c:pt idx="127">
                  <c:v>44171.5</c:v>
                </c:pt>
                <c:pt idx="128">
                  <c:v>44172.5</c:v>
                </c:pt>
                <c:pt idx="129">
                  <c:v>44173.5</c:v>
                </c:pt>
                <c:pt idx="130">
                  <c:v>44174.5</c:v>
                </c:pt>
                <c:pt idx="131">
                  <c:v>44175.5</c:v>
                </c:pt>
                <c:pt idx="132">
                  <c:v>44176.5</c:v>
                </c:pt>
                <c:pt idx="133">
                  <c:v>44177.5</c:v>
                </c:pt>
                <c:pt idx="134">
                  <c:v>44178.5</c:v>
                </c:pt>
                <c:pt idx="135">
                  <c:v>44179.5</c:v>
                </c:pt>
                <c:pt idx="136">
                  <c:v>44180.5</c:v>
                </c:pt>
                <c:pt idx="137">
                  <c:v>44181.5</c:v>
                </c:pt>
                <c:pt idx="138">
                  <c:v>44182.5</c:v>
                </c:pt>
                <c:pt idx="139">
                  <c:v>44183.5</c:v>
                </c:pt>
                <c:pt idx="140">
                  <c:v>44184.5</c:v>
                </c:pt>
                <c:pt idx="141">
                  <c:v>44185.5</c:v>
                </c:pt>
                <c:pt idx="142">
                  <c:v>44186.5</c:v>
                </c:pt>
                <c:pt idx="143">
                  <c:v>44187.5</c:v>
                </c:pt>
                <c:pt idx="144">
                  <c:v>44188.5</c:v>
                </c:pt>
                <c:pt idx="145">
                  <c:v>44189.5</c:v>
                </c:pt>
                <c:pt idx="146">
                  <c:v>44190.5</c:v>
                </c:pt>
                <c:pt idx="147">
                  <c:v>44191.5</c:v>
                </c:pt>
                <c:pt idx="148">
                  <c:v>44192.5</c:v>
                </c:pt>
                <c:pt idx="149">
                  <c:v>44193.5</c:v>
                </c:pt>
                <c:pt idx="150">
                  <c:v>44194.5</c:v>
                </c:pt>
                <c:pt idx="151">
                  <c:v>44195.5</c:v>
                </c:pt>
                <c:pt idx="152">
                  <c:v>44196.5</c:v>
                </c:pt>
                <c:pt idx="153">
                  <c:v>44197.5</c:v>
                </c:pt>
                <c:pt idx="154">
                  <c:v>44198.5</c:v>
                </c:pt>
                <c:pt idx="155">
                  <c:v>44199.5</c:v>
                </c:pt>
                <c:pt idx="156">
                  <c:v>44200.5</c:v>
                </c:pt>
                <c:pt idx="157">
                  <c:v>44201.5</c:v>
                </c:pt>
                <c:pt idx="158">
                  <c:v>44202.5</c:v>
                </c:pt>
                <c:pt idx="159">
                  <c:v>44203.5</c:v>
                </c:pt>
                <c:pt idx="160">
                  <c:v>44204.5</c:v>
                </c:pt>
                <c:pt idx="161">
                  <c:v>44205.5</c:v>
                </c:pt>
                <c:pt idx="162">
                  <c:v>44206.5</c:v>
                </c:pt>
                <c:pt idx="163">
                  <c:v>44207.5</c:v>
                </c:pt>
                <c:pt idx="164">
                  <c:v>44208.5</c:v>
                </c:pt>
                <c:pt idx="165">
                  <c:v>44209.5</c:v>
                </c:pt>
                <c:pt idx="166">
                  <c:v>44210.5</c:v>
                </c:pt>
                <c:pt idx="167">
                  <c:v>44211.5</c:v>
                </c:pt>
                <c:pt idx="168">
                  <c:v>44212.5</c:v>
                </c:pt>
                <c:pt idx="169">
                  <c:v>44213.5</c:v>
                </c:pt>
                <c:pt idx="170">
                  <c:v>44214.5</c:v>
                </c:pt>
                <c:pt idx="171">
                  <c:v>44215.5</c:v>
                </c:pt>
                <c:pt idx="172">
                  <c:v>44216.5</c:v>
                </c:pt>
                <c:pt idx="173">
                  <c:v>44217.5</c:v>
                </c:pt>
                <c:pt idx="174">
                  <c:v>44218.5</c:v>
                </c:pt>
                <c:pt idx="175">
                  <c:v>44219.5</c:v>
                </c:pt>
                <c:pt idx="176">
                  <c:v>44220.5</c:v>
                </c:pt>
                <c:pt idx="177">
                  <c:v>44221.5</c:v>
                </c:pt>
                <c:pt idx="178">
                  <c:v>44222.5</c:v>
                </c:pt>
                <c:pt idx="179">
                  <c:v>44223.5</c:v>
                </c:pt>
                <c:pt idx="180">
                  <c:v>44224.5</c:v>
                </c:pt>
                <c:pt idx="181">
                  <c:v>44225.5</c:v>
                </c:pt>
                <c:pt idx="182">
                  <c:v>44226.5</c:v>
                </c:pt>
                <c:pt idx="183">
                  <c:v>44227.5</c:v>
                </c:pt>
                <c:pt idx="184">
                  <c:v>44228.5</c:v>
                </c:pt>
                <c:pt idx="185">
                  <c:v>44229.5</c:v>
                </c:pt>
                <c:pt idx="186">
                  <c:v>44230.5</c:v>
                </c:pt>
                <c:pt idx="187">
                  <c:v>44231.5</c:v>
                </c:pt>
                <c:pt idx="188">
                  <c:v>44232.5</c:v>
                </c:pt>
                <c:pt idx="189">
                  <c:v>44233.5</c:v>
                </c:pt>
                <c:pt idx="190">
                  <c:v>44234.5</c:v>
                </c:pt>
                <c:pt idx="191">
                  <c:v>44235.5</c:v>
                </c:pt>
                <c:pt idx="192">
                  <c:v>44236.5</c:v>
                </c:pt>
                <c:pt idx="193">
                  <c:v>44237.5</c:v>
                </c:pt>
                <c:pt idx="194">
                  <c:v>44238.5</c:v>
                </c:pt>
                <c:pt idx="195">
                  <c:v>44239.5</c:v>
                </c:pt>
                <c:pt idx="196">
                  <c:v>44240.5</c:v>
                </c:pt>
                <c:pt idx="197">
                  <c:v>44241.5</c:v>
                </c:pt>
                <c:pt idx="198">
                  <c:v>44242.5</c:v>
                </c:pt>
                <c:pt idx="199">
                  <c:v>44243.5</c:v>
                </c:pt>
                <c:pt idx="200">
                  <c:v>44244.5</c:v>
                </c:pt>
                <c:pt idx="201">
                  <c:v>44245.5</c:v>
                </c:pt>
                <c:pt idx="202">
                  <c:v>44246.5</c:v>
                </c:pt>
                <c:pt idx="203">
                  <c:v>44247.5</c:v>
                </c:pt>
                <c:pt idx="204">
                  <c:v>44248.5</c:v>
                </c:pt>
                <c:pt idx="205">
                  <c:v>44249.5</c:v>
                </c:pt>
                <c:pt idx="206">
                  <c:v>44250.5</c:v>
                </c:pt>
                <c:pt idx="207">
                  <c:v>44251.5</c:v>
                </c:pt>
                <c:pt idx="208">
                  <c:v>44252.5</c:v>
                </c:pt>
                <c:pt idx="209">
                  <c:v>44253.5</c:v>
                </c:pt>
                <c:pt idx="210">
                  <c:v>44254.5</c:v>
                </c:pt>
                <c:pt idx="211">
                  <c:v>44255.5</c:v>
                </c:pt>
                <c:pt idx="212">
                  <c:v>44256.5</c:v>
                </c:pt>
                <c:pt idx="213">
                  <c:v>44257.5</c:v>
                </c:pt>
                <c:pt idx="214">
                  <c:v>44258.5</c:v>
                </c:pt>
                <c:pt idx="215">
                  <c:v>44259.5</c:v>
                </c:pt>
                <c:pt idx="216">
                  <c:v>44260.5</c:v>
                </c:pt>
                <c:pt idx="217">
                  <c:v>44261.5</c:v>
                </c:pt>
                <c:pt idx="218">
                  <c:v>44262.5</c:v>
                </c:pt>
                <c:pt idx="219">
                  <c:v>44263.5</c:v>
                </c:pt>
                <c:pt idx="220">
                  <c:v>44264.5</c:v>
                </c:pt>
              </c:numCache>
            </c:numRef>
          </c:xVal>
          <c:yVal>
            <c:numRef>
              <c:f>'[2]transpiration data'!$K$4:$K$224</c:f>
              <c:numCache>
                <c:formatCode>General</c:formatCode>
                <c:ptCount val="221"/>
                <c:pt idx="0">
                  <c:v>0.42530129795588134</c:v>
                </c:pt>
                <c:pt idx="1">
                  <c:v>0.43615379636621032</c:v>
                </c:pt>
                <c:pt idx="2">
                  <c:v>0.37649935392170686</c:v>
                </c:pt>
                <c:pt idx="3">
                  <c:v>0.26303054553304478</c:v>
                </c:pt>
                <c:pt idx="4">
                  <c:v>0.46141447150328907</c:v>
                </c:pt>
                <c:pt idx="5">
                  <c:v>0.31956849174926477</c:v>
                </c:pt>
                <c:pt idx="6">
                  <c:v>0.34346567370362618</c:v>
                </c:pt>
                <c:pt idx="7">
                  <c:v>0.69031551905666744</c:v>
                </c:pt>
                <c:pt idx="8">
                  <c:v>0.58188988924452167</c:v>
                </c:pt>
                <c:pt idx="9">
                  <c:v>1.013169524066807</c:v>
                </c:pt>
                <c:pt idx="10">
                  <c:v>0.3443573311336518</c:v>
                </c:pt>
                <c:pt idx="11">
                  <c:v>0.17781216249472098</c:v>
                </c:pt>
                <c:pt idx="12">
                  <c:v>0.4131995357995541</c:v>
                </c:pt>
                <c:pt idx="13">
                  <c:v>0.52607747408837746</c:v>
                </c:pt>
                <c:pt idx="14">
                  <c:v>0.19963094399757256</c:v>
                </c:pt>
                <c:pt idx="15">
                  <c:v>0.15225244278496833</c:v>
                </c:pt>
                <c:pt idx="16">
                  <c:v>0.57935564571818365</c:v>
                </c:pt>
                <c:pt idx="17">
                  <c:v>0.45749036060474041</c:v>
                </c:pt>
                <c:pt idx="18">
                  <c:v>1.2721682023420833</c:v>
                </c:pt>
                <c:pt idx="19">
                  <c:v>0.40644657501295112</c:v>
                </c:pt>
                <c:pt idx="20">
                  <c:v>0.40028863234071765</c:v>
                </c:pt>
                <c:pt idx="21">
                  <c:v>0.39498654982291637</c:v>
                </c:pt>
                <c:pt idx="22">
                  <c:v>0.39301711638950987</c:v>
                </c:pt>
                <c:pt idx="23">
                  <c:v>0.60750184995793233</c:v>
                </c:pt>
                <c:pt idx="24">
                  <c:v>0.48149258885928964</c:v>
                </c:pt>
                <c:pt idx="25">
                  <c:v>0.4632346726895154</c:v>
                </c:pt>
                <c:pt idx="26">
                  <c:v>0.57363993806095426</c:v>
                </c:pt>
                <c:pt idx="27">
                  <c:v>0.2050491828117102</c:v>
                </c:pt>
                <c:pt idx="28">
                  <c:v>0.31049554776845617</c:v>
                </c:pt>
                <c:pt idx="29">
                  <c:v>0.41420868745762357</c:v>
                </c:pt>
                <c:pt idx="30">
                  <c:v>0.19324024576706891</c:v>
                </c:pt>
                <c:pt idx="31">
                  <c:v>0.33978520342198837</c:v>
                </c:pt>
                <c:pt idx="32">
                  <c:v>0.12976090134010165</c:v>
                </c:pt>
                <c:pt idx="33">
                  <c:v>0.20795396604307725</c:v>
                </c:pt>
                <c:pt idx="34">
                  <c:v>0.19106091817727966</c:v>
                </c:pt>
                <c:pt idx="35">
                  <c:v>0.27900648322937094</c:v>
                </c:pt>
                <c:pt idx="36">
                  <c:v>0.19760321260208746</c:v>
                </c:pt>
                <c:pt idx="37">
                  <c:v>0.2435051256031491</c:v>
                </c:pt>
                <c:pt idx="38">
                  <c:v>0.35640182589782798</c:v>
                </c:pt>
                <c:pt idx="39">
                  <c:v>0.34007352377772138</c:v>
                </c:pt>
                <c:pt idx="40">
                  <c:v>0.28051628218588942</c:v>
                </c:pt>
                <c:pt idx="41">
                  <c:v>0.53142352484809607</c:v>
                </c:pt>
                <c:pt idx="42">
                  <c:v>1.5433213529335257</c:v>
                </c:pt>
                <c:pt idx="43">
                  <c:v>0.46201594992200973</c:v>
                </c:pt>
                <c:pt idx="44">
                  <c:v>0.81851329737008593</c:v>
                </c:pt>
                <c:pt idx="45">
                  <c:v>1.0931593450589099</c:v>
                </c:pt>
                <c:pt idx="46">
                  <c:v>0.63035905482029331</c:v>
                </c:pt>
                <c:pt idx="47">
                  <c:v>0.36736259539954225</c:v>
                </c:pt>
                <c:pt idx="48">
                  <c:v>0.2703709391436806</c:v>
                </c:pt>
                <c:pt idx="49">
                  <c:v>0.29619154448419388</c:v>
                </c:pt>
                <c:pt idx="50">
                  <c:v>0.63231638259203693</c:v>
                </c:pt>
                <c:pt idx="51">
                  <c:v>0.35008807898149202</c:v>
                </c:pt>
                <c:pt idx="52">
                  <c:v>0.44538621464319317</c:v>
                </c:pt>
                <c:pt idx="53">
                  <c:v>0.21320660700880401</c:v>
                </c:pt>
                <c:pt idx="54">
                  <c:v>0.29200156797141219</c:v>
                </c:pt>
                <c:pt idx="55">
                  <c:v>0.34350783604240875</c:v>
                </c:pt>
                <c:pt idx="56">
                  <c:v>0.29370682008030552</c:v>
                </c:pt>
                <c:pt idx="57">
                  <c:v>0.43792800753372324</c:v>
                </c:pt>
                <c:pt idx="58">
                  <c:v>0.41479898966368001</c:v>
                </c:pt>
                <c:pt idx="59">
                  <c:v>0.3940259571935727</c:v>
                </c:pt>
                <c:pt idx="60">
                  <c:v>0.36863735351285781</c:v>
                </c:pt>
                <c:pt idx="61">
                  <c:v>0.34028760391510404</c:v>
                </c:pt>
                <c:pt idx="62">
                  <c:v>0.30372965164283378</c:v>
                </c:pt>
                <c:pt idx="63">
                  <c:v>0.31065003188947321</c:v>
                </c:pt>
                <c:pt idx="64">
                  <c:v>0.4921166153669011</c:v>
                </c:pt>
                <c:pt idx="65">
                  <c:v>0.46880319572020085</c:v>
                </c:pt>
                <c:pt idx="66">
                  <c:v>0.43032522452520944</c:v>
                </c:pt>
                <c:pt idx="67">
                  <c:v>0.82519380311169954</c:v>
                </c:pt>
                <c:pt idx="68">
                  <c:v>0.53178462657496217</c:v>
                </c:pt>
                <c:pt idx="69">
                  <c:v>0.68716562560953132</c:v>
                </c:pt>
                <c:pt idx="70">
                  <c:v>0.79710721466603296</c:v>
                </c:pt>
                <c:pt idx="71">
                  <c:v>0.28369775762867866</c:v>
                </c:pt>
                <c:pt idx="72">
                  <c:v>0.48429626396426012</c:v>
                </c:pt>
                <c:pt idx="73">
                  <c:v>0.66779309749466687</c:v>
                </c:pt>
                <c:pt idx="74">
                  <c:v>0.75898520285548299</c:v>
                </c:pt>
                <c:pt idx="75">
                  <c:v>0.79341239067098746</c:v>
                </c:pt>
                <c:pt idx="76">
                  <c:v>0.81789249049157164</c:v>
                </c:pt>
                <c:pt idx="77">
                  <c:v>0.93804066415494469</c:v>
                </c:pt>
                <c:pt idx="78">
                  <c:v>0.91640044459578252</c:v>
                </c:pt>
                <c:pt idx="79">
                  <c:v>0.98380239631950972</c:v>
                </c:pt>
                <c:pt idx="80">
                  <c:v>0.92285356226292314</c:v>
                </c:pt>
                <c:pt idx="81">
                  <c:v>0.91004642134293967</c:v>
                </c:pt>
                <c:pt idx="82">
                  <c:v>0.78385232413886763</c:v>
                </c:pt>
                <c:pt idx="83">
                  <c:v>0.84080974723694746</c:v>
                </c:pt>
                <c:pt idx="84">
                  <c:v>0.85891257005490806</c:v>
                </c:pt>
                <c:pt idx="85">
                  <c:v>1.1552596015527508</c:v>
                </c:pt>
                <c:pt idx="86">
                  <c:v>1.0526682664155809</c:v>
                </c:pt>
                <c:pt idx="87">
                  <c:v>0.86141942995369325</c:v>
                </c:pt>
                <c:pt idx="88">
                  <c:v>0.99671216048826861</c:v>
                </c:pt>
                <c:pt idx="89">
                  <c:v>0.95411723040249963</c:v>
                </c:pt>
                <c:pt idx="90">
                  <c:v>0.91885682504038702</c:v>
                </c:pt>
                <c:pt idx="91">
                  <c:v>0.88468871195606025</c:v>
                </c:pt>
                <c:pt idx="92">
                  <c:v>0.63241447298023412</c:v>
                </c:pt>
                <c:pt idx="93">
                  <c:v>0.96990083227566726</c:v>
                </c:pt>
                <c:pt idx="94">
                  <c:v>1.0887449201896482</c:v>
                </c:pt>
                <c:pt idx="95">
                  <c:v>1.2149006303985745</c:v>
                </c:pt>
                <c:pt idx="96">
                  <c:v>0.83251984244028221</c:v>
                </c:pt>
                <c:pt idx="97">
                  <c:v>1.0601996879359823</c:v>
                </c:pt>
                <c:pt idx="98">
                  <c:v>1.4077422218271369</c:v>
                </c:pt>
                <c:pt idx="99">
                  <c:v>0.88442491132577183</c:v>
                </c:pt>
                <c:pt idx="100">
                  <c:v>1.1064164868202953</c:v>
                </c:pt>
                <c:pt idx="101">
                  <c:v>0.33622161350837532</c:v>
                </c:pt>
                <c:pt idx="102">
                  <c:v>0.74069945215973776</c:v>
                </c:pt>
                <c:pt idx="103">
                  <c:v>0.8392929255049959</c:v>
                </c:pt>
                <c:pt idx="104">
                  <c:v>0.80495273868726624</c:v>
                </c:pt>
                <c:pt idx="105">
                  <c:v>0.85739379567638496</c:v>
                </c:pt>
                <c:pt idx="106">
                  <c:v>0.83850137590103579</c:v>
                </c:pt>
                <c:pt idx="107">
                  <c:v>0.94802771992030488</c:v>
                </c:pt>
                <c:pt idx="108">
                  <c:v>0.90869852646493787</c:v>
                </c:pt>
                <c:pt idx="109">
                  <c:v>0.82460213614265776</c:v>
                </c:pt>
                <c:pt idx="110">
                  <c:v>0.8536003990779174</c:v>
                </c:pt>
                <c:pt idx="111">
                  <c:v>0.81569149974787303</c:v>
                </c:pt>
                <c:pt idx="112">
                  <c:v>0.27401507528310642</c:v>
                </c:pt>
                <c:pt idx="113">
                  <c:v>0.45163081022653151</c:v>
                </c:pt>
                <c:pt idx="114">
                  <c:v>0.78802009698457143</c:v>
                </c:pt>
                <c:pt idx="115">
                  <c:v>0.64571754483051969</c:v>
                </c:pt>
                <c:pt idx="116">
                  <c:v>0.77056714204675092</c:v>
                </c:pt>
                <c:pt idx="117">
                  <c:v>0.75968437152829282</c:v>
                </c:pt>
                <c:pt idx="118">
                  <c:v>0.92163926235619442</c:v>
                </c:pt>
                <c:pt idx="119">
                  <c:v>0.83627937798914664</c:v>
                </c:pt>
                <c:pt idx="120">
                  <c:v>0.99286580994345086</c:v>
                </c:pt>
                <c:pt idx="121">
                  <c:v>1.1798944467324881</c:v>
                </c:pt>
                <c:pt idx="122">
                  <c:v>1.0923004540749128</c:v>
                </c:pt>
                <c:pt idx="123">
                  <c:v>0.93655349202193949</c:v>
                </c:pt>
                <c:pt idx="124">
                  <c:v>1.1418343326196818</c:v>
                </c:pt>
                <c:pt idx="125">
                  <c:v>1.2904017732079258</c:v>
                </c:pt>
                <c:pt idx="126">
                  <c:v>0.80400878791912955</c:v>
                </c:pt>
                <c:pt idx="127">
                  <c:v>1.2496817832115337</c:v>
                </c:pt>
                <c:pt idx="128">
                  <c:v>1.024730609642853</c:v>
                </c:pt>
                <c:pt idx="129">
                  <c:v>1.1028393105204062</c:v>
                </c:pt>
                <c:pt idx="130">
                  <c:v>1.2875962572931317</c:v>
                </c:pt>
                <c:pt idx="131">
                  <c:v>1.1181755943820779</c:v>
                </c:pt>
                <c:pt idx="132">
                  <c:v>1.3448507359384034</c:v>
                </c:pt>
                <c:pt idx="133">
                  <c:v>1.342479597187924</c:v>
                </c:pt>
                <c:pt idx="134">
                  <c:v>0.98664658001119165</c:v>
                </c:pt>
                <c:pt idx="135">
                  <c:v>0.50507772002420892</c:v>
                </c:pt>
                <c:pt idx="136">
                  <c:v>0.97096884600560807</c:v>
                </c:pt>
                <c:pt idx="137">
                  <c:v>1.2077439390982501</c:v>
                </c:pt>
                <c:pt idx="138">
                  <c:v>1.0528864999553504</c:v>
                </c:pt>
                <c:pt idx="139">
                  <c:v>0.62201781214652418</c:v>
                </c:pt>
                <c:pt idx="140">
                  <c:v>1.0872148234905763</c:v>
                </c:pt>
                <c:pt idx="141">
                  <c:v>1.2030514400333798</c:v>
                </c:pt>
                <c:pt idx="142">
                  <c:v>1.3376950417093005</c:v>
                </c:pt>
                <c:pt idx="143">
                  <c:v>0.98467745837631193</c:v>
                </c:pt>
                <c:pt idx="144">
                  <c:v>0.9898174879914492</c:v>
                </c:pt>
                <c:pt idx="145">
                  <c:v>1.2168997205618046</c:v>
                </c:pt>
                <c:pt idx="146">
                  <c:v>1.4051981583687101</c:v>
                </c:pt>
                <c:pt idx="147">
                  <c:v>1.4811760320476899</c:v>
                </c:pt>
                <c:pt idx="148">
                  <c:v>1.354400840738297</c:v>
                </c:pt>
                <c:pt idx="149">
                  <c:v>1.3945275831508213</c:v>
                </c:pt>
                <c:pt idx="150">
                  <c:v>1.2338478890461144</c:v>
                </c:pt>
                <c:pt idx="151">
                  <c:v>1.535440480076673</c:v>
                </c:pt>
                <c:pt idx="152">
                  <c:v>1.3150668429891268</c:v>
                </c:pt>
                <c:pt idx="153">
                  <c:v>1.2874751447499726</c:v>
                </c:pt>
                <c:pt idx="154">
                  <c:v>1.2222791347540771</c:v>
                </c:pt>
                <c:pt idx="155">
                  <c:v>1.3988471205176412</c:v>
                </c:pt>
                <c:pt idx="156">
                  <c:v>1.3699207445984829</c:v>
                </c:pt>
                <c:pt idx="157">
                  <c:v>1.2815077573917186</c:v>
                </c:pt>
                <c:pt idx="158">
                  <c:v>0.70353333957980357</c:v>
                </c:pt>
                <c:pt idx="159">
                  <c:v>1.1743535825534703</c:v>
                </c:pt>
                <c:pt idx="160">
                  <c:v>1.1359050316485009</c:v>
                </c:pt>
                <c:pt idx="161">
                  <c:v>1.3348017770359135</c:v>
                </c:pt>
                <c:pt idx="162">
                  <c:v>0.97497951044008013</c:v>
                </c:pt>
                <c:pt idx="163">
                  <c:v>0.80355122441347715</c:v>
                </c:pt>
                <c:pt idx="164">
                  <c:v>1.3618750646972326</c:v>
                </c:pt>
                <c:pt idx="165">
                  <c:v>1.193062748549621</c:v>
                </c:pt>
                <c:pt idx="166">
                  <c:v>1.1276990744609501</c:v>
                </c:pt>
                <c:pt idx="167">
                  <c:v>1.0634288266008278</c:v>
                </c:pt>
                <c:pt idx="168">
                  <c:v>1.2641978772412701</c:v>
                </c:pt>
                <c:pt idx="169">
                  <c:v>1.0578960078528965</c:v>
                </c:pt>
                <c:pt idx="170">
                  <c:v>1.4474182728963123</c:v>
                </c:pt>
                <c:pt idx="171">
                  <c:v>1.1352859551080843</c:v>
                </c:pt>
                <c:pt idx="172">
                  <c:v>1.2248153818656582</c:v>
                </c:pt>
                <c:pt idx="173">
                  <c:v>1.2043221342022479</c:v>
                </c:pt>
                <c:pt idx="174">
                  <c:v>1.1648595488645053</c:v>
                </c:pt>
                <c:pt idx="175">
                  <c:v>1.1533178371160551</c:v>
                </c:pt>
                <c:pt idx="176">
                  <c:v>1.040162479446213</c:v>
                </c:pt>
                <c:pt idx="177">
                  <c:v>0.51695362261787814</c:v>
                </c:pt>
                <c:pt idx="178">
                  <c:v>1.0056544688106033</c:v>
                </c:pt>
                <c:pt idx="179">
                  <c:v>0.89750521014755691</c:v>
                </c:pt>
                <c:pt idx="180">
                  <c:v>0.40168007182782661</c:v>
                </c:pt>
                <c:pt idx="181">
                  <c:v>0.56944399787444966</c:v>
                </c:pt>
                <c:pt idx="182">
                  <c:v>0.45518736627806033</c:v>
                </c:pt>
                <c:pt idx="183">
                  <c:v>0.33765668015758116</c:v>
                </c:pt>
                <c:pt idx="184">
                  <c:v>0.49225110266742406</c:v>
                </c:pt>
                <c:pt idx="185">
                  <c:v>0.29671049949737965</c:v>
                </c:pt>
                <c:pt idx="186">
                  <c:v>0.62376043152971106</c:v>
                </c:pt>
                <c:pt idx="187">
                  <c:v>0.29496490103173068</c:v>
                </c:pt>
                <c:pt idx="188">
                  <c:v>0.28500637292272762</c:v>
                </c:pt>
                <c:pt idx="189">
                  <c:v>0.28679619504941467</c:v>
                </c:pt>
                <c:pt idx="190">
                  <c:v>0.27407670581030891</c:v>
                </c:pt>
                <c:pt idx="191">
                  <c:v>0.40026976802992087</c:v>
                </c:pt>
                <c:pt idx="192">
                  <c:v>0.44623687392785932</c:v>
                </c:pt>
                <c:pt idx="193">
                  <c:v>0.56597179703040545</c:v>
                </c:pt>
                <c:pt idx="194">
                  <c:v>0.7544908970693488</c:v>
                </c:pt>
                <c:pt idx="195">
                  <c:v>1.0341674971607824</c:v>
                </c:pt>
                <c:pt idx="196">
                  <c:v>0.83736509068305387</c:v>
                </c:pt>
                <c:pt idx="197">
                  <c:v>0.83305607069699095</c:v>
                </c:pt>
                <c:pt idx="198">
                  <c:v>0.77275940587370273</c:v>
                </c:pt>
                <c:pt idx="199">
                  <c:v>0.82087910219820293</c:v>
                </c:pt>
                <c:pt idx="200">
                  <c:v>0.77892745573779409</c:v>
                </c:pt>
                <c:pt idx="201">
                  <c:v>0.76291923133903483</c:v>
                </c:pt>
                <c:pt idx="202">
                  <c:v>0.90512802990566654</c:v>
                </c:pt>
                <c:pt idx="203">
                  <c:v>0.87913323470793314</c:v>
                </c:pt>
                <c:pt idx="204">
                  <c:v>0.81123503688567022</c:v>
                </c:pt>
                <c:pt idx="205">
                  <c:v>0.45517263145378761</c:v>
                </c:pt>
                <c:pt idx="206">
                  <c:v>0.72499055998610396</c:v>
                </c:pt>
                <c:pt idx="207">
                  <c:v>0.67527327439892615</c:v>
                </c:pt>
                <c:pt idx="208">
                  <c:v>0.52851307051432161</c:v>
                </c:pt>
                <c:pt idx="209">
                  <c:v>0.47617785161595183</c:v>
                </c:pt>
                <c:pt idx="210">
                  <c:v>0.69707546361931005</c:v>
                </c:pt>
                <c:pt idx="211">
                  <c:v>0.65496028309731991</c:v>
                </c:pt>
                <c:pt idx="212">
                  <c:v>0.63995032944774344</c:v>
                </c:pt>
                <c:pt idx="213">
                  <c:v>0.70056558740648023</c:v>
                </c:pt>
                <c:pt idx="214">
                  <c:v>0.7315383503506071</c:v>
                </c:pt>
                <c:pt idx="215">
                  <c:v>0.88761272075328757</c:v>
                </c:pt>
                <c:pt idx="216">
                  <c:v>0.95673347611328596</c:v>
                </c:pt>
                <c:pt idx="217">
                  <c:v>0.78535130911006257</c:v>
                </c:pt>
                <c:pt idx="218">
                  <c:v>0.79597943369786472</c:v>
                </c:pt>
                <c:pt idx="219">
                  <c:v>0.95544097557378305</c:v>
                </c:pt>
                <c:pt idx="220">
                  <c:v>0.8669127349339486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33-4928-9C06-60E6B5CA0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9228672"/>
        <c:axId val="979236544"/>
      </c:scatterChart>
      <c:valAx>
        <c:axId val="979228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9236544"/>
        <c:crosses val="autoZero"/>
        <c:crossBetween val="midCat"/>
      </c:valAx>
      <c:valAx>
        <c:axId val="97923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9228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'Transpiration estimates model'!$E$1</c:f>
              <c:strCache>
                <c:ptCount val="1"/>
                <c:pt idx="0">
                  <c:v>T measured (mm)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0666091235239885E-3"/>
                  <c:y val="-0.2071088509769612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'Transpiration estimates model'!$E$2:$E$275</c:f>
              <c:numCache>
                <c:formatCode>0.00</c:formatCode>
                <c:ptCount val="274"/>
                <c:pt idx="0">
                  <c:v>0.51896079899709802</c:v>
                </c:pt>
                <c:pt idx="1">
                  <c:v>0.52317714326437459</c:v>
                </c:pt>
                <c:pt idx="2">
                  <c:v>0.50903276472176595</c:v>
                </c:pt>
                <c:pt idx="3">
                  <c:v>0.54233408996379984</c:v>
                </c:pt>
                <c:pt idx="4">
                  <c:v>0.78254636735658822</c:v>
                </c:pt>
                <c:pt idx="5">
                  <c:v>0.76099213513776776</c:v>
                </c:pt>
                <c:pt idx="6">
                  <c:v>0.48099839115208959</c:v>
                </c:pt>
                <c:pt idx="7">
                  <c:v>0.86459022385560469</c:v>
                </c:pt>
                <c:pt idx="8">
                  <c:v>0.87462967176233875</c:v>
                </c:pt>
                <c:pt idx="9">
                  <c:v>1.0647914066157609</c:v>
                </c:pt>
                <c:pt idx="10">
                  <c:v>1.2628679879344562</c:v>
                </c:pt>
                <c:pt idx="11">
                  <c:v>0.46291693155613556</c:v>
                </c:pt>
                <c:pt idx="12">
                  <c:v>0.80639943885846366</c:v>
                </c:pt>
                <c:pt idx="13">
                  <c:v>1.0299507410054094</c:v>
                </c:pt>
                <c:pt idx="14">
                  <c:v>1.2140498316603188</c:v>
                </c:pt>
                <c:pt idx="15">
                  <c:v>1.2079526840767698</c:v>
                </c:pt>
                <c:pt idx="16">
                  <c:v>1.3033441358021221</c:v>
                </c:pt>
                <c:pt idx="17">
                  <c:v>1.2769280498558075</c:v>
                </c:pt>
                <c:pt idx="18">
                  <c:v>1.3809627614293993</c:v>
                </c:pt>
                <c:pt idx="19">
                  <c:v>1.4770518552517911</c:v>
                </c:pt>
                <c:pt idx="20">
                  <c:v>1.4355985154290989</c:v>
                </c:pt>
                <c:pt idx="21">
                  <c:v>1.3631378453237679</c:v>
                </c:pt>
                <c:pt idx="22">
                  <c:v>1.20174711628335</c:v>
                </c:pt>
                <c:pt idx="23">
                  <c:v>1.2504061376730626</c:v>
                </c:pt>
                <c:pt idx="24">
                  <c:v>1.2843618397150691</c:v>
                </c:pt>
                <c:pt idx="25">
                  <c:v>1.0235751017049197</c:v>
                </c:pt>
                <c:pt idx="26">
                  <c:v>1.2011896840225034</c:v>
                </c:pt>
                <c:pt idx="27">
                  <c:v>1.1895910606900004</c:v>
                </c:pt>
                <c:pt idx="28">
                  <c:v>1.2923989916214231</c:v>
                </c:pt>
                <c:pt idx="29">
                  <c:v>1.3130269959711567</c:v>
                </c:pt>
                <c:pt idx="30">
                  <c:v>1.3237262599422752</c:v>
                </c:pt>
                <c:pt idx="31">
                  <c:v>1.2424404011978887</c:v>
                </c:pt>
                <c:pt idx="32">
                  <c:v>0.76356858583796683</c:v>
                </c:pt>
                <c:pt idx="33">
                  <c:v>1.2670275260424708</c:v>
                </c:pt>
                <c:pt idx="34">
                  <c:v>1.5115911282863059</c:v>
                </c:pt>
                <c:pt idx="35">
                  <c:v>1.5243752275670912</c:v>
                </c:pt>
                <c:pt idx="36">
                  <c:v>1.0806454778081431</c:v>
                </c:pt>
                <c:pt idx="37">
                  <c:v>0.96258139095758954</c:v>
                </c:pt>
                <c:pt idx="38">
                  <c:v>1.101238981528837</c:v>
                </c:pt>
                <c:pt idx="39">
                  <c:v>0.99984933108545893</c:v>
                </c:pt>
                <c:pt idx="40">
                  <c:v>1.18325262603109</c:v>
                </c:pt>
                <c:pt idx="41">
                  <c:v>0.36969311031832414</c:v>
                </c:pt>
                <c:pt idx="42">
                  <c:v>1.0221540937645457</c:v>
                </c:pt>
                <c:pt idx="43">
                  <c:v>1.0789065346689042</c:v>
                </c:pt>
                <c:pt idx="44">
                  <c:v>1.1261479434273653</c:v>
                </c:pt>
                <c:pt idx="45">
                  <c:v>1.2008142013890901</c:v>
                </c:pt>
                <c:pt idx="46">
                  <c:v>1.21513699194873</c:v>
                </c:pt>
                <c:pt idx="47">
                  <c:v>1.2792329927012447</c:v>
                </c:pt>
                <c:pt idx="48">
                  <c:v>1.1304588171627434</c:v>
                </c:pt>
                <c:pt idx="49">
                  <c:v>1.1585854711342158</c:v>
                </c:pt>
                <c:pt idx="50">
                  <c:v>1.2627959460053697</c:v>
                </c:pt>
                <c:pt idx="51">
                  <c:v>0.92578882622699998</c:v>
                </c:pt>
                <c:pt idx="52">
                  <c:v>0.59343324103952466</c:v>
                </c:pt>
                <c:pt idx="53">
                  <c:v>0.7858961305140566</c:v>
                </c:pt>
                <c:pt idx="54">
                  <c:v>1.247279292045633</c:v>
                </c:pt>
                <c:pt idx="55">
                  <c:v>1.0753153783286</c:v>
                </c:pt>
                <c:pt idx="56">
                  <c:v>1.1089370248634642</c:v>
                </c:pt>
                <c:pt idx="57">
                  <c:v>1.1563832763938784</c:v>
                </c:pt>
                <c:pt idx="58">
                  <c:v>1.0899174240192726</c:v>
                </c:pt>
                <c:pt idx="59">
                  <c:v>1.1436470840957269</c:v>
                </c:pt>
                <c:pt idx="60">
                  <c:v>1.2409104467570278</c:v>
                </c:pt>
                <c:pt idx="61">
                  <c:v>1.4110919214117497</c:v>
                </c:pt>
                <c:pt idx="62">
                  <c:v>1.1897129176980286</c:v>
                </c:pt>
                <c:pt idx="63">
                  <c:v>1.0326105093316178</c:v>
                </c:pt>
                <c:pt idx="64">
                  <c:v>1.1488170742761363</c:v>
                </c:pt>
                <c:pt idx="65">
                  <c:v>1.2479975648740886</c:v>
                </c:pt>
                <c:pt idx="66">
                  <c:v>1.0639009222144109</c:v>
                </c:pt>
                <c:pt idx="67">
                  <c:v>1.1276819842455459</c:v>
                </c:pt>
                <c:pt idx="68">
                  <c:v>1.3723595492077325</c:v>
                </c:pt>
                <c:pt idx="69">
                  <c:v>1.4374267679873938</c:v>
                </c:pt>
                <c:pt idx="70">
                  <c:v>1.6013575646463565</c:v>
                </c:pt>
                <c:pt idx="71">
                  <c:v>1.2607156865234799</c:v>
                </c:pt>
                <c:pt idx="72">
                  <c:v>1.645450776438893</c:v>
                </c:pt>
                <c:pt idx="73">
                  <c:v>1.4941423706127559</c:v>
                </c:pt>
                <c:pt idx="74">
                  <c:v>1.1788640771610632</c:v>
                </c:pt>
                <c:pt idx="75">
                  <c:v>0.62979111172428315</c:v>
                </c:pt>
                <c:pt idx="76">
                  <c:v>1.2714768728355774</c:v>
                </c:pt>
                <c:pt idx="77">
                  <c:v>1.3917347989417499</c:v>
                </c:pt>
                <c:pt idx="78">
                  <c:v>1.5886919256093257</c:v>
                </c:pt>
                <c:pt idx="79">
                  <c:v>0.73227667318717382</c:v>
                </c:pt>
                <c:pt idx="80">
                  <c:v>1.5798339132057586</c:v>
                </c:pt>
                <c:pt idx="81">
                  <c:v>1.6955560582820945</c:v>
                </c:pt>
                <c:pt idx="82">
                  <c:v>1.9760053028452007</c:v>
                </c:pt>
                <c:pt idx="83">
                  <c:v>1.2645872848613271</c:v>
                </c:pt>
                <c:pt idx="84">
                  <c:v>1.3249181801220271</c:v>
                </c:pt>
                <c:pt idx="85">
                  <c:v>1.6535660444094027</c:v>
                </c:pt>
                <c:pt idx="86">
                  <c:v>1.5482846114969124</c:v>
                </c:pt>
                <c:pt idx="87">
                  <c:v>1.7523902739129225</c:v>
                </c:pt>
                <c:pt idx="88">
                  <c:v>1.6319684961876906</c:v>
                </c:pt>
                <c:pt idx="89">
                  <c:v>1.7063419752233762</c:v>
                </c:pt>
                <c:pt idx="90">
                  <c:v>1.8383917408046662</c:v>
                </c:pt>
                <c:pt idx="91">
                  <c:v>1.8524942995509361</c:v>
                </c:pt>
                <c:pt idx="92">
                  <c:v>1.6255757010309511</c:v>
                </c:pt>
                <c:pt idx="93">
                  <c:v>1.2770158936786735</c:v>
                </c:pt>
                <c:pt idx="94">
                  <c:v>1.4372764227907044</c:v>
                </c:pt>
                <c:pt idx="95">
                  <c:v>1.2994270561082986</c:v>
                </c:pt>
                <c:pt idx="96">
                  <c:v>1.7224841732298983</c:v>
                </c:pt>
                <c:pt idx="97">
                  <c:v>1.2869280684825888</c:v>
                </c:pt>
                <c:pt idx="98">
                  <c:v>0.80693478986605338</c:v>
                </c:pt>
                <c:pt idx="99">
                  <c:v>1.122481682238694</c:v>
                </c:pt>
                <c:pt idx="100">
                  <c:v>1.2523647243981062</c:v>
                </c:pt>
                <c:pt idx="101">
                  <c:v>1.3576795009240394</c:v>
                </c:pt>
                <c:pt idx="102">
                  <c:v>0.84903085808857948</c:v>
                </c:pt>
                <c:pt idx="103">
                  <c:v>0.97446167215592894</c:v>
                </c:pt>
                <c:pt idx="104">
                  <c:v>1.2478207204887102</c:v>
                </c:pt>
                <c:pt idx="105">
                  <c:v>1.3649328069123663</c:v>
                </c:pt>
                <c:pt idx="106">
                  <c:v>1.0046469025330766</c:v>
                </c:pt>
                <c:pt idx="107">
                  <c:v>0.93688154395249668</c:v>
                </c:pt>
                <c:pt idx="108">
                  <c:v>1.0170874524175457</c:v>
                </c:pt>
                <c:pt idx="109">
                  <c:v>1.0146372304641704</c:v>
                </c:pt>
                <c:pt idx="110">
                  <c:v>1.5217399442847099</c:v>
                </c:pt>
                <c:pt idx="111">
                  <c:v>1.1148347886531282</c:v>
                </c:pt>
                <c:pt idx="112">
                  <c:v>1.4459628482226228</c:v>
                </c:pt>
                <c:pt idx="113">
                  <c:v>1.1387510323231018</c:v>
                </c:pt>
                <c:pt idx="114">
                  <c:v>1.231529055876071</c:v>
                </c:pt>
                <c:pt idx="115">
                  <c:v>1.2943020179061508</c:v>
                </c:pt>
                <c:pt idx="116">
                  <c:v>1.1831312061635892</c:v>
                </c:pt>
                <c:pt idx="117">
                  <c:v>0.41177935263123827</c:v>
                </c:pt>
                <c:pt idx="118">
                  <c:v>0.83238053257149047</c:v>
                </c:pt>
                <c:pt idx="119">
                  <c:v>0.66185750624752071</c:v>
                </c:pt>
                <c:pt idx="120">
                  <c:v>0.17083246750893827</c:v>
                </c:pt>
                <c:pt idx="121">
                  <c:v>0.5936851118682509</c:v>
                </c:pt>
                <c:pt idx="122">
                  <c:v>0.92800730698776202</c:v>
                </c:pt>
                <c:pt idx="123">
                  <c:v>0.62083439689516917</c:v>
                </c:pt>
                <c:pt idx="124">
                  <c:v>0.89484466708260957</c:v>
                </c:pt>
                <c:pt idx="125">
                  <c:v>0.5040939651147951</c:v>
                </c:pt>
                <c:pt idx="126">
                  <c:v>0.82734081870808895</c:v>
                </c:pt>
                <c:pt idx="127">
                  <c:v>0.6310106937588581</c:v>
                </c:pt>
                <c:pt idx="128">
                  <c:v>0.81352364021644274</c:v>
                </c:pt>
                <c:pt idx="129">
                  <c:v>0.8165422534290836</c:v>
                </c:pt>
                <c:pt idx="130">
                  <c:v>0.60997052913367777</c:v>
                </c:pt>
                <c:pt idx="131">
                  <c:v>0.90431309890435574</c:v>
                </c:pt>
                <c:pt idx="132">
                  <c:v>1.0141029230611642</c:v>
                </c:pt>
                <c:pt idx="133">
                  <c:v>1.0013190100728777</c:v>
                </c:pt>
                <c:pt idx="134">
                  <c:v>1.1291141389700583</c:v>
                </c:pt>
                <c:pt idx="135">
                  <c:v>1.130403638849746</c:v>
                </c:pt>
                <c:pt idx="136">
                  <c:v>1.0523613495388822</c:v>
                </c:pt>
                <c:pt idx="137">
                  <c:v>1.0261985518485088</c:v>
                </c:pt>
                <c:pt idx="138">
                  <c:v>0.9688551632874689</c:v>
                </c:pt>
                <c:pt idx="139">
                  <c:v>1.1290781785465642</c:v>
                </c:pt>
                <c:pt idx="140">
                  <c:v>1.0942566902618147</c:v>
                </c:pt>
                <c:pt idx="141">
                  <c:v>1.1147924334356758</c:v>
                </c:pt>
                <c:pt idx="142">
                  <c:v>1.2073505703187084</c:v>
                </c:pt>
                <c:pt idx="143">
                  <c:v>1.2198092784803252</c:v>
                </c:pt>
                <c:pt idx="144">
                  <c:v>1.1463300712894413</c:v>
                </c:pt>
                <c:pt idx="145">
                  <c:v>0.74979801173516658</c:v>
                </c:pt>
                <c:pt idx="146">
                  <c:v>0.97602187468457946</c:v>
                </c:pt>
                <c:pt idx="147">
                  <c:v>1.015036676984501</c:v>
                </c:pt>
                <c:pt idx="148">
                  <c:v>0.86647880612357864</c:v>
                </c:pt>
                <c:pt idx="149">
                  <c:v>0.72842083236060107</c:v>
                </c:pt>
                <c:pt idx="150">
                  <c:v>0.94475727726840175</c:v>
                </c:pt>
                <c:pt idx="151">
                  <c:v>1.0437198353468378</c:v>
                </c:pt>
                <c:pt idx="152">
                  <c:v>0.94351252062032376</c:v>
                </c:pt>
                <c:pt idx="153">
                  <c:v>0.97436839455622659</c:v>
                </c:pt>
                <c:pt idx="154">
                  <c:v>0.99917923740960035</c:v>
                </c:pt>
                <c:pt idx="155">
                  <c:v>1.0138093933245214</c:v>
                </c:pt>
                <c:pt idx="156">
                  <c:v>0.88412679545245643</c:v>
                </c:pt>
                <c:pt idx="157">
                  <c:v>0.89592998712435645</c:v>
                </c:pt>
                <c:pt idx="158">
                  <c:v>1.0214582583344149</c:v>
                </c:pt>
                <c:pt idx="159">
                  <c:v>1.1138577346970657</c:v>
                </c:pt>
                <c:pt idx="160">
                  <c:v>1.1293324798576443</c:v>
                </c:pt>
                <c:pt idx="161">
                  <c:v>1.0735439167096887</c:v>
                </c:pt>
                <c:pt idx="162">
                  <c:v>1.1343460353406636</c:v>
                </c:pt>
                <c:pt idx="163">
                  <c:v>1.1297537746219894</c:v>
                </c:pt>
                <c:pt idx="164">
                  <c:v>1.4692112234712422</c:v>
                </c:pt>
                <c:pt idx="165">
                  <c:v>1.1713900524504017</c:v>
                </c:pt>
                <c:pt idx="166">
                  <c:v>1.2113905581067719</c:v>
                </c:pt>
                <c:pt idx="167">
                  <c:v>1.089542182661847</c:v>
                </c:pt>
                <c:pt idx="168">
                  <c:v>1.1584580871647239</c:v>
                </c:pt>
                <c:pt idx="169">
                  <c:v>0.97851340706711054</c:v>
                </c:pt>
                <c:pt idx="170">
                  <c:v>1.1435546197660775</c:v>
                </c:pt>
                <c:pt idx="171">
                  <c:v>1.1838407910851685</c:v>
                </c:pt>
                <c:pt idx="172">
                  <c:v>1.1403295276417693</c:v>
                </c:pt>
                <c:pt idx="173">
                  <c:v>0.69745400250712242</c:v>
                </c:pt>
                <c:pt idx="174">
                  <c:v>0.72212815686646303</c:v>
                </c:pt>
                <c:pt idx="175">
                  <c:v>0.23522418019780011</c:v>
                </c:pt>
                <c:pt idx="176">
                  <c:v>0.49284359643316222</c:v>
                </c:pt>
                <c:pt idx="177">
                  <c:v>1.1522848010454878</c:v>
                </c:pt>
                <c:pt idx="178">
                  <c:v>1.1239831741971256</c:v>
                </c:pt>
                <c:pt idx="179">
                  <c:v>1.0549788383972194</c:v>
                </c:pt>
                <c:pt idx="180">
                  <c:v>1.1129983740560145</c:v>
                </c:pt>
                <c:pt idx="181">
                  <c:v>0.86458984993579979</c:v>
                </c:pt>
                <c:pt idx="182">
                  <c:v>0.8799439535728959</c:v>
                </c:pt>
                <c:pt idx="183">
                  <c:v>1.2405090767618674</c:v>
                </c:pt>
                <c:pt idx="184">
                  <c:v>1.3108728481282896</c:v>
                </c:pt>
                <c:pt idx="185">
                  <c:v>1.0566335436628591</c:v>
                </c:pt>
                <c:pt idx="186">
                  <c:v>1.0997303765573649</c:v>
                </c:pt>
                <c:pt idx="187">
                  <c:v>1.2315760604381929</c:v>
                </c:pt>
                <c:pt idx="188">
                  <c:v>1.0072660830267397</c:v>
                </c:pt>
                <c:pt idx="189">
                  <c:v>0.71865839751267624</c:v>
                </c:pt>
                <c:pt idx="190">
                  <c:v>0.88011328645121523</c:v>
                </c:pt>
                <c:pt idx="191">
                  <c:v>1.1544521222282129</c:v>
                </c:pt>
                <c:pt idx="192">
                  <c:v>0.96590604421058612</c:v>
                </c:pt>
                <c:pt idx="193">
                  <c:v>1.1266926937485608</c:v>
                </c:pt>
                <c:pt idx="194">
                  <c:v>1.206962625168972</c:v>
                </c:pt>
                <c:pt idx="195">
                  <c:v>1.1339270674229183</c:v>
                </c:pt>
                <c:pt idx="196">
                  <c:v>1.1725324750749915</c:v>
                </c:pt>
                <c:pt idx="197">
                  <c:v>1.0998399013670346</c:v>
                </c:pt>
                <c:pt idx="198">
                  <c:v>1.2111535126734976</c:v>
                </c:pt>
                <c:pt idx="199">
                  <c:v>0.8911587640179488</c:v>
                </c:pt>
                <c:pt idx="200">
                  <c:v>0.91350679994785733</c:v>
                </c:pt>
                <c:pt idx="201">
                  <c:v>1.2025120699918688</c:v>
                </c:pt>
                <c:pt idx="202">
                  <c:v>1.1750095855359528</c:v>
                </c:pt>
                <c:pt idx="203">
                  <c:v>1.0996206874288503</c:v>
                </c:pt>
                <c:pt idx="204">
                  <c:v>0.95515511164135003</c:v>
                </c:pt>
                <c:pt idx="205">
                  <c:v>1.0961012387861764</c:v>
                </c:pt>
                <c:pt idx="206">
                  <c:v>1.0189000567772499</c:v>
                </c:pt>
                <c:pt idx="207">
                  <c:v>1.2442522035431021</c:v>
                </c:pt>
                <c:pt idx="208">
                  <c:v>1.1871332482000911</c:v>
                </c:pt>
                <c:pt idx="209">
                  <c:v>1.0313243691074205</c:v>
                </c:pt>
                <c:pt idx="210">
                  <c:v>1.051220874041531</c:v>
                </c:pt>
                <c:pt idx="211">
                  <c:v>0.88558318375234113</c:v>
                </c:pt>
                <c:pt idx="212">
                  <c:v>0.33293260172935768</c:v>
                </c:pt>
                <c:pt idx="213">
                  <c:v>0.78472371656204842</c:v>
                </c:pt>
                <c:pt idx="214">
                  <c:v>0.78488157426543836</c:v>
                </c:pt>
                <c:pt idx="215">
                  <c:v>0.74882312985702693</c:v>
                </c:pt>
                <c:pt idx="216">
                  <c:v>0.77464189107404069</c:v>
                </c:pt>
                <c:pt idx="217">
                  <c:v>0.77026700294982775</c:v>
                </c:pt>
                <c:pt idx="218">
                  <c:v>0.83941073708818381</c:v>
                </c:pt>
                <c:pt idx="219">
                  <c:v>1.1205552997338162</c:v>
                </c:pt>
                <c:pt idx="220">
                  <c:v>0.6072885920649882</c:v>
                </c:pt>
                <c:pt idx="221">
                  <c:v>0.99835814133330647</c:v>
                </c:pt>
                <c:pt idx="222">
                  <c:v>0.84524725551412216</c:v>
                </c:pt>
                <c:pt idx="223">
                  <c:v>0.68908309726594597</c:v>
                </c:pt>
                <c:pt idx="224">
                  <c:v>0.66917166042660725</c:v>
                </c:pt>
                <c:pt idx="225">
                  <c:v>0.66686249175924728</c:v>
                </c:pt>
                <c:pt idx="226">
                  <c:v>0.7321338282490697</c:v>
                </c:pt>
                <c:pt idx="227">
                  <c:v>0.73126440400612736</c:v>
                </c:pt>
                <c:pt idx="228">
                  <c:v>0.83481591705254088</c:v>
                </c:pt>
                <c:pt idx="229">
                  <c:v>0.8210763787786014</c:v>
                </c:pt>
                <c:pt idx="230">
                  <c:v>0.53200591960606936</c:v>
                </c:pt>
                <c:pt idx="231">
                  <c:v>0.57328708294149056</c:v>
                </c:pt>
                <c:pt idx="232">
                  <c:v>0.74015606903402598</c:v>
                </c:pt>
                <c:pt idx="233">
                  <c:v>0.87771342269946173</c:v>
                </c:pt>
                <c:pt idx="234">
                  <c:v>0.83352050592790605</c:v>
                </c:pt>
                <c:pt idx="235">
                  <c:v>0.56115094886258776</c:v>
                </c:pt>
                <c:pt idx="236">
                  <c:v>0.63508892740682321</c:v>
                </c:pt>
                <c:pt idx="237">
                  <c:v>0.66228096663221092</c:v>
                </c:pt>
                <c:pt idx="238">
                  <c:v>0.91270684165438321</c:v>
                </c:pt>
                <c:pt idx="239">
                  <c:v>0.71264898734864479</c:v>
                </c:pt>
                <c:pt idx="240">
                  <c:v>0.81013022944530488</c:v>
                </c:pt>
                <c:pt idx="241">
                  <c:v>0.70311075023741754</c:v>
                </c:pt>
                <c:pt idx="242">
                  <c:v>0.56209039324857091</c:v>
                </c:pt>
                <c:pt idx="243">
                  <c:v>0.44658803473780828</c:v>
                </c:pt>
                <c:pt idx="244">
                  <c:v>0.42463088039298674</c:v>
                </c:pt>
                <c:pt idx="245">
                  <c:v>0.48066724538572886</c:v>
                </c:pt>
                <c:pt idx="252">
                  <c:v>0.23363294829039957</c:v>
                </c:pt>
                <c:pt idx="253">
                  <c:v>0.23290742556719288</c:v>
                </c:pt>
                <c:pt idx="254">
                  <c:v>0.19884428173282698</c:v>
                </c:pt>
                <c:pt idx="255">
                  <c:v>0.22498704198245967</c:v>
                </c:pt>
                <c:pt idx="256">
                  <c:v>0.24239758099598568</c:v>
                </c:pt>
                <c:pt idx="257">
                  <c:v>0.21636343202330682</c:v>
                </c:pt>
                <c:pt idx="258">
                  <c:v>0.23753186594610526</c:v>
                </c:pt>
                <c:pt idx="259">
                  <c:v>0.27033256019624763</c:v>
                </c:pt>
                <c:pt idx="260">
                  <c:v>0.24204588172621244</c:v>
                </c:pt>
                <c:pt idx="261">
                  <c:v>0.17233297336573331</c:v>
                </c:pt>
                <c:pt idx="262">
                  <c:v>0.26612032357822452</c:v>
                </c:pt>
                <c:pt idx="263">
                  <c:v>0.17984216898377167</c:v>
                </c:pt>
                <c:pt idx="264">
                  <c:v>0.30968274380082528</c:v>
                </c:pt>
                <c:pt idx="265">
                  <c:v>0.2535781802997269</c:v>
                </c:pt>
                <c:pt idx="266">
                  <c:v>0.24013124876052508</c:v>
                </c:pt>
                <c:pt idx="267">
                  <c:v>0.20505777384096049</c:v>
                </c:pt>
                <c:pt idx="268">
                  <c:v>0.27740298714265138</c:v>
                </c:pt>
                <c:pt idx="269">
                  <c:v>0.25005079423330517</c:v>
                </c:pt>
                <c:pt idx="270">
                  <c:v>0.22305701865038632</c:v>
                </c:pt>
                <c:pt idx="271">
                  <c:v>0.20291325954650044</c:v>
                </c:pt>
                <c:pt idx="272">
                  <c:v>0.20585882293657209</c:v>
                </c:pt>
                <c:pt idx="273">
                  <c:v>0.30907363721483871</c:v>
                </c:pt>
              </c:numCache>
            </c:numRef>
          </c:xVal>
          <c:yVal>
            <c:numRef>
              <c:f>'Transpiration estimates model'!$D$2:$D$275</c:f>
              <c:numCache>
                <c:formatCode>0.00</c:formatCode>
                <c:ptCount val="274"/>
                <c:pt idx="0">
                  <c:v>0.18116636342110612</c:v>
                </c:pt>
                <c:pt idx="1">
                  <c:v>9.587567708775814E-2</c:v>
                </c:pt>
                <c:pt idx="2">
                  <c:v>0.10114041437890087</c:v>
                </c:pt>
                <c:pt idx="3">
                  <c:v>0.23483450993857993</c:v>
                </c:pt>
                <c:pt idx="4">
                  <c:v>0.20166300325554221</c:v>
                </c:pt>
                <c:pt idx="5">
                  <c:v>6.9182930323995195E-2</c:v>
                </c:pt>
                <c:pt idx="6">
                  <c:v>0.12670863014835837</c:v>
                </c:pt>
                <c:pt idx="7">
                  <c:v>0.48708877244833271</c:v>
                </c:pt>
                <c:pt idx="8">
                  <c:v>0.4752932584928406</c:v>
                </c:pt>
                <c:pt idx="9">
                  <c:v>0.71238473926352308</c:v>
                </c:pt>
                <c:pt idx="10">
                  <c:v>0.2656904055096872</c:v>
                </c:pt>
                <c:pt idx="11">
                  <c:v>0.30193525185897241</c:v>
                </c:pt>
                <c:pt idx="12">
                  <c:v>0.46303035401789705</c:v>
                </c:pt>
                <c:pt idx="13">
                  <c:v>0.59398604876032735</c:v>
                </c:pt>
                <c:pt idx="14">
                  <c:v>0.72840630505530102</c:v>
                </c:pt>
                <c:pt idx="15">
                  <c:v>0.75735902095026519</c:v>
                </c:pt>
                <c:pt idx="16">
                  <c:v>0.85875685766850673</c:v>
                </c:pt>
                <c:pt idx="17">
                  <c:v>0.88565749807861194</c:v>
                </c:pt>
                <c:pt idx="18">
                  <c:v>0.92397783246937548</c:v>
                </c:pt>
                <c:pt idx="19">
                  <c:v>0.94197106894751714</c:v>
                </c:pt>
                <c:pt idx="20">
                  <c:v>0.7556280344326074</c:v>
                </c:pt>
                <c:pt idx="21">
                  <c:v>0.88102872381703579</c:v>
                </c:pt>
                <c:pt idx="22">
                  <c:v>0.88037903583747135</c:v>
                </c:pt>
                <c:pt idx="23">
                  <c:v>0.87142668011756697</c:v>
                </c:pt>
                <c:pt idx="24">
                  <c:v>0.82918162069578027</c:v>
                </c:pt>
                <c:pt idx="25">
                  <c:v>0.87177052956618262</c:v>
                </c:pt>
                <c:pt idx="26">
                  <c:v>0.83980885438146924</c:v>
                </c:pt>
                <c:pt idx="27">
                  <c:v>0.95505882923057928</c:v>
                </c:pt>
                <c:pt idx="28">
                  <c:v>1.1250379000056041</c:v>
                </c:pt>
                <c:pt idx="29">
                  <c:v>1.0729574881152872</c:v>
                </c:pt>
                <c:pt idx="30">
                  <c:v>0.91732881666347288</c:v>
                </c:pt>
                <c:pt idx="31">
                  <c:v>0.47235450417022962</c:v>
                </c:pt>
                <c:pt idx="32">
                  <c:v>0.73804875113379076</c:v>
                </c:pt>
                <c:pt idx="33">
                  <c:v>0.55220274584155649</c:v>
                </c:pt>
                <c:pt idx="34">
                  <c:v>0.6747554715352807</c:v>
                </c:pt>
                <c:pt idx="35">
                  <c:v>0.39909245583160302</c:v>
                </c:pt>
                <c:pt idx="36">
                  <c:v>0.72822106366069739</c:v>
                </c:pt>
                <c:pt idx="37">
                  <c:v>0.89243332923149532</c:v>
                </c:pt>
                <c:pt idx="38">
                  <c:v>0.92344178302997348</c:v>
                </c:pt>
                <c:pt idx="39">
                  <c:v>0.64159747602124428</c:v>
                </c:pt>
                <c:pt idx="40">
                  <c:v>0.27080711170072386</c:v>
                </c:pt>
                <c:pt idx="41">
                  <c:v>0.6167590532729601</c:v>
                </c:pt>
                <c:pt idx="42">
                  <c:v>0.67847943227060603</c:v>
                </c:pt>
                <c:pt idx="43">
                  <c:v>0.69867532252118092</c:v>
                </c:pt>
                <c:pt idx="44">
                  <c:v>0.8934403340060536</c:v>
                </c:pt>
                <c:pt idx="45">
                  <c:v>0.88288065471739186</c:v>
                </c:pt>
                <c:pt idx="46">
                  <c:v>0.91425195872244824</c:v>
                </c:pt>
                <c:pt idx="47">
                  <c:v>0.7919910767477486</c:v>
                </c:pt>
                <c:pt idx="48">
                  <c:v>0.89160387740489844</c:v>
                </c:pt>
                <c:pt idx="49">
                  <c:v>1.0133287443542063</c:v>
                </c:pt>
                <c:pt idx="50">
                  <c:v>0.67900120174311562</c:v>
                </c:pt>
                <c:pt idx="51">
                  <c:v>0.20035765499369945</c:v>
                </c:pt>
                <c:pt idx="52">
                  <c:v>0.29649859326799372</c:v>
                </c:pt>
                <c:pt idx="53">
                  <c:v>0.6854652854208193</c:v>
                </c:pt>
                <c:pt idx="54">
                  <c:v>0.84193376778226137</c:v>
                </c:pt>
                <c:pt idx="55">
                  <c:v>0.98242159225668935</c:v>
                </c:pt>
                <c:pt idx="56">
                  <c:v>0.88728072718053963</c:v>
                </c:pt>
                <c:pt idx="57">
                  <c:v>0.8929773050022134</c:v>
                </c:pt>
                <c:pt idx="58">
                  <c:v>0.40001234069279024</c:v>
                </c:pt>
                <c:pt idx="59">
                  <c:v>0.73309938819344123</c:v>
                </c:pt>
                <c:pt idx="60">
                  <c:v>0.64318178715629681</c:v>
                </c:pt>
                <c:pt idx="61">
                  <c:v>0.82538909620419709</c:v>
                </c:pt>
                <c:pt idx="62">
                  <c:v>0.94861248750691274</c:v>
                </c:pt>
                <c:pt idx="63">
                  <c:v>0.55760262066884458</c:v>
                </c:pt>
                <c:pt idx="64">
                  <c:v>0.72999421742849402</c:v>
                </c:pt>
                <c:pt idx="65">
                  <c:v>0.47609718217230718</c:v>
                </c:pt>
                <c:pt idx="66">
                  <c:v>0.7773435048205406</c:v>
                </c:pt>
                <c:pt idx="67">
                  <c:v>0.68079913553936722</c:v>
                </c:pt>
                <c:pt idx="68">
                  <c:v>0.52093523973565203</c:v>
                </c:pt>
                <c:pt idx="69">
                  <c:v>0.85488295680647064</c:v>
                </c:pt>
                <c:pt idx="70">
                  <c:v>0.98051136358298852</c:v>
                </c:pt>
                <c:pt idx="71">
                  <c:v>0.99145444246467229</c:v>
                </c:pt>
                <c:pt idx="72">
                  <c:v>0.90181308967957219</c:v>
                </c:pt>
                <c:pt idx="73">
                  <c:v>0.87228525549732305</c:v>
                </c:pt>
                <c:pt idx="74">
                  <c:v>0.34409591134783035</c:v>
                </c:pt>
                <c:pt idx="75">
                  <c:v>0.66802453093303527</c:v>
                </c:pt>
                <c:pt idx="76">
                  <c:v>0.75575940962898025</c:v>
                </c:pt>
                <c:pt idx="77">
                  <c:v>0.496717743812636</c:v>
                </c:pt>
                <c:pt idx="78">
                  <c:v>0.36598315366378403</c:v>
                </c:pt>
                <c:pt idx="79">
                  <c:v>0.86632418785992549</c:v>
                </c:pt>
                <c:pt idx="80">
                  <c:v>1.0216505206243611</c:v>
                </c:pt>
                <c:pt idx="81">
                  <c:v>0.90843776264210507</c:v>
                </c:pt>
                <c:pt idx="82">
                  <c:v>0.74336061450747593</c:v>
                </c:pt>
                <c:pt idx="83">
                  <c:v>0.61098200703733874</c:v>
                </c:pt>
                <c:pt idx="84">
                  <c:v>0.92487239278251421</c:v>
                </c:pt>
                <c:pt idx="85">
                  <c:v>0.70148129904917511</c:v>
                </c:pt>
                <c:pt idx="86">
                  <c:v>0.91029566764413139</c:v>
                </c:pt>
                <c:pt idx="87">
                  <c:v>1.0254971609336689</c:v>
                </c:pt>
                <c:pt idx="88">
                  <c:v>0.94368813802678864</c:v>
                </c:pt>
                <c:pt idx="89">
                  <c:v>0.97571868574664222</c:v>
                </c:pt>
                <c:pt idx="90">
                  <c:v>0.94392084912579044</c:v>
                </c:pt>
                <c:pt idx="91">
                  <c:v>0.95261573908083763</c:v>
                </c:pt>
                <c:pt idx="92">
                  <c:v>1.0146808346754554</c:v>
                </c:pt>
                <c:pt idx="93">
                  <c:v>0.63517213997510757</c:v>
                </c:pt>
                <c:pt idx="94">
                  <c:v>0.89499561530268879</c:v>
                </c:pt>
                <c:pt idx="95">
                  <c:v>0.85979881042232087</c:v>
                </c:pt>
                <c:pt idx="96">
                  <c:v>0.89496626508883892</c:v>
                </c:pt>
                <c:pt idx="97">
                  <c:v>0.61055514625427865</c:v>
                </c:pt>
                <c:pt idx="98">
                  <c:v>0.60854742166796927</c:v>
                </c:pt>
                <c:pt idx="99">
                  <c:v>0.79391302638158767</c:v>
                </c:pt>
                <c:pt idx="100">
                  <c:v>0.89091518603727482</c:v>
                </c:pt>
                <c:pt idx="101">
                  <c:v>0.87524207695583356</c:v>
                </c:pt>
                <c:pt idx="102">
                  <c:v>0.53774128581382441</c:v>
                </c:pt>
                <c:pt idx="103">
                  <c:v>1.0685348234418017</c:v>
                </c:pt>
                <c:pt idx="104">
                  <c:v>0.75664159844393741</c:v>
                </c:pt>
                <c:pt idx="105">
                  <c:v>0.66016748975127915</c:v>
                </c:pt>
                <c:pt idx="106">
                  <c:v>0.86033238925504196</c:v>
                </c:pt>
                <c:pt idx="107">
                  <c:v>0.8563395286072697</c:v>
                </c:pt>
                <c:pt idx="108">
                  <c:v>1.0391980604280884</c:v>
                </c:pt>
                <c:pt idx="109">
                  <c:v>0.95751388004091709</c:v>
                </c:pt>
                <c:pt idx="110">
                  <c:v>0.95744117309731558</c:v>
                </c:pt>
                <c:pt idx="111">
                  <c:v>1.1399827906322242</c:v>
                </c:pt>
                <c:pt idx="112">
                  <c:v>1.2344540399018937</c:v>
                </c:pt>
                <c:pt idx="113">
                  <c:v>1.1986319412892112</c:v>
                </c:pt>
                <c:pt idx="114">
                  <c:v>1.1785484425048971</c:v>
                </c:pt>
                <c:pt idx="115">
                  <c:v>0.51125101772103865</c:v>
                </c:pt>
                <c:pt idx="116">
                  <c:v>0.51465883494953002</c:v>
                </c:pt>
                <c:pt idx="117">
                  <c:v>0.560537407545598</c:v>
                </c:pt>
                <c:pt idx="118">
                  <c:v>0.66164790341237467</c:v>
                </c:pt>
                <c:pt idx="119">
                  <c:v>0.25018311709419955</c:v>
                </c:pt>
                <c:pt idx="120">
                  <c:v>0.45570020552446866</c:v>
                </c:pt>
                <c:pt idx="121">
                  <c:v>0.62882126753946455</c:v>
                </c:pt>
                <c:pt idx="122">
                  <c:v>0.48285958926870953</c:v>
                </c:pt>
                <c:pt idx="123">
                  <c:v>0.61707348581999399</c:v>
                </c:pt>
                <c:pt idx="124">
                  <c:v>0.40145904292630691</c:v>
                </c:pt>
                <c:pt idx="125">
                  <c:v>0.40237074716511601</c:v>
                </c:pt>
                <c:pt idx="126">
                  <c:v>0.35509004211534917</c:v>
                </c:pt>
                <c:pt idx="127">
                  <c:v>0.65056981507360401</c:v>
                </c:pt>
                <c:pt idx="128">
                  <c:v>0.50618871006151145</c:v>
                </c:pt>
                <c:pt idx="129">
                  <c:v>0.50025625604880641</c:v>
                </c:pt>
                <c:pt idx="130">
                  <c:v>0.72693218235905233</c:v>
                </c:pt>
                <c:pt idx="131">
                  <c:v>0.66550837400241147</c:v>
                </c:pt>
                <c:pt idx="132">
                  <c:v>0.64397008937448796</c:v>
                </c:pt>
                <c:pt idx="133">
                  <c:v>0.84903749442439669</c:v>
                </c:pt>
                <c:pt idx="134">
                  <c:v>0.98524567356466219</c:v>
                </c:pt>
                <c:pt idx="135">
                  <c:v>0.77052986080389352</c:v>
                </c:pt>
                <c:pt idx="136">
                  <c:v>0.95699032648581361</c:v>
                </c:pt>
                <c:pt idx="137">
                  <c:v>0.90076707799976741</c:v>
                </c:pt>
                <c:pt idx="138">
                  <c:v>1.0178331787707164</c:v>
                </c:pt>
                <c:pt idx="139">
                  <c:v>1.1604256243945255</c:v>
                </c:pt>
                <c:pt idx="140">
                  <c:v>0.74882663749878087</c:v>
                </c:pt>
                <c:pt idx="141">
                  <c:v>1.1729459872519241</c:v>
                </c:pt>
                <c:pt idx="142">
                  <c:v>1.0954144220181181</c:v>
                </c:pt>
                <c:pt idx="143">
                  <c:v>0.9524678421796331</c:v>
                </c:pt>
                <c:pt idx="144">
                  <c:v>0.40229521268347079</c:v>
                </c:pt>
                <c:pt idx="145">
                  <c:v>0.70894819294709921</c:v>
                </c:pt>
                <c:pt idx="146">
                  <c:v>0.61800278300215827</c:v>
                </c:pt>
                <c:pt idx="147">
                  <c:v>0.53504697073249352</c:v>
                </c:pt>
                <c:pt idx="148">
                  <c:v>0.59325371157889828</c:v>
                </c:pt>
                <c:pt idx="149">
                  <c:v>0.62044244423219364</c:v>
                </c:pt>
                <c:pt idx="150">
                  <c:v>0.92458128056990718</c:v>
                </c:pt>
                <c:pt idx="151">
                  <c:v>0.67267007208893936</c:v>
                </c:pt>
                <c:pt idx="152">
                  <c:v>0.59939511662570821</c:v>
                </c:pt>
                <c:pt idx="153">
                  <c:v>0.63914170813619442</c:v>
                </c:pt>
                <c:pt idx="154">
                  <c:v>0.71881718897342761</c:v>
                </c:pt>
                <c:pt idx="155">
                  <c:v>0.68061404253123658</c:v>
                </c:pt>
                <c:pt idx="156">
                  <c:v>0.69675395757119751</c:v>
                </c:pt>
                <c:pt idx="157">
                  <c:v>0.78885081665986256</c:v>
                </c:pt>
                <c:pt idx="158">
                  <c:v>0.75402745719056885</c:v>
                </c:pt>
                <c:pt idx="159">
                  <c:v>0.80383555752526659</c:v>
                </c:pt>
                <c:pt idx="160">
                  <c:v>0.8106415919907688</c:v>
                </c:pt>
                <c:pt idx="161">
                  <c:v>0.86413497779643766</c:v>
                </c:pt>
                <c:pt idx="162">
                  <c:v>0.78816483298621987</c:v>
                </c:pt>
                <c:pt idx="163">
                  <c:v>0.57118497260585055</c:v>
                </c:pt>
                <c:pt idx="164">
                  <c:v>0.68156012331180271</c:v>
                </c:pt>
                <c:pt idx="165">
                  <c:v>0.65416348002517877</c:v>
                </c:pt>
                <c:pt idx="166">
                  <c:v>0.5947122776028041</c:v>
                </c:pt>
                <c:pt idx="167">
                  <c:v>0.38488391314489617</c:v>
                </c:pt>
                <c:pt idx="168">
                  <c:v>0.42508089259042992</c:v>
                </c:pt>
                <c:pt idx="169">
                  <c:v>0.53479594661811458</c:v>
                </c:pt>
                <c:pt idx="170">
                  <c:v>0.5814738829381817</c:v>
                </c:pt>
                <c:pt idx="171">
                  <c:v>0.53198526245513356</c:v>
                </c:pt>
                <c:pt idx="172">
                  <c:v>0.5055704711150768</c:v>
                </c:pt>
                <c:pt idx="173">
                  <c:v>0.37224301349042754</c:v>
                </c:pt>
                <c:pt idx="174">
                  <c:v>0.17523818127502647</c:v>
                </c:pt>
                <c:pt idx="175">
                  <c:v>0.2379043332747065</c:v>
                </c:pt>
                <c:pt idx="176">
                  <c:v>0.55625618198739479</c:v>
                </c:pt>
                <c:pt idx="177">
                  <c:v>0.55355532928043105</c:v>
                </c:pt>
                <c:pt idx="178">
                  <c:v>0.5722495537523089</c:v>
                </c:pt>
                <c:pt idx="179">
                  <c:v>0.51212193448459487</c:v>
                </c:pt>
                <c:pt idx="180">
                  <c:v>0.47979723045894423</c:v>
                </c:pt>
                <c:pt idx="181">
                  <c:v>0.46481934286315646</c:v>
                </c:pt>
                <c:pt idx="182">
                  <c:v>0.47123702988801419</c:v>
                </c:pt>
                <c:pt idx="183">
                  <c:v>0.44976491415274861</c:v>
                </c:pt>
                <c:pt idx="184">
                  <c:v>0.54478756071617018</c:v>
                </c:pt>
                <c:pt idx="185">
                  <c:v>0.35277964157103725</c:v>
                </c:pt>
                <c:pt idx="186">
                  <c:v>0.51224658437855541</c:v>
                </c:pt>
                <c:pt idx="187">
                  <c:v>0.49036560731773793</c:v>
                </c:pt>
                <c:pt idx="188">
                  <c:v>0.20515007861760765</c:v>
                </c:pt>
                <c:pt idx="189">
                  <c:v>0.412609951375984</c:v>
                </c:pt>
                <c:pt idx="190">
                  <c:v>0.44564041526346515</c:v>
                </c:pt>
                <c:pt idx="191">
                  <c:v>0.4439693956431392</c:v>
                </c:pt>
                <c:pt idx="192">
                  <c:v>0.48415939197133445</c:v>
                </c:pt>
                <c:pt idx="193">
                  <c:v>0.58159195309501011</c:v>
                </c:pt>
                <c:pt idx="194">
                  <c:v>0.43296402180802895</c:v>
                </c:pt>
                <c:pt idx="195">
                  <c:v>0.29778981105101326</c:v>
                </c:pt>
                <c:pt idx="196">
                  <c:v>0.42195762639526407</c:v>
                </c:pt>
                <c:pt idx="197">
                  <c:v>0.57356194526961457</c:v>
                </c:pt>
                <c:pt idx="198">
                  <c:v>0.24693914561222854</c:v>
                </c:pt>
                <c:pt idx="199">
                  <c:v>0.39175182898945471</c:v>
                </c:pt>
                <c:pt idx="200">
                  <c:v>0.44454437586210704</c:v>
                </c:pt>
                <c:pt idx="201">
                  <c:v>0.5537468175763619</c:v>
                </c:pt>
                <c:pt idx="202">
                  <c:v>0.35587522388215115</c:v>
                </c:pt>
                <c:pt idx="203">
                  <c:v>0.31620970532792547</c:v>
                </c:pt>
                <c:pt idx="204">
                  <c:v>0.47612605983184836</c:v>
                </c:pt>
                <c:pt idx="205">
                  <c:v>0.45393404992941844</c:v>
                </c:pt>
                <c:pt idx="206">
                  <c:v>0.38906914528396852</c:v>
                </c:pt>
                <c:pt idx="207">
                  <c:v>0.38311597428635208</c:v>
                </c:pt>
                <c:pt idx="208">
                  <c:v>0.40038688136701633</c:v>
                </c:pt>
                <c:pt idx="209">
                  <c:v>0.40457658728772533</c:v>
                </c:pt>
                <c:pt idx="210">
                  <c:v>0.40454576035254369</c:v>
                </c:pt>
                <c:pt idx="211">
                  <c:v>0.20608317106171628</c:v>
                </c:pt>
                <c:pt idx="212">
                  <c:v>0.42528563010578124</c:v>
                </c:pt>
                <c:pt idx="213">
                  <c:v>0.43572774756087085</c:v>
                </c:pt>
                <c:pt idx="214">
                  <c:v>0.30659547602121684</c:v>
                </c:pt>
                <c:pt idx="215">
                  <c:v>0.34330512767711069</c:v>
                </c:pt>
                <c:pt idx="216">
                  <c:v>0.32158566587930065</c:v>
                </c:pt>
                <c:pt idx="217">
                  <c:v>0.24736600155642308</c:v>
                </c:pt>
                <c:pt idx="218">
                  <c:v>0.2796420088401102</c:v>
                </c:pt>
                <c:pt idx="219">
                  <c:v>0.21882948107217998</c:v>
                </c:pt>
                <c:pt idx="220">
                  <c:v>0.32898100246509709</c:v>
                </c:pt>
                <c:pt idx="221">
                  <c:v>0.26141923152805557</c:v>
                </c:pt>
                <c:pt idx="222">
                  <c:v>0.25018179301220933</c:v>
                </c:pt>
                <c:pt idx="223">
                  <c:v>0.26513823043048845</c:v>
                </c:pt>
                <c:pt idx="224">
                  <c:v>0.238549267080709</c:v>
                </c:pt>
                <c:pt idx="225">
                  <c:v>0.23789887284842387</c:v>
                </c:pt>
                <c:pt idx="226">
                  <c:v>0.26459832403871503</c:v>
                </c:pt>
                <c:pt idx="227">
                  <c:v>0.29662901683406573</c:v>
                </c:pt>
                <c:pt idx="228">
                  <c:v>0.26776154034306787</c:v>
                </c:pt>
                <c:pt idx="229">
                  <c:v>0.22536718516935481</c:v>
                </c:pt>
                <c:pt idx="230">
                  <c:v>0.20851944912883358</c:v>
                </c:pt>
                <c:pt idx="231">
                  <c:v>0.19986254972819484</c:v>
                </c:pt>
                <c:pt idx="232">
                  <c:v>0.24855303358429434</c:v>
                </c:pt>
                <c:pt idx="233">
                  <c:v>0.25101126904444998</c:v>
                </c:pt>
                <c:pt idx="234">
                  <c:v>0.12503626750807004</c:v>
                </c:pt>
                <c:pt idx="235">
                  <c:v>0.14892570442260239</c:v>
                </c:pt>
                <c:pt idx="236">
                  <c:v>0.1522666931218348</c:v>
                </c:pt>
                <c:pt idx="237">
                  <c:v>0.15676461402313238</c:v>
                </c:pt>
                <c:pt idx="238">
                  <c:v>0.13396224017764144</c:v>
                </c:pt>
                <c:pt idx="239">
                  <c:v>0.17738405715530997</c:v>
                </c:pt>
                <c:pt idx="240">
                  <c:v>0.18632822760024911</c:v>
                </c:pt>
                <c:pt idx="241">
                  <c:v>0.14162836843260077</c:v>
                </c:pt>
                <c:pt idx="242">
                  <c:v>0.13878268072863612</c:v>
                </c:pt>
                <c:pt idx="243">
                  <c:v>0.11695901769087116</c:v>
                </c:pt>
                <c:pt idx="244">
                  <c:v>0.14454226889986674</c:v>
                </c:pt>
                <c:pt idx="245">
                  <c:v>0.11383810659061085</c:v>
                </c:pt>
                <c:pt idx="252">
                  <c:v>8.4872733613241075E-2</c:v>
                </c:pt>
                <c:pt idx="253">
                  <c:v>7.3227524506803268E-2</c:v>
                </c:pt>
                <c:pt idx="254">
                  <c:v>7.4394570741700791E-2</c:v>
                </c:pt>
                <c:pt idx="255">
                  <c:v>9.4087897840661391E-2</c:v>
                </c:pt>
                <c:pt idx="256">
                  <c:v>0.13738793259217102</c:v>
                </c:pt>
                <c:pt idx="257">
                  <c:v>8.5082455840282331E-2</c:v>
                </c:pt>
                <c:pt idx="258">
                  <c:v>8.2986469943882216E-2</c:v>
                </c:pt>
                <c:pt idx="259">
                  <c:v>7.8734151926229221E-2</c:v>
                </c:pt>
                <c:pt idx="260">
                  <c:v>7.4483023969893605E-2</c:v>
                </c:pt>
                <c:pt idx="261">
                  <c:v>0.13948461134056472</c:v>
                </c:pt>
                <c:pt idx="262">
                  <c:v>6.9917502742752519E-2</c:v>
                </c:pt>
                <c:pt idx="263">
                  <c:v>6.8844963346744503E-2</c:v>
                </c:pt>
                <c:pt idx="264">
                  <c:v>7.8671899882599927E-2</c:v>
                </c:pt>
                <c:pt idx="265">
                  <c:v>8.3611792138917215E-2</c:v>
                </c:pt>
                <c:pt idx="266">
                  <c:v>5.5572410316477569E-2</c:v>
                </c:pt>
                <c:pt idx="267">
                  <c:v>6.1549581318090109E-2</c:v>
                </c:pt>
                <c:pt idx="268">
                  <c:v>7.1564283032339263E-2</c:v>
                </c:pt>
                <c:pt idx="269">
                  <c:v>0.10830320343467759</c:v>
                </c:pt>
                <c:pt idx="270">
                  <c:v>6.5313521478936168E-2</c:v>
                </c:pt>
                <c:pt idx="271">
                  <c:v>8.1663328902784008E-2</c:v>
                </c:pt>
                <c:pt idx="272">
                  <c:v>7.8812023772703729E-2</c:v>
                </c:pt>
                <c:pt idx="273">
                  <c:v>9.2490680296340361E-2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93-4CA2-962F-2DD5A1907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14656"/>
        <c:axId val="96617280"/>
      </c:scatterChart>
      <c:valAx>
        <c:axId val="96614656"/>
        <c:scaling>
          <c:orientation val="minMax"/>
          <c:max val="2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17280"/>
        <c:crosses val="autoZero"/>
        <c:crossBetween val="midCat"/>
      </c:valAx>
      <c:valAx>
        <c:axId val="966172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 est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14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'[3]transpiration data'!$A$4:$A$224</c:f>
              <c:numCache>
                <c:formatCode>General</c:formatCode>
                <c:ptCount val="221"/>
                <c:pt idx="0">
                  <c:v>43281.041666666664</c:v>
                </c:pt>
                <c:pt idx="1">
                  <c:v>43282.041667997684</c:v>
                </c:pt>
                <c:pt idx="2">
                  <c:v>43283.041669386577</c:v>
                </c:pt>
                <c:pt idx="3">
                  <c:v>43284.041670775463</c:v>
                </c:pt>
                <c:pt idx="4">
                  <c:v>43285.041672164349</c:v>
                </c:pt>
                <c:pt idx="5">
                  <c:v>43286.041673553242</c:v>
                </c:pt>
                <c:pt idx="6">
                  <c:v>43287.041674942127</c:v>
                </c:pt>
                <c:pt idx="7">
                  <c:v>43288.04167633102</c:v>
                </c:pt>
                <c:pt idx="8">
                  <c:v>43289.041677719906</c:v>
                </c:pt>
                <c:pt idx="9">
                  <c:v>43290.041679108799</c:v>
                </c:pt>
                <c:pt idx="10">
                  <c:v>43291.041680497685</c:v>
                </c:pt>
                <c:pt idx="11">
                  <c:v>43292.041681886571</c:v>
                </c:pt>
                <c:pt idx="12">
                  <c:v>43293.041683275464</c:v>
                </c:pt>
                <c:pt idx="13">
                  <c:v>43294.041684664349</c:v>
                </c:pt>
                <c:pt idx="14">
                  <c:v>43295.041686053242</c:v>
                </c:pt>
                <c:pt idx="15">
                  <c:v>43296.041687442128</c:v>
                </c:pt>
                <c:pt idx="16">
                  <c:v>43297.041688831021</c:v>
                </c:pt>
                <c:pt idx="17">
                  <c:v>43298.041690219907</c:v>
                </c:pt>
                <c:pt idx="18">
                  <c:v>43299.0416916088</c:v>
                </c:pt>
                <c:pt idx="19">
                  <c:v>43300.041692997685</c:v>
                </c:pt>
                <c:pt idx="20">
                  <c:v>43301.041694386571</c:v>
                </c:pt>
                <c:pt idx="21">
                  <c:v>43302.041695775464</c:v>
                </c:pt>
                <c:pt idx="22">
                  <c:v>43303.04169716435</c:v>
                </c:pt>
                <c:pt idx="23">
                  <c:v>43304.041698553243</c:v>
                </c:pt>
                <c:pt idx="24">
                  <c:v>43305.041699942129</c:v>
                </c:pt>
                <c:pt idx="25">
                  <c:v>43306.041701331022</c:v>
                </c:pt>
                <c:pt idx="26">
                  <c:v>43307.041702719907</c:v>
                </c:pt>
                <c:pt idx="27">
                  <c:v>43308.041704108793</c:v>
                </c:pt>
                <c:pt idx="28">
                  <c:v>43309.041705497686</c:v>
                </c:pt>
                <c:pt idx="29">
                  <c:v>43310.041706886572</c:v>
                </c:pt>
                <c:pt idx="30">
                  <c:v>43311.041708275465</c:v>
                </c:pt>
                <c:pt idx="31">
                  <c:v>43312.04170966435</c:v>
                </c:pt>
                <c:pt idx="32">
                  <c:v>43313.041711053243</c:v>
                </c:pt>
                <c:pt idx="33">
                  <c:v>43314.041712442129</c:v>
                </c:pt>
                <c:pt idx="34">
                  <c:v>43315.041713831015</c:v>
                </c:pt>
                <c:pt idx="35">
                  <c:v>43316.041715219908</c:v>
                </c:pt>
                <c:pt idx="36">
                  <c:v>43317.041716608794</c:v>
                </c:pt>
                <c:pt idx="37">
                  <c:v>43318.041717997687</c:v>
                </c:pt>
                <c:pt idx="38">
                  <c:v>43319.041719386572</c:v>
                </c:pt>
                <c:pt idx="39">
                  <c:v>43320.041720775465</c:v>
                </c:pt>
                <c:pt idx="40">
                  <c:v>43321.041722164351</c:v>
                </c:pt>
                <c:pt idx="41">
                  <c:v>43322.041723553244</c:v>
                </c:pt>
                <c:pt idx="42">
                  <c:v>43323.04172494213</c:v>
                </c:pt>
                <c:pt idx="43">
                  <c:v>43324.041726331016</c:v>
                </c:pt>
                <c:pt idx="44">
                  <c:v>43325.041727719909</c:v>
                </c:pt>
                <c:pt idx="45">
                  <c:v>43326.041729108794</c:v>
                </c:pt>
                <c:pt idx="46">
                  <c:v>43327.041730497687</c:v>
                </c:pt>
                <c:pt idx="47">
                  <c:v>43328.041731886573</c:v>
                </c:pt>
                <c:pt idx="48">
                  <c:v>43329.041733275466</c:v>
                </c:pt>
                <c:pt idx="49">
                  <c:v>43330.041734664352</c:v>
                </c:pt>
                <c:pt idx="50">
                  <c:v>43331.041736053237</c:v>
                </c:pt>
                <c:pt idx="51">
                  <c:v>43332.04173744213</c:v>
                </c:pt>
                <c:pt idx="52">
                  <c:v>43333.041738831016</c:v>
                </c:pt>
                <c:pt idx="53">
                  <c:v>43334.041740219909</c:v>
                </c:pt>
                <c:pt idx="54">
                  <c:v>43335.041741608795</c:v>
                </c:pt>
                <c:pt idx="55">
                  <c:v>43336.041742997688</c:v>
                </c:pt>
                <c:pt idx="56">
                  <c:v>43337.041744386574</c:v>
                </c:pt>
                <c:pt idx="57">
                  <c:v>43338.041745775467</c:v>
                </c:pt>
                <c:pt idx="58">
                  <c:v>43339.041747164352</c:v>
                </c:pt>
                <c:pt idx="59">
                  <c:v>43340.041748553238</c:v>
                </c:pt>
                <c:pt idx="60">
                  <c:v>43341.041749942131</c:v>
                </c:pt>
                <c:pt idx="61">
                  <c:v>43342.041751331017</c:v>
                </c:pt>
                <c:pt idx="62">
                  <c:v>43343.04175271991</c:v>
                </c:pt>
                <c:pt idx="63">
                  <c:v>43344.041754108795</c:v>
                </c:pt>
                <c:pt idx="64">
                  <c:v>43345.041755497688</c:v>
                </c:pt>
                <c:pt idx="65">
                  <c:v>43346.041756886574</c:v>
                </c:pt>
                <c:pt idx="66">
                  <c:v>43347.04175827546</c:v>
                </c:pt>
                <c:pt idx="67">
                  <c:v>43348.041759664353</c:v>
                </c:pt>
                <c:pt idx="68">
                  <c:v>43349.041761053239</c:v>
                </c:pt>
                <c:pt idx="69">
                  <c:v>43350.041762442132</c:v>
                </c:pt>
                <c:pt idx="70">
                  <c:v>43351.041763831017</c:v>
                </c:pt>
                <c:pt idx="71">
                  <c:v>43352.04176521991</c:v>
                </c:pt>
                <c:pt idx="72">
                  <c:v>43353.041766608796</c:v>
                </c:pt>
                <c:pt idx="73">
                  <c:v>43354.041767997682</c:v>
                </c:pt>
                <c:pt idx="74">
                  <c:v>43355.041769386575</c:v>
                </c:pt>
                <c:pt idx="75">
                  <c:v>43356.04177077546</c:v>
                </c:pt>
                <c:pt idx="76">
                  <c:v>43357.041772164353</c:v>
                </c:pt>
                <c:pt idx="77">
                  <c:v>43358.041773553239</c:v>
                </c:pt>
                <c:pt idx="78">
                  <c:v>43359.041774942132</c:v>
                </c:pt>
                <c:pt idx="79">
                  <c:v>43360.041776331018</c:v>
                </c:pt>
                <c:pt idx="80">
                  <c:v>43361.041777719911</c:v>
                </c:pt>
                <c:pt idx="81">
                  <c:v>43362.041779108797</c:v>
                </c:pt>
                <c:pt idx="82">
                  <c:v>43363.041780497682</c:v>
                </c:pt>
                <c:pt idx="83">
                  <c:v>43364.041781886575</c:v>
                </c:pt>
                <c:pt idx="84">
                  <c:v>43365.041783275461</c:v>
                </c:pt>
                <c:pt idx="85">
                  <c:v>43366.041784664354</c:v>
                </c:pt>
                <c:pt idx="86">
                  <c:v>43367.04178605324</c:v>
                </c:pt>
                <c:pt idx="87">
                  <c:v>43368.041787442133</c:v>
                </c:pt>
                <c:pt idx="88">
                  <c:v>43369.041788831018</c:v>
                </c:pt>
                <c:pt idx="89">
                  <c:v>43370.041790219904</c:v>
                </c:pt>
                <c:pt idx="90">
                  <c:v>43371.041791608797</c:v>
                </c:pt>
                <c:pt idx="91">
                  <c:v>43372.041792997683</c:v>
                </c:pt>
                <c:pt idx="92">
                  <c:v>43373.041794386576</c:v>
                </c:pt>
                <c:pt idx="93">
                  <c:v>43374.041795775462</c:v>
                </c:pt>
                <c:pt idx="94">
                  <c:v>43375.041797164355</c:v>
                </c:pt>
                <c:pt idx="95">
                  <c:v>43376.04179855324</c:v>
                </c:pt>
                <c:pt idx="96">
                  <c:v>43377.041799942126</c:v>
                </c:pt>
                <c:pt idx="97">
                  <c:v>43378.041801331019</c:v>
                </c:pt>
                <c:pt idx="98">
                  <c:v>43379.041802719905</c:v>
                </c:pt>
                <c:pt idx="99">
                  <c:v>43380.041804108798</c:v>
                </c:pt>
                <c:pt idx="100">
                  <c:v>43381.041805497684</c:v>
                </c:pt>
                <c:pt idx="101">
                  <c:v>43382.041806886577</c:v>
                </c:pt>
                <c:pt idx="102">
                  <c:v>43383.041808275462</c:v>
                </c:pt>
                <c:pt idx="103">
                  <c:v>43384.041809664355</c:v>
                </c:pt>
                <c:pt idx="104">
                  <c:v>43385.041811053241</c:v>
                </c:pt>
                <c:pt idx="105">
                  <c:v>43386.041812442127</c:v>
                </c:pt>
                <c:pt idx="106">
                  <c:v>43387.04181383102</c:v>
                </c:pt>
                <c:pt idx="107">
                  <c:v>43388.041815219905</c:v>
                </c:pt>
                <c:pt idx="108">
                  <c:v>43389.041816608798</c:v>
                </c:pt>
                <c:pt idx="109">
                  <c:v>43390.041817997684</c:v>
                </c:pt>
                <c:pt idx="110">
                  <c:v>43391.041819386577</c:v>
                </c:pt>
                <c:pt idx="111">
                  <c:v>43392.041820775463</c:v>
                </c:pt>
                <c:pt idx="112">
                  <c:v>43393.041822164349</c:v>
                </c:pt>
                <c:pt idx="113">
                  <c:v>43394.041823553242</c:v>
                </c:pt>
                <c:pt idx="114">
                  <c:v>43395.041824942127</c:v>
                </c:pt>
                <c:pt idx="115">
                  <c:v>43396.04182633102</c:v>
                </c:pt>
                <c:pt idx="116">
                  <c:v>43397.041827719906</c:v>
                </c:pt>
                <c:pt idx="117">
                  <c:v>43398.041829108799</c:v>
                </c:pt>
                <c:pt idx="118">
                  <c:v>43399.041830497685</c:v>
                </c:pt>
                <c:pt idx="119">
                  <c:v>43400.04183188657</c:v>
                </c:pt>
                <c:pt idx="120">
                  <c:v>43401.041833275463</c:v>
                </c:pt>
                <c:pt idx="121">
                  <c:v>43402.041834664349</c:v>
                </c:pt>
                <c:pt idx="122">
                  <c:v>43403.041836053242</c:v>
                </c:pt>
                <c:pt idx="123">
                  <c:v>43404.041837442128</c:v>
                </c:pt>
                <c:pt idx="124">
                  <c:v>43405.041677835645</c:v>
                </c:pt>
                <c:pt idx="125">
                  <c:v>43406.041679224538</c:v>
                </c:pt>
                <c:pt idx="126">
                  <c:v>43407.041680613424</c:v>
                </c:pt>
                <c:pt idx="127">
                  <c:v>43408.041682002317</c:v>
                </c:pt>
                <c:pt idx="128">
                  <c:v>43409.041683391202</c:v>
                </c:pt>
                <c:pt idx="129">
                  <c:v>43410.041684780095</c:v>
                </c:pt>
                <c:pt idx="130">
                  <c:v>43411.041686168981</c:v>
                </c:pt>
                <c:pt idx="131">
                  <c:v>43412.041687557874</c:v>
                </c:pt>
                <c:pt idx="132">
                  <c:v>43413.041688888887</c:v>
                </c:pt>
                <c:pt idx="133">
                  <c:v>43414.04169027778</c:v>
                </c:pt>
                <c:pt idx="134">
                  <c:v>43415.041691666665</c:v>
                </c:pt>
                <c:pt idx="135">
                  <c:v>43416.041693055558</c:v>
                </c:pt>
                <c:pt idx="136">
                  <c:v>43417.041694444444</c:v>
                </c:pt>
                <c:pt idx="137">
                  <c:v>43418.04169583333</c:v>
                </c:pt>
                <c:pt idx="138">
                  <c:v>43419.041697222223</c:v>
                </c:pt>
                <c:pt idx="139">
                  <c:v>43420.041698611109</c:v>
                </c:pt>
                <c:pt idx="140">
                  <c:v>43421.041699884256</c:v>
                </c:pt>
                <c:pt idx="141">
                  <c:v>43422.041701273149</c:v>
                </c:pt>
                <c:pt idx="142">
                  <c:v>43423.041702662034</c:v>
                </c:pt>
                <c:pt idx="143">
                  <c:v>43424.041704050927</c:v>
                </c:pt>
                <c:pt idx="144">
                  <c:v>43425.041705439813</c:v>
                </c:pt>
                <c:pt idx="145">
                  <c:v>43426.041706770833</c:v>
                </c:pt>
                <c:pt idx="146">
                  <c:v>43427.041708159719</c:v>
                </c:pt>
                <c:pt idx="147">
                  <c:v>43428.041709548612</c:v>
                </c:pt>
                <c:pt idx="148">
                  <c:v>43429.041710937498</c:v>
                </c:pt>
                <c:pt idx="149">
                  <c:v>43430.041712326391</c:v>
                </c:pt>
                <c:pt idx="150">
                  <c:v>43431.041713715276</c:v>
                </c:pt>
                <c:pt idx="151">
                  <c:v>43432.041715104169</c:v>
                </c:pt>
                <c:pt idx="152">
                  <c:v>43433.041716493055</c:v>
                </c:pt>
                <c:pt idx="153">
                  <c:v>43434.041717881948</c:v>
                </c:pt>
                <c:pt idx="154">
                  <c:v>43435.041719270834</c:v>
                </c:pt>
                <c:pt idx="155">
                  <c:v>43436.041720659719</c:v>
                </c:pt>
                <c:pt idx="156">
                  <c:v>43437.041722048612</c:v>
                </c:pt>
                <c:pt idx="157">
                  <c:v>43438.041723379632</c:v>
                </c:pt>
                <c:pt idx="158">
                  <c:v>43439.041724768518</c:v>
                </c:pt>
                <c:pt idx="159">
                  <c:v>43440.041726157404</c:v>
                </c:pt>
                <c:pt idx="160">
                  <c:v>43441.041726099538</c:v>
                </c:pt>
                <c:pt idx="161">
                  <c:v>43442.041726099538</c:v>
                </c:pt>
                <c:pt idx="162">
                  <c:v>43443.041726099538</c:v>
                </c:pt>
                <c:pt idx="163">
                  <c:v>43444.041726099538</c:v>
                </c:pt>
                <c:pt idx="164">
                  <c:v>43445.041726099538</c:v>
                </c:pt>
                <c:pt idx="165">
                  <c:v>43446.041726099538</c:v>
                </c:pt>
                <c:pt idx="166">
                  <c:v>43447.041726099538</c:v>
                </c:pt>
                <c:pt idx="167">
                  <c:v>43448.041726099538</c:v>
                </c:pt>
                <c:pt idx="168">
                  <c:v>43449.041726099538</c:v>
                </c:pt>
                <c:pt idx="169">
                  <c:v>43450.041726099538</c:v>
                </c:pt>
                <c:pt idx="170">
                  <c:v>43451.041726099538</c:v>
                </c:pt>
                <c:pt idx="171">
                  <c:v>43452.041726099538</c:v>
                </c:pt>
                <c:pt idx="172">
                  <c:v>43453.041726099538</c:v>
                </c:pt>
                <c:pt idx="173">
                  <c:v>43454.041726099538</c:v>
                </c:pt>
                <c:pt idx="174">
                  <c:v>43455.041726099538</c:v>
                </c:pt>
                <c:pt idx="175">
                  <c:v>43456.041726099538</c:v>
                </c:pt>
                <c:pt idx="176">
                  <c:v>43457.041726099538</c:v>
                </c:pt>
                <c:pt idx="177">
                  <c:v>43458.041726099538</c:v>
                </c:pt>
                <c:pt idx="178">
                  <c:v>43459.041726099538</c:v>
                </c:pt>
                <c:pt idx="179">
                  <c:v>43460.041726099538</c:v>
                </c:pt>
                <c:pt idx="180">
                  <c:v>43461.041726099538</c:v>
                </c:pt>
                <c:pt idx="181">
                  <c:v>43462.041726099538</c:v>
                </c:pt>
                <c:pt idx="182">
                  <c:v>43463.041726099538</c:v>
                </c:pt>
                <c:pt idx="183">
                  <c:v>43464.041726099538</c:v>
                </c:pt>
                <c:pt idx="184">
                  <c:v>43465.041726099538</c:v>
                </c:pt>
                <c:pt idx="185">
                  <c:v>43466.041726099538</c:v>
                </c:pt>
                <c:pt idx="186">
                  <c:v>43467.041726099538</c:v>
                </c:pt>
                <c:pt idx="187">
                  <c:v>43468.041726099538</c:v>
                </c:pt>
                <c:pt idx="188">
                  <c:v>43469.041726678239</c:v>
                </c:pt>
                <c:pt idx="189">
                  <c:v>43470.041728067132</c:v>
                </c:pt>
                <c:pt idx="190">
                  <c:v>43471.041729456017</c:v>
                </c:pt>
                <c:pt idx="191">
                  <c:v>43472.04173084491</c:v>
                </c:pt>
                <c:pt idx="192">
                  <c:v>43473.041732233796</c:v>
                </c:pt>
                <c:pt idx="193">
                  <c:v>43474.041733622682</c:v>
                </c:pt>
                <c:pt idx="194">
                  <c:v>43475.041735011575</c:v>
                </c:pt>
                <c:pt idx="195">
                  <c:v>43476.041736400461</c:v>
                </c:pt>
                <c:pt idx="196">
                  <c:v>43477.041737789354</c:v>
                </c:pt>
                <c:pt idx="197">
                  <c:v>43478.041739178239</c:v>
                </c:pt>
                <c:pt idx="198">
                  <c:v>43479.041740567132</c:v>
                </c:pt>
                <c:pt idx="199">
                  <c:v>43480.041741956018</c:v>
                </c:pt>
                <c:pt idx="200">
                  <c:v>43481.041743344904</c:v>
                </c:pt>
                <c:pt idx="201">
                  <c:v>43482.041744733797</c:v>
                </c:pt>
                <c:pt idx="202">
                  <c:v>43483.041746122683</c:v>
                </c:pt>
                <c:pt idx="203">
                  <c:v>43484.041747511576</c:v>
                </c:pt>
                <c:pt idx="204">
                  <c:v>43485.041748900461</c:v>
                </c:pt>
                <c:pt idx="205">
                  <c:v>43486.041750289354</c:v>
                </c:pt>
                <c:pt idx="206">
                  <c:v>43487.04175167824</c:v>
                </c:pt>
                <c:pt idx="207">
                  <c:v>43488.041753067133</c:v>
                </c:pt>
                <c:pt idx="208">
                  <c:v>43489.041754456019</c:v>
                </c:pt>
                <c:pt idx="209">
                  <c:v>43490.041755844904</c:v>
                </c:pt>
                <c:pt idx="210">
                  <c:v>43491.041757233797</c:v>
                </c:pt>
                <c:pt idx="211">
                  <c:v>43492.041758622683</c:v>
                </c:pt>
                <c:pt idx="212">
                  <c:v>43493.041760011576</c:v>
                </c:pt>
                <c:pt idx="213">
                  <c:v>43494.041761400462</c:v>
                </c:pt>
                <c:pt idx="214">
                  <c:v>43495.041762789355</c:v>
                </c:pt>
                <c:pt idx="215">
                  <c:v>43496.041764178241</c:v>
                </c:pt>
                <c:pt idx="216">
                  <c:v>43497.041765567126</c:v>
                </c:pt>
                <c:pt idx="217">
                  <c:v>43498.041766956019</c:v>
                </c:pt>
                <c:pt idx="218">
                  <c:v>43499.041768344905</c:v>
                </c:pt>
                <c:pt idx="219">
                  <c:v>43500.041769733798</c:v>
                </c:pt>
                <c:pt idx="220">
                  <c:v>43501</c:v>
                </c:pt>
              </c:numCache>
            </c:numRef>
          </c:xVal>
          <c:yVal>
            <c:numRef>
              <c:f>'[3]transpiration data'!$K$4:$K$224</c:f>
              <c:numCache>
                <c:formatCode>General</c:formatCode>
                <c:ptCount val="221"/>
                <c:pt idx="0">
                  <c:v>6.5725158808057987E-2</c:v>
                </c:pt>
                <c:pt idx="1">
                  <c:v>7.1657235171507572E-2</c:v>
                </c:pt>
                <c:pt idx="2">
                  <c:v>5.0935811202676498E-2</c:v>
                </c:pt>
                <c:pt idx="3">
                  <c:v>5.8095975322085089E-2</c:v>
                </c:pt>
                <c:pt idx="4">
                  <c:v>8.9308852773959793E-2</c:v>
                </c:pt>
                <c:pt idx="5">
                  <c:v>6.5206183411578661E-2</c:v>
                </c:pt>
                <c:pt idx="6">
                  <c:v>6.8476817311532115E-2</c:v>
                </c:pt>
                <c:pt idx="7">
                  <c:v>7.1616362869809616E-2</c:v>
                </c:pt>
                <c:pt idx="8">
                  <c:v>3.3558372730159956E-2</c:v>
                </c:pt>
                <c:pt idx="9">
                  <c:v>6.6084206983271609E-2</c:v>
                </c:pt>
                <c:pt idx="10">
                  <c:v>7.4262714412210371E-2</c:v>
                </c:pt>
                <c:pt idx="11">
                  <c:v>5.4790156605859675E-2</c:v>
                </c:pt>
                <c:pt idx="12">
                  <c:v>7.9070186310137083E-2</c:v>
                </c:pt>
                <c:pt idx="13">
                  <c:v>9.1735825225480488E-2</c:v>
                </c:pt>
                <c:pt idx="14">
                  <c:v>9.2726816943025134E-2</c:v>
                </c:pt>
                <c:pt idx="15">
                  <c:v>6.177229056412805E-2</c:v>
                </c:pt>
                <c:pt idx="16">
                  <c:v>0.11076384738009876</c:v>
                </c:pt>
                <c:pt idx="17">
                  <c:v>0.10070625628376538</c:v>
                </c:pt>
                <c:pt idx="18">
                  <c:v>9.3976514416712995E-2</c:v>
                </c:pt>
                <c:pt idx="19">
                  <c:v>0.10528369268163694</c:v>
                </c:pt>
                <c:pt idx="20">
                  <c:v>0.10808835336558294</c:v>
                </c:pt>
                <c:pt idx="21">
                  <c:v>0.12647116462687955</c:v>
                </c:pt>
                <c:pt idx="22">
                  <c:v>8.133236936884132E-2</c:v>
                </c:pt>
                <c:pt idx="23">
                  <c:v>8.9526875588636437E-2</c:v>
                </c:pt>
                <c:pt idx="24">
                  <c:v>8.097806285998442E-2</c:v>
                </c:pt>
                <c:pt idx="25">
                  <c:v>7.7083384040234598E-2</c:v>
                </c:pt>
                <c:pt idx="26">
                  <c:v>9.4886391745856821E-2</c:v>
                </c:pt>
                <c:pt idx="27">
                  <c:v>8.3237644190193333E-2</c:v>
                </c:pt>
                <c:pt idx="28">
                  <c:v>8.4728808892035795E-2</c:v>
                </c:pt>
                <c:pt idx="29">
                  <c:v>0.10027516128525583</c:v>
                </c:pt>
                <c:pt idx="30">
                  <c:v>7.7093330023177919E-2</c:v>
                </c:pt>
                <c:pt idx="31">
                  <c:v>8.4519975581719045E-2</c:v>
                </c:pt>
                <c:pt idx="32">
                  <c:v>9.2999369669830689E-2</c:v>
                </c:pt>
                <c:pt idx="33">
                  <c:v>9.7383167239061735E-2</c:v>
                </c:pt>
                <c:pt idx="34">
                  <c:v>9.5020909436562523E-2</c:v>
                </c:pt>
                <c:pt idx="35">
                  <c:v>9.6246087016953974E-2</c:v>
                </c:pt>
                <c:pt idx="36">
                  <c:v>7.5569005390080449E-2</c:v>
                </c:pt>
                <c:pt idx="37">
                  <c:v>0.10252786533158888</c:v>
                </c:pt>
                <c:pt idx="38">
                  <c:v>8.3218362547908112E-2</c:v>
                </c:pt>
                <c:pt idx="39">
                  <c:v>8.5552708059959084E-2</c:v>
                </c:pt>
                <c:pt idx="40">
                  <c:v>8.3323783391434397E-2</c:v>
                </c:pt>
                <c:pt idx="41">
                  <c:v>8.8612097438782123E-2</c:v>
                </c:pt>
                <c:pt idx="42">
                  <c:v>0.12053228720310917</c:v>
                </c:pt>
                <c:pt idx="43">
                  <c:v>8.0808154147899991E-2</c:v>
                </c:pt>
                <c:pt idx="44">
                  <c:v>9.1492438223403513E-2</c:v>
                </c:pt>
                <c:pt idx="45">
                  <c:v>9.9556051437065668E-2</c:v>
                </c:pt>
                <c:pt idx="46">
                  <c:v>7.688259168558792E-2</c:v>
                </c:pt>
                <c:pt idx="47">
                  <c:v>8.5608502911734774E-2</c:v>
                </c:pt>
                <c:pt idx="48">
                  <c:v>0.10799373274538822</c:v>
                </c:pt>
                <c:pt idx="49">
                  <c:v>7.5150302580603581E-2</c:v>
                </c:pt>
                <c:pt idx="50">
                  <c:v>0.10212290172586598</c:v>
                </c:pt>
                <c:pt idx="51">
                  <c:v>9.2895955652188084E-2</c:v>
                </c:pt>
                <c:pt idx="52">
                  <c:v>0.11631038505859467</c:v>
                </c:pt>
                <c:pt idx="53">
                  <c:v>9.7251819907199638E-2</c:v>
                </c:pt>
                <c:pt idx="54">
                  <c:v>9.6647360423676942E-2</c:v>
                </c:pt>
                <c:pt idx="55">
                  <c:v>0.10964207494744267</c:v>
                </c:pt>
                <c:pt idx="56">
                  <c:v>0.11116557318287321</c:v>
                </c:pt>
                <c:pt idx="57">
                  <c:v>9.9826732714670713E-2</c:v>
                </c:pt>
                <c:pt idx="58">
                  <c:v>0.11259234737471116</c:v>
                </c:pt>
                <c:pt idx="59">
                  <c:v>0.10765889576615002</c:v>
                </c:pt>
                <c:pt idx="60">
                  <c:v>0.10946173602208717</c:v>
                </c:pt>
                <c:pt idx="61">
                  <c:v>0.10523707695368437</c:v>
                </c:pt>
                <c:pt idx="62">
                  <c:v>0.12276950207528727</c:v>
                </c:pt>
                <c:pt idx="63">
                  <c:v>0.17812192078262584</c:v>
                </c:pt>
                <c:pt idx="64">
                  <c:v>0.17499407761684807</c:v>
                </c:pt>
                <c:pt idx="65">
                  <c:v>0.15199243675327284</c:v>
                </c:pt>
                <c:pt idx="66">
                  <c:v>0.18883672448873534</c:v>
                </c:pt>
                <c:pt idx="67">
                  <c:v>0.18640839971931095</c:v>
                </c:pt>
                <c:pt idx="68">
                  <c:v>0.19208818810803363</c:v>
                </c:pt>
                <c:pt idx="69">
                  <c:v>0.17941422252043493</c:v>
                </c:pt>
                <c:pt idx="70">
                  <c:v>0.18058179008554584</c:v>
                </c:pt>
                <c:pt idx="71">
                  <c:v>0.16612332301192104</c:v>
                </c:pt>
                <c:pt idx="72">
                  <c:v>0.16154075956236053</c:v>
                </c:pt>
                <c:pt idx="73">
                  <c:v>0.19858653888804217</c:v>
                </c:pt>
                <c:pt idx="74">
                  <c:v>0.19405897803328642</c:v>
                </c:pt>
                <c:pt idx="75">
                  <c:v>0.21557286117969965</c:v>
                </c:pt>
                <c:pt idx="76">
                  <c:v>0.24083633032527935</c:v>
                </c:pt>
                <c:pt idx="77">
                  <c:v>0.1990932191292008</c:v>
                </c:pt>
                <c:pt idx="78">
                  <c:v>0.31449358026232321</c:v>
                </c:pt>
                <c:pt idx="79">
                  <c:v>0.28551449675097029</c:v>
                </c:pt>
                <c:pt idx="80">
                  <c:v>0.35238123448696074</c:v>
                </c:pt>
                <c:pt idx="81">
                  <c:v>0.41860572666495777</c:v>
                </c:pt>
                <c:pt idx="82">
                  <c:v>0.38110539676347832</c:v>
                </c:pt>
                <c:pt idx="83">
                  <c:v>0.33430675545695471</c:v>
                </c:pt>
                <c:pt idx="84">
                  <c:v>0.4292606577601607</c:v>
                </c:pt>
                <c:pt idx="85">
                  <c:v>0.43702436549512214</c:v>
                </c:pt>
                <c:pt idx="86">
                  <c:v>0.41592370196623152</c:v>
                </c:pt>
                <c:pt idx="87">
                  <c:v>0.5359010775409645</c:v>
                </c:pt>
                <c:pt idx="88">
                  <c:v>0.51078177379977951</c:v>
                </c:pt>
                <c:pt idx="89">
                  <c:v>0.61822833055545079</c:v>
                </c:pt>
                <c:pt idx="90">
                  <c:v>0.57037166050982935</c:v>
                </c:pt>
                <c:pt idx="91">
                  <c:v>0.56617924134520592</c:v>
                </c:pt>
                <c:pt idx="92">
                  <c:v>0.49634837081508926</c:v>
                </c:pt>
                <c:pt idx="93">
                  <c:v>0.54724993787482012</c:v>
                </c:pt>
                <c:pt idx="94">
                  <c:v>0.57961512714362806</c:v>
                </c:pt>
                <c:pt idx="95">
                  <c:v>0.57437552222410493</c:v>
                </c:pt>
                <c:pt idx="96">
                  <c:v>0.51353460719923683</c:v>
                </c:pt>
                <c:pt idx="97">
                  <c:v>0.45548752235182782</c:v>
                </c:pt>
                <c:pt idx="98">
                  <c:v>0.60819217291817351</c:v>
                </c:pt>
                <c:pt idx="99">
                  <c:v>0.69123584244800185</c:v>
                </c:pt>
                <c:pt idx="100">
                  <c:v>0.60379733958023407</c:v>
                </c:pt>
                <c:pt idx="101">
                  <c:v>0.59682790196891566</c:v>
                </c:pt>
                <c:pt idx="102">
                  <c:v>0.58358658688557863</c:v>
                </c:pt>
                <c:pt idx="103">
                  <c:v>0.56069012696137766</c:v>
                </c:pt>
                <c:pt idx="104">
                  <c:v>0.62799289025211136</c:v>
                </c:pt>
                <c:pt idx="105">
                  <c:v>0.32023106487456399</c:v>
                </c:pt>
                <c:pt idx="106">
                  <c:v>0.22602301846806383</c:v>
                </c:pt>
                <c:pt idx="107">
                  <c:v>0.59352428003230717</c:v>
                </c:pt>
                <c:pt idx="108">
                  <c:v>0.6832782525369121</c:v>
                </c:pt>
                <c:pt idx="109">
                  <c:v>0.64117844248112499</c:v>
                </c:pt>
                <c:pt idx="110">
                  <c:v>0.66879927524162419</c:v>
                </c:pt>
                <c:pt idx="111">
                  <c:v>0.64079527280107862</c:v>
                </c:pt>
                <c:pt idx="112">
                  <c:v>0.68129158990559047</c:v>
                </c:pt>
                <c:pt idx="113">
                  <c:v>0.78797925939667779</c:v>
                </c:pt>
                <c:pt idx="114">
                  <c:v>0.62031642967833589</c:v>
                </c:pt>
                <c:pt idx="115">
                  <c:v>0.72341243983972503</c:v>
                </c:pt>
                <c:pt idx="116">
                  <c:v>0.6736485757910724</c:v>
                </c:pt>
                <c:pt idx="117">
                  <c:v>0.66029594156739702</c:v>
                </c:pt>
                <c:pt idx="118">
                  <c:v>0.75708312952105805</c:v>
                </c:pt>
                <c:pt idx="119">
                  <c:v>0.78793306404832741</c:v>
                </c:pt>
                <c:pt idx="120">
                  <c:v>0.78440529425116745</c:v>
                </c:pt>
                <c:pt idx="121">
                  <c:v>0.74013934475690069</c:v>
                </c:pt>
                <c:pt idx="122">
                  <c:v>0.68645992854255067</c:v>
                </c:pt>
                <c:pt idx="123">
                  <c:v>0.76923485010306525</c:v>
                </c:pt>
                <c:pt idx="124">
                  <c:v>0.47509162474177102</c:v>
                </c:pt>
                <c:pt idx="125">
                  <c:v>0.70389719718865784</c:v>
                </c:pt>
                <c:pt idx="126">
                  <c:v>0.77681623671847877</c:v>
                </c:pt>
                <c:pt idx="127">
                  <c:v>0.71221865416729802</c:v>
                </c:pt>
                <c:pt idx="128">
                  <c:v>0.62677102098187421</c:v>
                </c:pt>
                <c:pt idx="129">
                  <c:v>0.66679661668435675</c:v>
                </c:pt>
                <c:pt idx="130">
                  <c:v>0.75339331587320035</c:v>
                </c:pt>
                <c:pt idx="131">
                  <c:v>0.75525590544118515</c:v>
                </c:pt>
                <c:pt idx="132">
                  <c:v>0.78592470351075205</c:v>
                </c:pt>
                <c:pt idx="133">
                  <c:v>0.79864461606851656</c:v>
                </c:pt>
                <c:pt idx="134">
                  <c:v>0.78364848823041533</c:v>
                </c:pt>
                <c:pt idx="135">
                  <c:v>0.89018964544923962</c:v>
                </c:pt>
                <c:pt idx="136">
                  <c:v>0.82000164327505753</c:v>
                </c:pt>
                <c:pt idx="137">
                  <c:v>0.70648983863902126</c:v>
                </c:pt>
                <c:pt idx="138">
                  <c:v>0.87254727334509807</c:v>
                </c:pt>
                <c:pt idx="139">
                  <c:v>0.92658134618936483</c:v>
                </c:pt>
                <c:pt idx="140">
                  <c:v>0.84539117689372889</c:v>
                </c:pt>
                <c:pt idx="141">
                  <c:v>0.79288104790506075</c:v>
                </c:pt>
                <c:pt idx="142">
                  <c:v>0.77150979169332068</c:v>
                </c:pt>
                <c:pt idx="143">
                  <c:v>0.67901088581923097</c:v>
                </c:pt>
                <c:pt idx="144">
                  <c:v>0.80470337432916872</c:v>
                </c:pt>
                <c:pt idx="145">
                  <c:v>0.80156041945742784</c:v>
                </c:pt>
                <c:pt idx="146">
                  <c:v>0.7013692341791391</c:v>
                </c:pt>
                <c:pt idx="147">
                  <c:v>0.72468057430119059</c:v>
                </c:pt>
                <c:pt idx="148">
                  <c:v>0.65429712100821225</c:v>
                </c:pt>
                <c:pt idx="149">
                  <c:v>0.72821063007114206</c:v>
                </c:pt>
                <c:pt idx="150">
                  <c:v>0.68530998211438199</c:v>
                </c:pt>
                <c:pt idx="151">
                  <c:v>0.75952604696194215</c:v>
                </c:pt>
                <c:pt idx="152">
                  <c:v>0.71638832560690757</c:v>
                </c:pt>
                <c:pt idx="153">
                  <c:v>0.79460811913262619</c:v>
                </c:pt>
                <c:pt idx="154">
                  <c:v>0.81113754422694284</c:v>
                </c:pt>
                <c:pt idx="155">
                  <c:v>0.65182594020092288</c:v>
                </c:pt>
                <c:pt idx="156">
                  <c:v>0.76281917794191112</c:v>
                </c:pt>
                <c:pt idx="157">
                  <c:v>0.78320565530411834</c:v>
                </c:pt>
                <c:pt idx="158">
                  <c:v>0.73015815507614623</c:v>
                </c:pt>
                <c:pt idx="159">
                  <c:v>0.81409352272330282</c:v>
                </c:pt>
                <c:pt idx="160">
                  <c:v>0.80282028982808096</c:v>
                </c:pt>
                <c:pt idx="161">
                  <c:v>0.78704829412368615</c:v>
                </c:pt>
                <c:pt idx="162">
                  <c:v>0.60281403358502372</c:v>
                </c:pt>
                <c:pt idx="163">
                  <c:v>0.6598313750294984</c:v>
                </c:pt>
                <c:pt idx="164">
                  <c:v>0.78072702118335668</c:v>
                </c:pt>
                <c:pt idx="165">
                  <c:v>0.76675178700621971</c:v>
                </c:pt>
                <c:pt idx="166">
                  <c:v>0.76608325318907733</c:v>
                </c:pt>
                <c:pt idx="167">
                  <c:v>0.85149164042063141</c:v>
                </c:pt>
                <c:pt idx="168">
                  <c:v>0.74158422881468333</c:v>
                </c:pt>
                <c:pt idx="169">
                  <c:v>0.75015227796993134</c:v>
                </c:pt>
                <c:pt idx="170">
                  <c:v>0.79635692089630861</c:v>
                </c:pt>
                <c:pt idx="171">
                  <c:v>0.77014265781606583</c:v>
                </c:pt>
                <c:pt idx="172">
                  <c:v>0.77574195418393821</c:v>
                </c:pt>
                <c:pt idx="173">
                  <c:v>0.75925911120863343</c:v>
                </c:pt>
                <c:pt idx="174">
                  <c:v>0.67944947847662984</c:v>
                </c:pt>
                <c:pt idx="175">
                  <c:v>0.72854377366970002</c:v>
                </c:pt>
                <c:pt idx="176">
                  <c:v>0.67289871081273056</c:v>
                </c:pt>
                <c:pt idx="177">
                  <c:v>0.74853871444333375</c:v>
                </c:pt>
                <c:pt idx="178">
                  <c:v>0.80064866448401606</c:v>
                </c:pt>
                <c:pt idx="179">
                  <c:v>0.82463692708508274</c:v>
                </c:pt>
                <c:pt idx="180">
                  <c:v>0.8027514272897277</c:v>
                </c:pt>
                <c:pt idx="181">
                  <c:v>0.72942072997544938</c:v>
                </c:pt>
                <c:pt idx="182">
                  <c:v>0.62153971598350388</c:v>
                </c:pt>
                <c:pt idx="183">
                  <c:v>0.62050607277651704</c:v>
                </c:pt>
                <c:pt idx="184">
                  <c:v>0.27270573114670466</c:v>
                </c:pt>
                <c:pt idx="185">
                  <c:v>5.6167063392726757E-2</c:v>
                </c:pt>
                <c:pt idx="186">
                  <c:v>0.72907170696242618</c:v>
                </c:pt>
                <c:pt idx="187">
                  <c:v>0.78159878445325615</c:v>
                </c:pt>
                <c:pt idx="188">
                  <c:v>0.72830036313550162</c:v>
                </c:pt>
                <c:pt idx="189">
                  <c:v>0.72838947850746238</c:v>
                </c:pt>
                <c:pt idx="190">
                  <c:v>0.77740723301071568</c:v>
                </c:pt>
                <c:pt idx="191">
                  <c:v>0.70339067294554936</c:v>
                </c:pt>
                <c:pt idx="192">
                  <c:v>0.81732417052873463</c:v>
                </c:pt>
                <c:pt idx="193">
                  <c:v>0.75113367197701331</c:v>
                </c:pt>
                <c:pt idx="194">
                  <c:v>0.77123428819238149</c:v>
                </c:pt>
                <c:pt idx="195">
                  <c:v>0.81779910010541512</c:v>
                </c:pt>
                <c:pt idx="196">
                  <c:v>0.87008755683823513</c:v>
                </c:pt>
                <c:pt idx="197">
                  <c:v>0.84624826532528463</c:v>
                </c:pt>
                <c:pt idx="198">
                  <c:v>0.79126347188800727</c:v>
                </c:pt>
                <c:pt idx="199">
                  <c:v>0.75143449531556172</c:v>
                </c:pt>
                <c:pt idx="200">
                  <c:v>0.82301392508946347</c:v>
                </c:pt>
                <c:pt idx="201">
                  <c:v>0.82974087663932172</c:v>
                </c:pt>
                <c:pt idx="202">
                  <c:v>0.80280794873012562</c:v>
                </c:pt>
                <c:pt idx="203">
                  <c:v>0.87965680205884045</c:v>
                </c:pt>
                <c:pt idx="204">
                  <c:v>0.82117720710870534</c:v>
                </c:pt>
                <c:pt idx="205">
                  <c:v>0.72682721046420584</c:v>
                </c:pt>
                <c:pt idx="206">
                  <c:v>0.8179407517481263</c:v>
                </c:pt>
                <c:pt idx="207">
                  <c:v>0.77987374925125819</c:v>
                </c:pt>
                <c:pt idx="208">
                  <c:v>0.81487118136883741</c:v>
                </c:pt>
                <c:pt idx="209">
                  <c:v>0.77358091461679335</c:v>
                </c:pt>
                <c:pt idx="210">
                  <c:v>0.72974697179430215</c:v>
                </c:pt>
                <c:pt idx="211">
                  <c:v>0.7869786936335037</c:v>
                </c:pt>
                <c:pt idx="212">
                  <c:v>0.65939917398089887</c:v>
                </c:pt>
                <c:pt idx="213">
                  <c:v>0.72731900185333309</c:v>
                </c:pt>
                <c:pt idx="214">
                  <c:v>0.78432307979437932</c:v>
                </c:pt>
                <c:pt idx="215">
                  <c:v>0.74198449875379779</c:v>
                </c:pt>
                <c:pt idx="216">
                  <c:v>0.49549698857603208</c:v>
                </c:pt>
                <c:pt idx="217">
                  <c:v>0.59344153026611624</c:v>
                </c:pt>
                <c:pt idx="218">
                  <c:v>0.65983585663334843</c:v>
                </c:pt>
                <c:pt idx="219">
                  <c:v>0.67290648861800062</c:v>
                </c:pt>
                <c:pt idx="220">
                  <c:v>0.80118572154615586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D3-4857-9D08-E59312179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9228672"/>
        <c:axId val="979236544"/>
      </c:scatterChart>
      <c:valAx>
        <c:axId val="979228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9236544"/>
        <c:crosses val="autoZero"/>
        <c:crossBetween val="midCat"/>
      </c:valAx>
      <c:valAx>
        <c:axId val="97923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9228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47825678040244968"/>
                  <c:y val="-4.1666666666666669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'canopeo weekly estimates'!$H$6:$H$11</c:f>
              <c:numCache>
                <c:formatCode>General</c:formatCode>
                <c:ptCount val="6"/>
                <c:pt idx="0">
                  <c:v>8</c:v>
                </c:pt>
                <c:pt idx="1">
                  <c:v>15</c:v>
                </c:pt>
                <c:pt idx="2">
                  <c:v>22</c:v>
                </c:pt>
                <c:pt idx="3">
                  <c:v>29</c:v>
                </c:pt>
                <c:pt idx="4">
                  <c:v>71</c:v>
                </c:pt>
                <c:pt idx="5">
                  <c:v>85</c:v>
                </c:pt>
              </c:numCache>
            </c:numRef>
          </c:xVal>
          <c:yVal>
            <c:numRef>
              <c:f>'canopeo weekly estimates'!$I$6:$I$11</c:f>
              <c:numCache>
                <c:formatCode>General</c:formatCode>
                <c:ptCount val="6"/>
                <c:pt idx="0">
                  <c:v>0.31</c:v>
                </c:pt>
                <c:pt idx="1">
                  <c:v>0.43</c:v>
                </c:pt>
                <c:pt idx="2">
                  <c:v>0.46</c:v>
                </c:pt>
                <c:pt idx="3">
                  <c:v>0.53</c:v>
                </c:pt>
                <c:pt idx="4">
                  <c:v>0.62</c:v>
                </c:pt>
                <c:pt idx="5">
                  <c:v>0.68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9C-4C34-9E9A-61AD11CC0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826431"/>
        <c:axId val="252395136"/>
      </c:scatterChart>
      <c:valAx>
        <c:axId val="495826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95136"/>
        <c:crosses val="autoZero"/>
        <c:crossBetween val="midCat"/>
      </c:valAx>
      <c:valAx>
        <c:axId val="25239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8264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'canopeo weekly estimates'!$G$15:$G$16</c:f>
              <c:numCache>
                <c:formatCode>General</c:formatCode>
                <c:ptCount val="2"/>
                <c:pt idx="0">
                  <c:v>1</c:v>
                </c:pt>
                <c:pt idx="1">
                  <c:v>8</c:v>
                </c:pt>
              </c:numCache>
            </c:numRef>
          </c:xVal>
          <c:yVal>
            <c:numRef>
              <c:f>'canopeo weekly estimates'!$H$15:$H$16</c:f>
              <c:numCache>
                <c:formatCode>General</c:formatCode>
                <c:ptCount val="2"/>
                <c:pt idx="0">
                  <c:v>0.01</c:v>
                </c:pt>
                <c:pt idx="1">
                  <c:v>0.31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58-4527-B8B7-ADE185E32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742800"/>
        <c:axId val="1525706799"/>
      </c:scatterChart>
      <c:valAx>
        <c:axId val="324742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5706799"/>
        <c:crosses val="autoZero"/>
        <c:crossBetween val="midCat"/>
      </c:valAx>
      <c:valAx>
        <c:axId val="1525706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742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7534339457567806E-2"/>
                  <c:y val="-3.592264508603091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'canopeo weekly estimates'!$G$18:$G$24</c:f>
              <c:numCache>
                <c:formatCode>General</c:formatCode>
                <c:ptCount val="7"/>
                <c:pt idx="0">
                  <c:v>85</c:v>
                </c:pt>
                <c:pt idx="1">
                  <c:v>93</c:v>
                </c:pt>
                <c:pt idx="2">
                  <c:v>99</c:v>
                </c:pt>
                <c:pt idx="3">
                  <c:v>106</c:v>
                </c:pt>
                <c:pt idx="4">
                  <c:v>113</c:v>
                </c:pt>
                <c:pt idx="5">
                  <c:v>134</c:v>
                </c:pt>
                <c:pt idx="6">
                  <c:v>141</c:v>
                </c:pt>
              </c:numCache>
            </c:numRef>
          </c:xVal>
          <c:yVal>
            <c:numRef>
              <c:f>'canopeo weekly estimates'!$H$18:$H$24</c:f>
              <c:numCache>
                <c:formatCode>General</c:formatCode>
                <c:ptCount val="7"/>
                <c:pt idx="0">
                  <c:v>0.68</c:v>
                </c:pt>
                <c:pt idx="1">
                  <c:v>0.69</c:v>
                </c:pt>
                <c:pt idx="2">
                  <c:v>0.69</c:v>
                </c:pt>
                <c:pt idx="3">
                  <c:v>0.7</c:v>
                </c:pt>
                <c:pt idx="4">
                  <c:v>0.7</c:v>
                </c:pt>
                <c:pt idx="5">
                  <c:v>0.72</c:v>
                </c:pt>
                <c:pt idx="6">
                  <c:v>0.71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53-44FA-83E1-338B75717C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213312"/>
        <c:axId val="569221376"/>
      </c:scatterChart>
      <c:valAx>
        <c:axId val="316213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21376"/>
        <c:crosses val="autoZero"/>
        <c:crossBetween val="midCat"/>
      </c:valAx>
      <c:valAx>
        <c:axId val="569221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213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7037970253718285"/>
                  <c:y val="-0.140695173519976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'canopeo weekly estimates'!$G$27:$G$32</c:f>
              <c:numCache>
                <c:formatCode>General</c:formatCode>
                <c:ptCount val="6"/>
                <c:pt idx="0">
                  <c:v>141</c:v>
                </c:pt>
                <c:pt idx="1">
                  <c:v>154</c:v>
                </c:pt>
                <c:pt idx="2">
                  <c:v>162</c:v>
                </c:pt>
                <c:pt idx="3">
                  <c:v>171</c:v>
                </c:pt>
                <c:pt idx="4">
                  <c:v>176</c:v>
                </c:pt>
                <c:pt idx="5">
                  <c:v>183</c:v>
                </c:pt>
              </c:numCache>
            </c:numRef>
          </c:xVal>
          <c:yVal>
            <c:numRef>
              <c:f>'canopeo weekly estimates'!$H$27:$H$32</c:f>
              <c:numCache>
                <c:formatCode>General</c:formatCode>
                <c:ptCount val="6"/>
                <c:pt idx="0">
                  <c:v>0.71</c:v>
                </c:pt>
                <c:pt idx="1">
                  <c:v>0.62</c:v>
                </c:pt>
                <c:pt idx="2">
                  <c:v>0.58099999999999996</c:v>
                </c:pt>
                <c:pt idx="3">
                  <c:v>0.56000000000000005</c:v>
                </c:pt>
                <c:pt idx="4">
                  <c:v>0.52</c:v>
                </c:pt>
                <c:pt idx="5">
                  <c:v>0.48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13-4467-BE3C-AA18DC06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012112"/>
        <c:axId val="569225536"/>
      </c:scatterChart>
      <c:valAx>
        <c:axId val="316012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25536"/>
        <c:crosses val="autoZero"/>
        <c:crossBetween val="midCat"/>
      </c:valAx>
      <c:valAx>
        <c:axId val="569225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012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834973753280839"/>
                  <c:y val="-0.117412510936132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'canopeo weekly estimates'!$G$35:$G$37</c:f>
              <c:numCache>
                <c:formatCode>General</c:formatCode>
                <c:ptCount val="3"/>
                <c:pt idx="0">
                  <c:v>183</c:v>
                </c:pt>
                <c:pt idx="1">
                  <c:v>204</c:v>
                </c:pt>
                <c:pt idx="2">
                  <c:v>211</c:v>
                </c:pt>
              </c:numCache>
            </c:numRef>
          </c:xVal>
          <c:yVal>
            <c:numRef>
              <c:f>'canopeo weekly estimates'!$H$35:$H$37</c:f>
              <c:numCache>
                <c:formatCode>General</c:formatCode>
                <c:ptCount val="3"/>
                <c:pt idx="0">
                  <c:v>0.48</c:v>
                </c:pt>
                <c:pt idx="1">
                  <c:v>0.44</c:v>
                </c:pt>
                <c:pt idx="2">
                  <c:v>0.42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29-493C-82A8-3BF1EB88A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012112"/>
        <c:axId val="569225536"/>
      </c:scatterChart>
      <c:valAx>
        <c:axId val="316012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25536"/>
        <c:crosses val="autoZero"/>
        <c:crossBetween val="midCat"/>
      </c:valAx>
      <c:valAx>
        <c:axId val="569225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012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834973753280839"/>
                  <c:y val="-0.117412510936132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'canopeo weekly estimates'!$G$40:$G$44</c:f>
              <c:numCache>
                <c:formatCode>General</c:formatCode>
                <c:ptCount val="5"/>
                <c:pt idx="0">
                  <c:v>211</c:v>
                </c:pt>
                <c:pt idx="1">
                  <c:v>225</c:v>
                </c:pt>
                <c:pt idx="2">
                  <c:v>233</c:v>
                </c:pt>
                <c:pt idx="3">
                  <c:v>240</c:v>
                </c:pt>
                <c:pt idx="4">
                  <c:v>253</c:v>
                </c:pt>
              </c:numCache>
            </c:numRef>
          </c:xVal>
          <c:yVal>
            <c:numRef>
              <c:f>'canopeo weekly estimates'!$H$40:$H$44</c:f>
              <c:numCache>
                <c:formatCode>General</c:formatCode>
                <c:ptCount val="5"/>
                <c:pt idx="0">
                  <c:v>0.42</c:v>
                </c:pt>
                <c:pt idx="1">
                  <c:v>0.24</c:v>
                </c:pt>
                <c:pt idx="2">
                  <c:v>0.18</c:v>
                </c:pt>
                <c:pt idx="3">
                  <c:v>0.08</c:v>
                </c:pt>
                <c:pt idx="4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33-4333-B6EB-033A0BCAA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012112"/>
        <c:axId val="569225536"/>
      </c:scatterChart>
      <c:valAx>
        <c:axId val="316012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25536"/>
        <c:crosses val="autoZero"/>
        <c:crossBetween val="midCat"/>
      </c:valAx>
      <c:valAx>
        <c:axId val="569225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012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66675</xdr:colOff>
      <xdr:row>6</xdr:row>
      <xdr:rowOff>185737</xdr:rowOff>
    </xdr:from>
    <xdr:to>
      <xdr:col>20</xdr:col>
      <xdr:colOff>371475</xdr:colOff>
      <xdr:row>21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69CE14-6CA7-04F2-622C-68D196D3F2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174</xdr:row>
      <xdr:rowOff>71437</xdr:rowOff>
    </xdr:from>
    <xdr:to>
      <xdr:col>9</xdr:col>
      <xdr:colOff>828675</xdr:colOff>
      <xdr:row>191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37C1D3-3727-47EF-B7A8-DBA759D1B7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457200</xdr:colOff>
      <xdr:row>142</xdr:row>
      <xdr:rowOff>71437</xdr:rowOff>
    </xdr:from>
    <xdr:to>
      <xdr:col>9</xdr:col>
      <xdr:colOff>828675</xdr:colOff>
      <xdr:row>159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B2A9A82-937D-4C11-8375-6760AF2050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185737</xdr:colOff>
      <xdr:row>2</xdr:row>
      <xdr:rowOff>100012</xdr:rowOff>
    </xdr:from>
    <xdr:to>
      <xdr:col>17</xdr:col>
      <xdr:colOff>490537</xdr:colOff>
      <xdr:row>16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00C950-EC5E-48C0-BACF-7F8594A40F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585787</xdr:colOff>
      <xdr:row>9</xdr:row>
      <xdr:rowOff>166687</xdr:rowOff>
    </xdr:from>
    <xdr:to>
      <xdr:col>17</xdr:col>
      <xdr:colOff>280987</xdr:colOff>
      <xdr:row>24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8CEC55E-7BF6-4149-A759-13915CD7F8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419100</xdr:colOff>
      <xdr:row>2</xdr:row>
      <xdr:rowOff>80962</xdr:rowOff>
    </xdr:from>
    <xdr:to>
      <xdr:col>26</xdr:col>
      <xdr:colOff>114300</xdr:colOff>
      <xdr:row>16</xdr:row>
      <xdr:rowOff>157162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0388150-090F-4FB9-9BCB-E57122FF6C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233362</xdr:colOff>
      <xdr:row>17</xdr:row>
      <xdr:rowOff>128587</xdr:rowOff>
    </xdr:from>
    <xdr:to>
      <xdr:col>25</xdr:col>
      <xdr:colOff>538162</xdr:colOff>
      <xdr:row>32</xdr:row>
      <xdr:rowOff>14287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0F2D176-4062-4E48-94FD-1C916996C5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200025</xdr:colOff>
      <xdr:row>32</xdr:row>
      <xdr:rowOff>133350</xdr:rowOff>
    </xdr:from>
    <xdr:to>
      <xdr:col>17</xdr:col>
      <xdr:colOff>504825</xdr:colOff>
      <xdr:row>47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515FAF8-1293-49AE-AE2E-C7E4431070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33</xdr:row>
      <xdr:rowOff>0</xdr:rowOff>
    </xdr:from>
    <xdr:to>
      <xdr:col>26</xdr:col>
      <xdr:colOff>304800</xdr:colOff>
      <xdr:row>47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A8E3E67-8A73-456E-BEF6-A0A26C44E3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442912</xdr:colOff>
      <xdr:row>47</xdr:row>
      <xdr:rowOff>52387</xdr:rowOff>
    </xdr:from>
    <xdr:to>
      <xdr:col>21</xdr:col>
      <xdr:colOff>457200</xdr:colOff>
      <xdr:row>61</xdr:row>
      <xdr:rowOff>128587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D8E64FA-4086-4346-90C8-DB7B11CCF6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128587</xdr:colOff>
      <xdr:row>64</xdr:row>
      <xdr:rowOff>33337</xdr:rowOff>
    </xdr:from>
    <xdr:to>
      <xdr:col>21</xdr:col>
      <xdr:colOff>433387</xdr:colOff>
      <xdr:row>78</xdr:row>
      <xdr:rowOff>109537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D0D0950-2E87-4D56-AE61-82B0EB2080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0</xdr:colOff>
      <xdr:row>80</xdr:row>
      <xdr:rowOff>0</xdr:rowOff>
    </xdr:from>
    <xdr:to>
      <xdr:col>21</xdr:col>
      <xdr:colOff>304800</xdr:colOff>
      <xdr:row>94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4B74363-242E-44D0-B3A1-2EF87FE6E1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248</xdr:row>
      <xdr:rowOff>61912</xdr:rowOff>
    </xdr:from>
    <xdr:to>
      <xdr:col>17</xdr:col>
      <xdr:colOff>85725</xdr:colOff>
      <xdr:row>262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1257AE-BE05-B86D-BCE4-A13BFFD0DE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552450</xdr:colOff>
      <xdr:row>249</xdr:row>
      <xdr:rowOff>52387</xdr:rowOff>
    </xdr:from>
    <xdr:to>
      <xdr:col>9</xdr:col>
      <xdr:colOff>180975</xdr:colOff>
      <xdr:row>263</xdr:row>
      <xdr:rowOff>128587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4E76954-0E25-CA50-2C15-253307FF90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471487</xdr:colOff>
      <xdr:row>1</xdr:row>
      <xdr:rowOff>185737</xdr:rowOff>
    </xdr:from>
    <xdr:to>
      <xdr:col>18</xdr:col>
      <xdr:colOff>166687</xdr:colOff>
      <xdr:row>16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6E2E6C-4E06-47EC-AC32-7ACEE9F2C8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519112</xdr:colOff>
      <xdr:row>17</xdr:row>
      <xdr:rowOff>147637</xdr:rowOff>
    </xdr:from>
    <xdr:to>
      <xdr:col>18</xdr:col>
      <xdr:colOff>214312</xdr:colOff>
      <xdr:row>32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33A9B6E-1E6E-4969-88E2-8B2FDE9E55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66675</xdr:colOff>
      <xdr:row>5</xdr:row>
      <xdr:rowOff>176212</xdr:rowOff>
    </xdr:from>
    <xdr:to>
      <xdr:col>16</xdr:col>
      <xdr:colOff>371475</xdr:colOff>
      <xdr:row>20</xdr:row>
      <xdr:rowOff>61912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C669A2C-D7FA-CC33-6770-EFBFF40D7D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276225</xdr:colOff>
      <xdr:row>1</xdr:row>
      <xdr:rowOff>114300</xdr:rowOff>
    </xdr:from>
    <xdr:to>
      <xdr:col>17</xdr:col>
      <xdr:colOff>266700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D28D45E-4FE2-4395-98DD-5BDEA0EFF1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238125</xdr:colOff>
      <xdr:row>16</xdr:row>
      <xdr:rowOff>128587</xdr:rowOff>
    </xdr:from>
    <xdr:to>
      <xdr:col>17</xdr:col>
      <xdr:colOff>542925</xdr:colOff>
      <xdr:row>31</xdr:row>
      <xdr:rowOff>14287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3F673B3-96F9-4BD8-B386-DC6711B9F8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314325</xdr:colOff>
      <xdr:row>228</xdr:row>
      <xdr:rowOff>123825</xdr:rowOff>
    </xdr:from>
    <xdr:to>
      <xdr:col>15</xdr:col>
      <xdr:colOff>304800</xdr:colOff>
      <xdr:row>243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486E0C3-53B8-4CC0-87EC-142DEFE6A3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RAPHS%202020%20%20HATFIELD.xlsx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4293347\Google%20Drive\WRC_SAPPA%20pecan%20water%20use\STUDY%20SITE%20DATA\Water%20stress%20trial%20Exp%20farm\Transpiration\Trans%20Pecan%20exp%20farm%202020_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4293347\Google%20Drive\WRC_SAPPA%20pecan%20water%20use\STUDY%20SITE%20DATA\Water%20stress%20trial%20Exp%20farm\Transpiration\Trans%20Pecan%20exp%20farm%202018_20updated%20202205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3"/>
      <sheetName val="20182020 CC FIPar"/>
      <sheetName val="Shade 20182020"/>
      <sheetName val="Sheet2"/>
      <sheetName val="Sheet4"/>
      <sheetName val="HD CANOPEO"/>
      <sheetName val="HD FIPAR"/>
    </sheetNames>
    <sheetDataSet>
      <sheetData sheetId="0"/>
      <sheetData sheetId="1"/>
      <sheetData sheetId="2">
        <row r="30">
          <cell r="L30">
            <v>1.0000000000000009E-2</v>
          </cell>
        </row>
        <row r="31">
          <cell r="L31">
            <v>5.7735026918962623E-3</v>
          </cell>
        </row>
        <row r="32">
          <cell r="L32">
            <v>2.5166114784235857E-3</v>
          </cell>
        </row>
        <row r="33">
          <cell r="L33">
            <v>5.7735026918962634E-4</v>
          </cell>
        </row>
        <row r="34">
          <cell r="L34">
            <v>6.0827625302982248E-3</v>
          </cell>
        </row>
        <row r="35">
          <cell r="L35">
            <v>2.5166114784235805E-2</v>
          </cell>
        </row>
        <row r="36">
          <cell r="L36">
            <v>2.5166114784235805E-2</v>
          </cell>
        </row>
        <row r="37">
          <cell r="L37">
            <v>1.1547005383792462E-2</v>
          </cell>
        </row>
        <row r="38">
          <cell r="L38">
            <v>5.7735026918962623E-3</v>
          </cell>
        </row>
        <row r="39">
          <cell r="L39">
            <v>5.7735026918962623E-3</v>
          </cell>
        </row>
        <row r="40">
          <cell r="L40">
            <v>1.0000000000000009E-2</v>
          </cell>
        </row>
        <row r="41">
          <cell r="L41">
            <v>5.7735026918962623E-3</v>
          </cell>
        </row>
        <row r="42">
          <cell r="L42">
            <v>5.7735026918962632E-3</v>
          </cell>
        </row>
        <row r="43">
          <cell r="L43">
            <v>6.3508529610858885E-3</v>
          </cell>
        </row>
        <row r="44">
          <cell r="L44">
            <v>5.7735026918962634E-4</v>
          </cell>
        </row>
        <row r="45">
          <cell r="L45">
            <v>1.0000000000000009E-2</v>
          </cell>
        </row>
        <row r="46">
          <cell r="L46">
            <v>1.1547005383792493E-2</v>
          </cell>
        </row>
        <row r="47">
          <cell r="L47">
            <v>5.7735026918962634E-4</v>
          </cell>
        </row>
        <row r="48">
          <cell r="L48">
            <v>1.1547005383792493E-2</v>
          </cell>
        </row>
        <row r="49">
          <cell r="L49">
            <v>4.6188021535169942E-3</v>
          </cell>
        </row>
        <row r="50">
          <cell r="L50">
            <v>1.7320508075688773E-2</v>
          </cell>
        </row>
        <row r="51">
          <cell r="L51">
            <v>2.0816659994661348E-2</v>
          </cell>
        </row>
        <row r="52">
          <cell r="L52">
            <v>1.5275252316519449E-2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 Data"/>
      <sheetName val="MaxiGraph"/>
      <sheetName val="TC temperatures"/>
      <sheetName val="Chart1"/>
      <sheetName val="probe 2 vs 6"/>
      <sheetName val="Probe 5 vs 6"/>
      <sheetName val="Probe 6 vs 4"/>
      <sheetName val="porbe 6 vs 3"/>
      <sheetName val="Patched data"/>
      <sheetName val="maxi graphs"/>
      <sheetName val="Tree 1 Data"/>
      <sheetName val="Tree 2 Data"/>
      <sheetName val="Tree 3 Data"/>
      <sheetName val="Tree 4 Data"/>
      <sheetName val="Sheet1"/>
      <sheetName val="cirumference survey"/>
      <sheetName val="transpiration data"/>
      <sheetName val="Sheet2"/>
      <sheetName val="Sheet3"/>
      <sheetName val="Sheet4"/>
      <sheetName val="Sheet5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>
        <row r="15">
          <cell r="AF15">
            <v>44044.5</v>
          </cell>
        </row>
      </sheetData>
      <sheetData sheetId="11">
        <row r="15">
          <cell r="AJ15">
            <v>30.061416687652315</v>
          </cell>
        </row>
      </sheetData>
      <sheetData sheetId="12">
        <row r="15">
          <cell r="AJ15">
            <v>25.731295086825199</v>
          </cell>
        </row>
      </sheetData>
      <sheetData sheetId="13">
        <row r="15">
          <cell r="AJ15">
            <v>99.237915632891017</v>
          </cell>
        </row>
      </sheetData>
      <sheetData sheetId="14"/>
      <sheetData sheetId="15"/>
      <sheetData sheetId="16">
        <row r="4">
          <cell r="A4">
            <v>44044.5</v>
          </cell>
          <cell r="K4">
            <v>0.42530129795588134</v>
          </cell>
        </row>
        <row r="5">
          <cell r="A5">
            <v>44045.5</v>
          </cell>
          <cell r="K5">
            <v>0.43615379636621032</v>
          </cell>
        </row>
        <row r="6">
          <cell r="A6">
            <v>44046.5</v>
          </cell>
          <cell r="K6">
            <v>0.37649935392170686</v>
          </cell>
        </row>
        <row r="7">
          <cell r="A7">
            <v>44047.5</v>
          </cell>
          <cell r="K7">
            <v>0.26303054553304478</v>
          </cell>
        </row>
        <row r="8">
          <cell r="A8">
            <v>44048.5</v>
          </cell>
          <cell r="K8">
            <v>0.46141447150328907</v>
          </cell>
        </row>
        <row r="9">
          <cell r="A9">
            <v>44049.5</v>
          </cell>
          <cell r="K9">
            <v>0.31956849174926477</v>
          </cell>
        </row>
        <row r="10">
          <cell r="A10">
            <v>44050.5</v>
          </cell>
          <cell r="K10">
            <v>0.34346567370362618</v>
          </cell>
        </row>
        <row r="11">
          <cell r="A11">
            <v>44051.5</v>
          </cell>
          <cell r="K11">
            <v>0.69031551905666744</v>
          </cell>
        </row>
        <row r="12">
          <cell r="A12">
            <v>44052.5</v>
          </cell>
          <cell r="K12">
            <v>0.58188988924452167</v>
          </cell>
        </row>
        <row r="13">
          <cell r="A13">
            <v>44053.5</v>
          </cell>
          <cell r="K13">
            <v>1.013169524066807</v>
          </cell>
        </row>
        <row r="14">
          <cell r="A14">
            <v>44054.5</v>
          </cell>
          <cell r="K14">
            <v>0.3443573311336518</v>
          </cell>
        </row>
        <row r="15">
          <cell r="A15">
            <v>44055.5</v>
          </cell>
          <cell r="K15">
            <v>0.17781216249472098</v>
          </cell>
        </row>
        <row r="16">
          <cell r="A16">
            <v>44056.5</v>
          </cell>
          <cell r="K16">
            <v>0.4131995357995541</v>
          </cell>
        </row>
        <row r="17">
          <cell r="A17">
            <v>44057.5</v>
          </cell>
          <cell r="K17">
            <v>0.52607747408837746</v>
          </cell>
        </row>
        <row r="18">
          <cell r="A18">
            <v>44058.5</v>
          </cell>
          <cell r="K18">
            <v>0.19963094399757256</v>
          </cell>
        </row>
        <row r="19">
          <cell r="A19">
            <v>44059.5</v>
          </cell>
          <cell r="K19">
            <v>0.15225244278496833</v>
          </cell>
        </row>
        <row r="20">
          <cell r="A20">
            <v>44060.5</v>
          </cell>
          <cell r="K20">
            <v>0.57935564571818365</v>
          </cell>
        </row>
        <row r="21">
          <cell r="A21">
            <v>44061.5</v>
          </cell>
          <cell r="K21">
            <v>0.45749036060474041</v>
          </cell>
        </row>
        <row r="22">
          <cell r="A22">
            <v>44062.5</v>
          </cell>
          <cell r="K22">
            <v>1.2721682023420833</v>
          </cell>
        </row>
        <row r="23">
          <cell r="A23">
            <v>44063.5</v>
          </cell>
          <cell r="K23">
            <v>0.40644657501295112</v>
          </cell>
        </row>
        <row r="24">
          <cell r="A24">
            <v>44064.5</v>
          </cell>
          <cell r="K24">
            <v>0.40028863234071765</v>
          </cell>
        </row>
        <row r="25">
          <cell r="A25">
            <v>44065.5</v>
          </cell>
          <cell r="K25">
            <v>0.39498654982291637</v>
          </cell>
        </row>
        <row r="26">
          <cell r="A26">
            <v>44066.5</v>
          </cell>
          <cell r="K26">
            <v>0.39301711638950987</v>
          </cell>
        </row>
        <row r="27">
          <cell r="A27">
            <v>44067.5</v>
          </cell>
          <cell r="K27">
            <v>0.60750184995793233</v>
          </cell>
        </row>
        <row r="28">
          <cell r="A28">
            <v>44068.5</v>
          </cell>
          <cell r="K28">
            <v>0.48149258885928964</v>
          </cell>
        </row>
        <row r="29">
          <cell r="A29">
            <v>44069.5</v>
          </cell>
          <cell r="K29">
            <v>0.4632346726895154</v>
          </cell>
        </row>
        <row r="30">
          <cell r="A30">
            <v>44070.5</v>
          </cell>
          <cell r="K30">
            <v>0.57363993806095426</v>
          </cell>
        </row>
        <row r="31">
          <cell r="A31">
            <v>44071.5</v>
          </cell>
          <cell r="K31">
            <v>0.2050491828117102</v>
          </cell>
        </row>
        <row r="32">
          <cell r="A32">
            <v>44072.5</v>
          </cell>
          <cell r="K32">
            <v>0.31049554776845617</v>
          </cell>
        </row>
        <row r="33">
          <cell r="A33">
            <v>44073.5</v>
          </cell>
          <cell r="K33">
            <v>0.41420868745762357</v>
          </cell>
        </row>
        <row r="34">
          <cell r="A34">
            <v>44074.5</v>
          </cell>
          <cell r="K34">
            <v>0.19324024576706891</v>
          </cell>
        </row>
        <row r="35">
          <cell r="A35">
            <v>44075.5</v>
          </cell>
          <cell r="K35">
            <v>0.33978520342198837</v>
          </cell>
        </row>
        <row r="36">
          <cell r="A36">
            <v>44076.5</v>
          </cell>
          <cell r="K36">
            <v>0.12976090134010165</v>
          </cell>
        </row>
        <row r="37">
          <cell r="A37">
            <v>44077.5</v>
          </cell>
          <cell r="K37">
            <v>0.20795396604307725</v>
          </cell>
        </row>
        <row r="38">
          <cell r="A38">
            <v>44078.5</v>
          </cell>
          <cell r="K38">
            <v>0.19106091817727966</v>
          </cell>
        </row>
        <row r="39">
          <cell r="A39">
            <v>44079.5</v>
          </cell>
          <cell r="K39">
            <v>0.27900648322937094</v>
          </cell>
        </row>
        <row r="40">
          <cell r="A40">
            <v>44080.5</v>
          </cell>
          <cell r="K40">
            <v>0.19760321260208746</v>
          </cell>
        </row>
        <row r="41">
          <cell r="A41">
            <v>44081.5</v>
          </cell>
          <cell r="K41">
            <v>0.2435051256031491</v>
          </cell>
        </row>
        <row r="42">
          <cell r="A42">
            <v>44082.5</v>
          </cell>
          <cell r="K42">
            <v>0.35640182589782798</v>
          </cell>
        </row>
        <row r="43">
          <cell r="A43">
            <v>44083.5</v>
          </cell>
          <cell r="K43">
            <v>0.34007352377772138</v>
          </cell>
        </row>
        <row r="44">
          <cell r="A44">
            <v>44084.5</v>
          </cell>
          <cell r="K44">
            <v>0.28051628218588942</v>
          </cell>
        </row>
        <row r="45">
          <cell r="A45">
            <v>44085.5</v>
          </cell>
          <cell r="K45">
            <v>0.53142352484809607</v>
          </cell>
        </row>
        <row r="46">
          <cell r="A46">
            <v>44086.5</v>
          </cell>
          <cell r="K46">
            <v>1.5433213529335257</v>
          </cell>
        </row>
        <row r="47">
          <cell r="A47">
            <v>44087.5</v>
          </cell>
          <cell r="K47">
            <v>0.46201594992200973</v>
          </cell>
        </row>
        <row r="48">
          <cell r="A48">
            <v>44088.5</v>
          </cell>
          <cell r="K48">
            <v>0.81851329737008593</v>
          </cell>
        </row>
        <row r="49">
          <cell r="A49">
            <v>44089.5</v>
          </cell>
          <cell r="K49">
            <v>1.0931593450589099</v>
          </cell>
        </row>
        <row r="50">
          <cell r="A50">
            <v>44090.5</v>
          </cell>
          <cell r="K50">
            <v>0.63035905482029331</v>
          </cell>
        </row>
        <row r="51">
          <cell r="A51">
            <v>44091.5</v>
          </cell>
          <cell r="K51">
            <v>0.36736259539954225</v>
          </cell>
        </row>
        <row r="52">
          <cell r="A52">
            <v>44092.5</v>
          </cell>
          <cell r="K52">
            <v>0.2703709391436806</v>
          </cell>
        </row>
        <row r="53">
          <cell r="A53">
            <v>44093.5</v>
          </cell>
          <cell r="K53">
            <v>0.29619154448419388</v>
          </cell>
        </row>
        <row r="54">
          <cell r="A54">
            <v>44094.5</v>
          </cell>
          <cell r="K54">
            <v>0.63231638259203693</v>
          </cell>
        </row>
        <row r="55">
          <cell r="A55">
            <v>44095.5</v>
          </cell>
          <cell r="K55">
            <v>0.35008807898149202</v>
          </cell>
        </row>
        <row r="56">
          <cell r="A56">
            <v>44096.5</v>
          </cell>
          <cell r="K56">
            <v>0.44538621464319317</v>
          </cell>
        </row>
        <row r="57">
          <cell r="A57">
            <v>44097.5</v>
          </cell>
          <cell r="K57">
            <v>0.21320660700880401</v>
          </cell>
        </row>
        <row r="58">
          <cell r="A58">
            <v>44098.5</v>
          </cell>
          <cell r="K58">
            <v>0.29200156797141219</v>
          </cell>
        </row>
        <row r="59">
          <cell r="A59">
            <v>44099.5</v>
          </cell>
          <cell r="K59">
            <v>0.34350783604240875</v>
          </cell>
        </row>
        <row r="60">
          <cell r="A60">
            <v>44100.5</v>
          </cell>
          <cell r="K60">
            <v>0.29370682008030552</v>
          </cell>
        </row>
        <row r="61">
          <cell r="A61">
            <v>44101.5</v>
          </cell>
          <cell r="K61">
            <v>0.43792800753372324</v>
          </cell>
        </row>
        <row r="62">
          <cell r="A62">
            <v>44102.5</v>
          </cell>
          <cell r="K62">
            <v>0.41479898966368001</v>
          </cell>
        </row>
        <row r="63">
          <cell r="A63">
            <v>44103.5</v>
          </cell>
          <cell r="K63">
            <v>0.3940259571935727</v>
          </cell>
        </row>
        <row r="64">
          <cell r="A64">
            <v>44104.5</v>
          </cell>
          <cell r="K64">
            <v>0.36863735351285781</v>
          </cell>
        </row>
        <row r="65">
          <cell r="A65">
            <v>44105.5</v>
          </cell>
          <cell r="K65">
            <v>0.34028760391510404</v>
          </cell>
        </row>
        <row r="66">
          <cell r="A66">
            <v>44106.5</v>
          </cell>
          <cell r="K66">
            <v>0.30372965164283378</v>
          </cell>
        </row>
        <row r="67">
          <cell r="A67">
            <v>44107.5</v>
          </cell>
          <cell r="K67">
            <v>0.31065003188947321</v>
          </cell>
        </row>
        <row r="68">
          <cell r="A68">
            <v>44108.5</v>
          </cell>
          <cell r="K68">
            <v>0.4921166153669011</v>
          </cell>
        </row>
        <row r="69">
          <cell r="A69">
            <v>44109.5</v>
          </cell>
          <cell r="K69">
            <v>0.46880319572020085</v>
          </cell>
        </row>
        <row r="70">
          <cell r="A70">
            <v>44110.5</v>
          </cell>
          <cell r="K70">
            <v>0.43032522452520944</v>
          </cell>
        </row>
        <row r="71">
          <cell r="A71">
            <v>44111.5</v>
          </cell>
          <cell r="K71">
            <v>0.82519380311169954</v>
          </cell>
        </row>
        <row r="72">
          <cell r="A72">
            <v>44112.5</v>
          </cell>
          <cell r="K72">
            <v>0.53178462657496217</v>
          </cell>
        </row>
        <row r="73">
          <cell r="A73">
            <v>44113.5</v>
          </cell>
          <cell r="K73">
            <v>0.68716562560953132</v>
          </cell>
        </row>
        <row r="74">
          <cell r="A74">
            <v>44114.5</v>
          </cell>
          <cell r="K74">
            <v>0.79710721466603296</v>
          </cell>
        </row>
        <row r="75">
          <cell r="A75">
            <v>44115.5</v>
          </cell>
          <cell r="K75">
            <v>0.28369775762867866</v>
          </cell>
        </row>
        <row r="76">
          <cell r="A76">
            <v>44116.5</v>
          </cell>
          <cell r="K76">
            <v>0.48429626396426012</v>
          </cell>
        </row>
        <row r="77">
          <cell r="A77">
            <v>44117.5</v>
          </cell>
          <cell r="K77">
            <v>0.66779309749466687</v>
          </cell>
        </row>
        <row r="78">
          <cell r="A78">
            <v>44118.5</v>
          </cell>
          <cell r="K78">
            <v>0.75898520285548299</v>
          </cell>
        </row>
        <row r="79">
          <cell r="A79">
            <v>44119.5</v>
          </cell>
          <cell r="K79">
            <v>0.79341239067098746</v>
          </cell>
        </row>
        <row r="80">
          <cell r="A80">
            <v>44120.5</v>
          </cell>
          <cell r="K80">
            <v>0.81789249049157164</v>
          </cell>
        </row>
        <row r="81">
          <cell r="A81">
            <v>44121.5</v>
          </cell>
          <cell r="K81">
            <v>0.93804066415494469</v>
          </cell>
        </row>
        <row r="82">
          <cell r="A82">
            <v>44122.5</v>
          </cell>
          <cell r="K82">
            <v>0.91640044459578252</v>
          </cell>
        </row>
        <row r="83">
          <cell r="A83">
            <v>44123.5</v>
          </cell>
          <cell r="K83">
            <v>0.98380239631950972</v>
          </cell>
        </row>
        <row r="84">
          <cell r="A84">
            <v>44124.5</v>
          </cell>
          <cell r="K84">
            <v>0.92285356226292314</v>
          </cell>
        </row>
        <row r="85">
          <cell r="A85">
            <v>44125.5</v>
          </cell>
          <cell r="K85">
            <v>0.91004642134293967</v>
          </cell>
        </row>
        <row r="86">
          <cell r="A86">
            <v>44126.5</v>
          </cell>
          <cell r="K86">
            <v>0.78385232413886763</v>
          </cell>
        </row>
        <row r="87">
          <cell r="A87">
            <v>44127.5</v>
          </cell>
          <cell r="K87">
            <v>0.84080974723694746</v>
          </cell>
        </row>
        <row r="88">
          <cell r="A88">
            <v>44128.5</v>
          </cell>
          <cell r="K88">
            <v>0.85891257005490806</v>
          </cell>
        </row>
        <row r="89">
          <cell r="A89">
            <v>44129.5</v>
          </cell>
          <cell r="K89">
            <v>1.1552596015527508</v>
          </cell>
        </row>
        <row r="90">
          <cell r="A90">
            <v>44130.5</v>
          </cell>
          <cell r="K90">
            <v>1.0526682664155809</v>
          </cell>
        </row>
        <row r="91">
          <cell r="A91">
            <v>44131.5</v>
          </cell>
          <cell r="K91">
            <v>0.86141942995369325</v>
          </cell>
        </row>
        <row r="92">
          <cell r="A92">
            <v>44132.5</v>
          </cell>
          <cell r="K92">
            <v>0.99671216048826861</v>
          </cell>
        </row>
        <row r="93">
          <cell r="A93">
            <v>44133.5</v>
          </cell>
          <cell r="K93">
            <v>0.95411723040249963</v>
          </cell>
        </row>
        <row r="94">
          <cell r="A94">
            <v>44134.5</v>
          </cell>
          <cell r="K94">
            <v>0.91885682504038702</v>
          </cell>
        </row>
        <row r="95">
          <cell r="A95">
            <v>44135.5</v>
          </cell>
          <cell r="K95">
            <v>0.88468871195606025</v>
          </cell>
        </row>
        <row r="96">
          <cell r="A96">
            <v>44136.5</v>
          </cell>
          <cell r="K96">
            <v>0.63241447298023412</v>
          </cell>
        </row>
        <row r="97">
          <cell r="A97">
            <v>44137.5</v>
          </cell>
          <cell r="K97">
            <v>0.96990083227566726</v>
          </cell>
        </row>
        <row r="98">
          <cell r="A98">
            <v>44138.5</v>
          </cell>
          <cell r="K98">
            <v>1.0887449201896482</v>
          </cell>
        </row>
        <row r="99">
          <cell r="A99">
            <v>44139.5</v>
          </cell>
          <cell r="K99">
            <v>1.2149006303985745</v>
          </cell>
        </row>
        <row r="100">
          <cell r="A100">
            <v>44140.5</v>
          </cell>
          <cell r="K100">
            <v>0.83251984244028221</v>
          </cell>
        </row>
        <row r="101">
          <cell r="A101">
            <v>44141.5</v>
          </cell>
          <cell r="K101">
            <v>1.0601996879359823</v>
          </cell>
        </row>
        <row r="102">
          <cell r="A102">
            <v>44142.5</v>
          </cell>
          <cell r="K102">
            <v>1.4077422218271369</v>
          </cell>
        </row>
        <row r="103">
          <cell r="A103">
            <v>44143.5</v>
          </cell>
          <cell r="K103">
            <v>0.88442491132577183</v>
          </cell>
        </row>
        <row r="104">
          <cell r="A104">
            <v>44144.5</v>
          </cell>
          <cell r="K104">
            <v>1.1064164868202953</v>
          </cell>
        </row>
        <row r="105">
          <cell r="A105">
            <v>44145.5</v>
          </cell>
          <cell r="K105">
            <v>0.33622161350837532</v>
          </cell>
        </row>
        <row r="106">
          <cell r="A106">
            <v>44146.5</v>
          </cell>
          <cell r="K106">
            <v>0.74069945215973776</v>
          </cell>
        </row>
        <row r="107">
          <cell r="A107">
            <v>44147.5</v>
          </cell>
          <cell r="K107">
            <v>0.8392929255049959</v>
          </cell>
        </row>
        <row r="108">
          <cell r="A108">
            <v>44148.5</v>
          </cell>
          <cell r="K108">
            <v>0.80495273868726624</v>
          </cell>
        </row>
        <row r="109">
          <cell r="A109">
            <v>44149.5</v>
          </cell>
          <cell r="K109">
            <v>0.85739379567638496</v>
          </cell>
        </row>
        <row r="110">
          <cell r="A110">
            <v>44150.5</v>
          </cell>
          <cell r="K110">
            <v>0.83850137590103579</v>
          </cell>
        </row>
        <row r="111">
          <cell r="A111">
            <v>44151.5</v>
          </cell>
          <cell r="K111">
            <v>0.94802771992030488</v>
          </cell>
        </row>
        <row r="112">
          <cell r="A112">
            <v>44152.5</v>
          </cell>
          <cell r="K112">
            <v>0.90869852646493787</v>
          </cell>
        </row>
        <row r="113">
          <cell r="A113">
            <v>44153.5</v>
          </cell>
          <cell r="K113">
            <v>0.82460213614265776</v>
          </cell>
        </row>
        <row r="114">
          <cell r="A114">
            <v>44154.5</v>
          </cell>
          <cell r="K114">
            <v>0.8536003990779174</v>
          </cell>
        </row>
        <row r="115">
          <cell r="A115">
            <v>44155.5</v>
          </cell>
          <cell r="K115">
            <v>0.81569149974787303</v>
          </cell>
        </row>
        <row r="116">
          <cell r="A116">
            <v>44156.5</v>
          </cell>
          <cell r="K116">
            <v>0.27401507528310642</v>
          </cell>
        </row>
        <row r="117">
          <cell r="A117">
            <v>44157.5</v>
          </cell>
          <cell r="K117">
            <v>0.45163081022653151</v>
          </cell>
        </row>
        <row r="118">
          <cell r="A118">
            <v>44158.5</v>
          </cell>
          <cell r="K118">
            <v>0.78802009698457143</v>
          </cell>
        </row>
        <row r="119">
          <cell r="A119">
            <v>44159.5</v>
          </cell>
          <cell r="K119">
            <v>0.64571754483051969</v>
          </cell>
        </row>
        <row r="120">
          <cell r="A120">
            <v>44160.5</v>
          </cell>
          <cell r="K120">
            <v>0.77056714204675092</v>
          </cell>
        </row>
        <row r="121">
          <cell r="A121">
            <v>44161.5</v>
          </cell>
          <cell r="K121">
            <v>0.75968437152829282</v>
          </cell>
        </row>
        <row r="122">
          <cell r="A122">
            <v>44162.5</v>
          </cell>
          <cell r="K122">
            <v>0.92163926235619442</v>
          </cell>
        </row>
        <row r="123">
          <cell r="A123">
            <v>44163.5</v>
          </cell>
          <cell r="K123">
            <v>0.83627937798914664</v>
          </cell>
        </row>
        <row r="124">
          <cell r="A124">
            <v>44164.5</v>
          </cell>
          <cell r="K124">
            <v>0.99286580994345086</v>
          </cell>
        </row>
        <row r="125">
          <cell r="A125">
            <v>44165.5</v>
          </cell>
          <cell r="K125">
            <v>1.1798944467324881</v>
          </cell>
        </row>
        <row r="126">
          <cell r="A126">
            <v>44166.5</v>
          </cell>
          <cell r="K126">
            <v>1.0923004540749128</v>
          </cell>
        </row>
        <row r="127">
          <cell r="A127">
            <v>44167.5</v>
          </cell>
          <cell r="K127">
            <v>0.93655349202193949</v>
          </cell>
        </row>
        <row r="128">
          <cell r="A128">
            <v>44168.5</v>
          </cell>
          <cell r="K128">
            <v>1.1418343326196818</v>
          </cell>
        </row>
        <row r="129">
          <cell r="A129">
            <v>44169.5</v>
          </cell>
          <cell r="K129">
            <v>1.2904017732079258</v>
          </cell>
        </row>
        <row r="130">
          <cell r="A130">
            <v>44170.5</v>
          </cell>
          <cell r="K130">
            <v>0.80400878791912955</v>
          </cell>
        </row>
        <row r="131">
          <cell r="A131">
            <v>44171.5</v>
          </cell>
          <cell r="K131">
            <v>1.2496817832115337</v>
          </cell>
        </row>
        <row r="132">
          <cell r="A132">
            <v>44172.5</v>
          </cell>
          <cell r="K132">
            <v>1.024730609642853</v>
          </cell>
        </row>
        <row r="133">
          <cell r="A133">
            <v>44173.5</v>
          </cell>
          <cell r="K133">
            <v>1.1028393105204062</v>
          </cell>
        </row>
        <row r="134">
          <cell r="A134">
            <v>44174.5</v>
          </cell>
          <cell r="K134">
            <v>1.2875962572931317</v>
          </cell>
        </row>
        <row r="135">
          <cell r="A135">
            <v>44175.5</v>
          </cell>
          <cell r="K135">
            <v>1.1181755943820779</v>
          </cell>
        </row>
        <row r="136">
          <cell r="A136">
            <v>44176.5</v>
          </cell>
          <cell r="K136">
            <v>1.3448507359384034</v>
          </cell>
        </row>
        <row r="137">
          <cell r="A137">
            <v>44177.5</v>
          </cell>
          <cell r="K137">
            <v>1.342479597187924</v>
          </cell>
        </row>
        <row r="138">
          <cell r="A138">
            <v>44178.5</v>
          </cell>
          <cell r="K138">
            <v>0.98664658001119165</v>
          </cell>
        </row>
        <row r="139">
          <cell r="A139">
            <v>44179.5</v>
          </cell>
          <cell r="K139">
            <v>0.50507772002420892</v>
          </cell>
        </row>
        <row r="140">
          <cell r="A140">
            <v>44180.5</v>
          </cell>
          <cell r="K140">
            <v>0.97096884600560807</v>
          </cell>
        </row>
        <row r="141">
          <cell r="A141">
            <v>44181.5</v>
          </cell>
          <cell r="K141">
            <v>1.2077439390982501</v>
          </cell>
        </row>
        <row r="142">
          <cell r="A142">
            <v>44182.5</v>
          </cell>
          <cell r="K142">
            <v>1.0528864999553504</v>
          </cell>
        </row>
        <row r="143">
          <cell r="A143">
            <v>44183.5</v>
          </cell>
          <cell r="K143">
            <v>0.62201781214652418</v>
          </cell>
        </row>
        <row r="144">
          <cell r="A144">
            <v>44184.5</v>
          </cell>
          <cell r="K144">
            <v>1.0872148234905763</v>
          </cell>
        </row>
        <row r="145">
          <cell r="A145">
            <v>44185.5</v>
          </cell>
          <cell r="K145">
            <v>1.2030514400333798</v>
          </cell>
        </row>
        <row r="146">
          <cell r="A146">
            <v>44186.5</v>
          </cell>
          <cell r="K146">
            <v>1.3376950417093005</v>
          </cell>
        </row>
        <row r="147">
          <cell r="A147">
            <v>44187.5</v>
          </cell>
          <cell r="K147">
            <v>0.98467745837631193</v>
          </cell>
        </row>
        <row r="148">
          <cell r="A148">
            <v>44188.5</v>
          </cell>
          <cell r="K148">
            <v>0.9898174879914492</v>
          </cell>
        </row>
        <row r="149">
          <cell r="A149">
            <v>44189.5</v>
          </cell>
          <cell r="K149">
            <v>1.2168997205618046</v>
          </cell>
        </row>
        <row r="150">
          <cell r="A150">
            <v>44190.5</v>
          </cell>
          <cell r="K150">
            <v>1.4051981583687101</v>
          </cell>
        </row>
        <row r="151">
          <cell r="A151">
            <v>44191.5</v>
          </cell>
          <cell r="K151">
            <v>1.4811760320476899</v>
          </cell>
        </row>
        <row r="152">
          <cell r="A152">
            <v>44192.5</v>
          </cell>
          <cell r="K152">
            <v>1.354400840738297</v>
          </cell>
        </row>
        <row r="153">
          <cell r="A153">
            <v>44193.5</v>
          </cell>
          <cell r="K153">
            <v>1.3945275831508213</v>
          </cell>
        </row>
        <row r="154">
          <cell r="A154">
            <v>44194.5</v>
          </cell>
          <cell r="K154">
            <v>1.2338478890461144</v>
          </cell>
        </row>
        <row r="155">
          <cell r="A155">
            <v>44195.5</v>
          </cell>
          <cell r="K155">
            <v>1.535440480076673</v>
          </cell>
        </row>
        <row r="156">
          <cell r="A156">
            <v>44196.5</v>
          </cell>
          <cell r="K156">
            <v>1.3150668429891268</v>
          </cell>
        </row>
        <row r="157">
          <cell r="A157">
            <v>44197.5</v>
          </cell>
          <cell r="K157">
            <v>1.2874751447499726</v>
          </cell>
        </row>
        <row r="158">
          <cell r="A158">
            <v>44198.5</v>
          </cell>
          <cell r="K158">
            <v>1.2222791347540771</v>
          </cell>
        </row>
        <row r="159">
          <cell r="A159">
            <v>44199.5</v>
          </cell>
          <cell r="K159">
            <v>1.3988471205176412</v>
          </cell>
        </row>
        <row r="160">
          <cell r="A160">
            <v>44200.5</v>
          </cell>
          <cell r="K160">
            <v>1.3699207445984829</v>
          </cell>
        </row>
        <row r="161">
          <cell r="A161">
            <v>44201.5</v>
          </cell>
          <cell r="K161">
            <v>1.2815077573917186</v>
          </cell>
        </row>
        <row r="162">
          <cell r="A162">
            <v>44202.5</v>
          </cell>
          <cell r="K162">
            <v>0.70353333957980357</v>
          </cell>
        </row>
        <row r="163">
          <cell r="A163">
            <v>44203.5</v>
          </cell>
          <cell r="K163">
            <v>1.1743535825534703</v>
          </cell>
        </row>
        <row r="164">
          <cell r="A164">
            <v>44204.5</v>
          </cell>
          <cell r="K164">
            <v>1.1359050316485009</v>
          </cell>
        </row>
        <row r="165">
          <cell r="A165">
            <v>44205.5</v>
          </cell>
          <cell r="K165">
            <v>1.3348017770359135</v>
          </cell>
        </row>
        <row r="166">
          <cell r="A166">
            <v>44206.5</v>
          </cell>
          <cell r="K166">
            <v>0.97497951044008013</v>
          </cell>
        </row>
        <row r="167">
          <cell r="A167">
            <v>44207.5</v>
          </cell>
          <cell r="K167">
            <v>0.80355122441347715</v>
          </cell>
        </row>
        <row r="168">
          <cell r="A168">
            <v>44208.5</v>
          </cell>
          <cell r="K168">
            <v>1.3618750646972326</v>
          </cell>
        </row>
        <row r="169">
          <cell r="A169">
            <v>44209.5</v>
          </cell>
          <cell r="K169">
            <v>1.193062748549621</v>
          </cell>
        </row>
        <row r="170">
          <cell r="A170">
            <v>44210.5</v>
          </cell>
          <cell r="K170">
            <v>1.1276990744609501</v>
          </cell>
        </row>
        <row r="171">
          <cell r="A171">
            <v>44211.5</v>
          </cell>
          <cell r="K171">
            <v>1.0634288266008278</v>
          </cell>
        </row>
        <row r="172">
          <cell r="A172">
            <v>44212.5</v>
          </cell>
          <cell r="K172">
            <v>1.2641978772412701</v>
          </cell>
        </row>
        <row r="173">
          <cell r="A173">
            <v>44213.5</v>
          </cell>
          <cell r="K173">
            <v>1.0578960078528965</v>
          </cell>
        </row>
        <row r="174">
          <cell r="A174">
            <v>44214.5</v>
          </cell>
          <cell r="K174">
            <v>1.4474182728963123</v>
          </cell>
        </row>
        <row r="175">
          <cell r="A175">
            <v>44215.5</v>
          </cell>
          <cell r="K175">
            <v>1.1352859551080843</v>
          </cell>
        </row>
        <row r="176">
          <cell r="A176">
            <v>44216.5</v>
          </cell>
          <cell r="K176">
            <v>1.2248153818656582</v>
          </cell>
        </row>
        <row r="177">
          <cell r="A177">
            <v>44217.5</v>
          </cell>
          <cell r="K177">
            <v>1.2043221342022479</v>
          </cell>
        </row>
        <row r="178">
          <cell r="A178">
            <v>44218.5</v>
          </cell>
          <cell r="K178">
            <v>1.1648595488645053</v>
          </cell>
        </row>
        <row r="179">
          <cell r="A179">
            <v>44219.5</v>
          </cell>
          <cell r="K179">
            <v>1.1533178371160551</v>
          </cell>
        </row>
        <row r="180">
          <cell r="A180">
            <v>44220.5</v>
          </cell>
          <cell r="K180">
            <v>1.040162479446213</v>
          </cell>
        </row>
        <row r="181">
          <cell r="A181">
            <v>44221.5</v>
          </cell>
          <cell r="K181">
            <v>0.51695362261787814</v>
          </cell>
        </row>
        <row r="182">
          <cell r="A182">
            <v>44222.5</v>
          </cell>
          <cell r="K182">
            <v>1.0056544688106033</v>
          </cell>
        </row>
        <row r="183">
          <cell r="A183">
            <v>44223.5</v>
          </cell>
          <cell r="K183">
            <v>0.89750521014755691</v>
          </cell>
        </row>
        <row r="184">
          <cell r="A184">
            <v>44224.5</v>
          </cell>
          <cell r="K184">
            <v>0.40168007182782661</v>
          </cell>
        </row>
        <row r="185">
          <cell r="A185">
            <v>44225.5</v>
          </cell>
          <cell r="K185">
            <v>0.56944399787444966</v>
          </cell>
        </row>
        <row r="186">
          <cell r="A186">
            <v>44226.5</v>
          </cell>
          <cell r="K186">
            <v>0.45518736627806033</v>
          </cell>
        </row>
        <row r="187">
          <cell r="A187">
            <v>44227.5</v>
          </cell>
          <cell r="K187">
            <v>0.33765668015758116</v>
          </cell>
        </row>
        <row r="188">
          <cell r="A188">
            <v>44228.5</v>
          </cell>
          <cell r="K188">
            <v>0.49225110266742406</v>
          </cell>
        </row>
        <row r="189">
          <cell r="A189">
            <v>44229.5</v>
          </cell>
          <cell r="K189">
            <v>0.29671049949737965</v>
          </cell>
        </row>
        <row r="190">
          <cell r="A190">
            <v>44230.5</v>
          </cell>
          <cell r="K190">
            <v>0.62376043152971106</v>
          </cell>
        </row>
        <row r="191">
          <cell r="A191">
            <v>44231.5</v>
          </cell>
          <cell r="K191">
            <v>0.29496490103173068</v>
          </cell>
        </row>
        <row r="192">
          <cell r="A192">
            <v>44232.5</v>
          </cell>
          <cell r="K192">
            <v>0.28500637292272762</v>
          </cell>
        </row>
        <row r="193">
          <cell r="A193">
            <v>44233.5</v>
          </cell>
          <cell r="K193">
            <v>0.28679619504941467</v>
          </cell>
        </row>
        <row r="194">
          <cell r="A194">
            <v>44234.5</v>
          </cell>
          <cell r="K194">
            <v>0.27407670581030891</v>
          </cell>
        </row>
        <row r="195">
          <cell r="A195">
            <v>44235.5</v>
          </cell>
          <cell r="K195">
            <v>0.40026976802992087</v>
          </cell>
        </row>
        <row r="196">
          <cell r="A196">
            <v>44236.5</v>
          </cell>
          <cell r="K196">
            <v>0.44623687392785932</v>
          </cell>
        </row>
        <row r="197">
          <cell r="A197">
            <v>44237.5</v>
          </cell>
          <cell r="K197">
            <v>0.56597179703040545</v>
          </cell>
        </row>
        <row r="198">
          <cell r="A198">
            <v>44238.5</v>
          </cell>
          <cell r="K198">
            <v>0.7544908970693488</v>
          </cell>
        </row>
        <row r="199">
          <cell r="A199">
            <v>44239.5</v>
          </cell>
          <cell r="K199">
            <v>1.0341674971607824</v>
          </cell>
        </row>
        <row r="200">
          <cell r="A200">
            <v>44240.5</v>
          </cell>
          <cell r="K200">
            <v>0.83736509068305387</v>
          </cell>
        </row>
        <row r="201">
          <cell r="A201">
            <v>44241.5</v>
          </cell>
          <cell r="K201">
            <v>0.83305607069699095</v>
          </cell>
        </row>
        <row r="202">
          <cell r="A202">
            <v>44242.5</v>
          </cell>
          <cell r="K202">
            <v>0.77275940587370273</v>
          </cell>
        </row>
        <row r="203">
          <cell r="A203">
            <v>44243.5</v>
          </cell>
          <cell r="K203">
            <v>0.82087910219820293</v>
          </cell>
        </row>
        <row r="204">
          <cell r="A204">
            <v>44244.5</v>
          </cell>
          <cell r="K204">
            <v>0.77892745573779409</v>
          </cell>
        </row>
        <row r="205">
          <cell r="A205">
            <v>44245.5</v>
          </cell>
          <cell r="K205">
            <v>0.76291923133903483</v>
          </cell>
        </row>
        <row r="206">
          <cell r="A206">
            <v>44246.5</v>
          </cell>
          <cell r="K206">
            <v>0.90512802990566654</v>
          </cell>
        </row>
        <row r="207">
          <cell r="A207">
            <v>44247.5</v>
          </cell>
          <cell r="K207">
            <v>0.87913323470793314</v>
          </cell>
        </row>
        <row r="208">
          <cell r="A208">
            <v>44248.5</v>
          </cell>
          <cell r="K208">
            <v>0.81123503688567022</v>
          </cell>
        </row>
        <row r="209">
          <cell r="A209">
            <v>44249.5</v>
          </cell>
          <cell r="K209">
            <v>0.45517263145378761</v>
          </cell>
        </row>
        <row r="210">
          <cell r="A210">
            <v>44250.5</v>
          </cell>
          <cell r="K210">
            <v>0.72499055998610396</v>
          </cell>
        </row>
        <row r="211">
          <cell r="A211">
            <v>44251.5</v>
          </cell>
          <cell r="K211">
            <v>0.67527327439892615</v>
          </cell>
        </row>
        <row r="212">
          <cell r="A212">
            <v>44252.5</v>
          </cell>
          <cell r="K212">
            <v>0.52851307051432161</v>
          </cell>
        </row>
        <row r="213">
          <cell r="A213">
            <v>44253.5</v>
          </cell>
          <cell r="K213">
            <v>0.47617785161595183</v>
          </cell>
        </row>
        <row r="214">
          <cell r="A214">
            <v>44254.5</v>
          </cell>
          <cell r="K214">
            <v>0.69707546361931005</v>
          </cell>
        </row>
        <row r="215">
          <cell r="A215">
            <v>44255.5</v>
          </cell>
          <cell r="K215">
            <v>0.65496028309731991</v>
          </cell>
        </row>
        <row r="216">
          <cell r="A216">
            <v>44256.5</v>
          </cell>
          <cell r="K216">
            <v>0.63995032944774344</v>
          </cell>
        </row>
        <row r="217">
          <cell r="A217">
            <v>44257.5</v>
          </cell>
          <cell r="K217">
            <v>0.70056558740648023</v>
          </cell>
        </row>
        <row r="218">
          <cell r="A218">
            <v>44258.5</v>
          </cell>
          <cell r="K218">
            <v>0.7315383503506071</v>
          </cell>
        </row>
        <row r="219">
          <cell r="A219">
            <v>44259.5</v>
          </cell>
          <cell r="K219">
            <v>0.88761272075328757</v>
          </cell>
        </row>
        <row r="220">
          <cell r="A220">
            <v>44260.5</v>
          </cell>
          <cell r="K220">
            <v>0.95673347611328596</v>
          </cell>
        </row>
        <row r="221">
          <cell r="A221">
            <v>44261.5</v>
          </cell>
          <cell r="K221">
            <v>0.78535130911006257</v>
          </cell>
        </row>
        <row r="222">
          <cell r="A222">
            <v>44262.5</v>
          </cell>
          <cell r="K222">
            <v>0.79597943369786472</v>
          </cell>
        </row>
        <row r="223">
          <cell r="A223">
            <v>44263.5</v>
          </cell>
          <cell r="K223">
            <v>0.95544097557378305</v>
          </cell>
        </row>
        <row r="224">
          <cell r="A224">
            <v>44264.5</v>
          </cell>
          <cell r="K224">
            <v>0.8669127349339486</v>
          </cell>
        </row>
      </sheetData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 Data"/>
      <sheetName val="MaxiGraph"/>
      <sheetName val="TC temperatures"/>
      <sheetName val="HPV1 Bat Volt"/>
      <sheetName val="Patched data"/>
      <sheetName val="maxi graphs"/>
      <sheetName val="Tree 1 Data"/>
      <sheetName val="Tree 2 Data"/>
      <sheetName val="Tree 3 Data"/>
      <sheetName val="Tree 4 Data"/>
      <sheetName val="cirumference survey"/>
      <sheetName val="transpiration data"/>
      <sheetName val="Kt vs GD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4">
          <cell r="A4">
            <v>43281.041666666664</v>
          </cell>
          <cell r="K4">
            <v>6.5725158808057987E-2</v>
          </cell>
        </row>
        <row r="5">
          <cell r="A5">
            <v>43282.041667997684</v>
          </cell>
          <cell r="K5">
            <v>7.1657235171507572E-2</v>
          </cell>
        </row>
        <row r="6">
          <cell r="A6">
            <v>43283.041669386577</v>
          </cell>
          <cell r="K6">
            <v>5.0935811202676498E-2</v>
          </cell>
        </row>
        <row r="7">
          <cell r="A7">
            <v>43284.041670775463</v>
          </cell>
          <cell r="K7">
            <v>5.8095975322085089E-2</v>
          </cell>
        </row>
        <row r="8">
          <cell r="A8">
            <v>43285.041672164349</v>
          </cell>
          <cell r="K8">
            <v>8.9308852773959793E-2</v>
          </cell>
        </row>
        <row r="9">
          <cell r="A9">
            <v>43286.041673553242</v>
          </cell>
          <cell r="K9">
            <v>6.5206183411578661E-2</v>
          </cell>
        </row>
        <row r="10">
          <cell r="A10">
            <v>43287.041674942127</v>
          </cell>
          <cell r="K10">
            <v>6.8476817311532115E-2</v>
          </cell>
        </row>
        <row r="11">
          <cell r="A11">
            <v>43288.04167633102</v>
          </cell>
          <cell r="K11">
            <v>7.1616362869809616E-2</v>
          </cell>
        </row>
        <row r="12">
          <cell r="A12">
            <v>43289.041677719906</v>
          </cell>
          <cell r="K12">
            <v>3.3558372730159956E-2</v>
          </cell>
        </row>
        <row r="13">
          <cell r="A13">
            <v>43290.041679108799</v>
          </cell>
          <cell r="K13">
            <v>6.6084206983271609E-2</v>
          </cell>
        </row>
        <row r="14">
          <cell r="A14">
            <v>43291.041680497685</v>
          </cell>
          <cell r="K14">
            <v>7.4262714412210371E-2</v>
          </cell>
        </row>
        <row r="15">
          <cell r="A15">
            <v>43292.041681886571</v>
          </cell>
          <cell r="K15">
            <v>5.4790156605859675E-2</v>
          </cell>
        </row>
        <row r="16">
          <cell r="A16">
            <v>43293.041683275464</v>
          </cell>
          <cell r="K16">
            <v>7.9070186310137083E-2</v>
          </cell>
        </row>
        <row r="17">
          <cell r="A17">
            <v>43294.041684664349</v>
          </cell>
          <cell r="K17">
            <v>9.1735825225480488E-2</v>
          </cell>
        </row>
        <row r="18">
          <cell r="A18">
            <v>43295.041686053242</v>
          </cell>
          <cell r="K18">
            <v>9.2726816943025134E-2</v>
          </cell>
        </row>
        <row r="19">
          <cell r="A19">
            <v>43296.041687442128</v>
          </cell>
          <cell r="K19">
            <v>6.177229056412805E-2</v>
          </cell>
        </row>
        <row r="20">
          <cell r="A20">
            <v>43297.041688831021</v>
          </cell>
          <cell r="K20">
            <v>0.11076384738009876</v>
          </cell>
        </row>
        <row r="21">
          <cell r="A21">
            <v>43298.041690219907</v>
          </cell>
          <cell r="K21">
            <v>0.10070625628376538</v>
          </cell>
        </row>
        <row r="22">
          <cell r="A22">
            <v>43299.0416916088</v>
          </cell>
          <cell r="K22">
            <v>9.3976514416712995E-2</v>
          </cell>
        </row>
        <row r="23">
          <cell r="A23">
            <v>43300.041692997685</v>
          </cell>
          <cell r="K23">
            <v>0.10528369268163694</v>
          </cell>
        </row>
        <row r="24">
          <cell r="A24">
            <v>43301.041694386571</v>
          </cell>
          <cell r="K24">
            <v>0.10808835336558294</v>
          </cell>
        </row>
        <row r="25">
          <cell r="A25">
            <v>43302.041695775464</v>
          </cell>
          <cell r="K25">
            <v>0.12647116462687955</v>
          </cell>
        </row>
        <row r="26">
          <cell r="A26">
            <v>43303.04169716435</v>
          </cell>
          <cell r="K26">
            <v>8.133236936884132E-2</v>
          </cell>
        </row>
        <row r="27">
          <cell r="A27">
            <v>43304.041698553243</v>
          </cell>
          <cell r="K27">
            <v>8.9526875588636437E-2</v>
          </cell>
        </row>
        <row r="28">
          <cell r="A28">
            <v>43305.041699942129</v>
          </cell>
          <cell r="K28">
            <v>8.097806285998442E-2</v>
          </cell>
        </row>
        <row r="29">
          <cell r="A29">
            <v>43306.041701331022</v>
          </cell>
          <cell r="K29">
            <v>7.7083384040234598E-2</v>
          </cell>
        </row>
        <row r="30">
          <cell r="A30">
            <v>43307.041702719907</v>
          </cell>
          <cell r="K30">
            <v>9.4886391745856821E-2</v>
          </cell>
        </row>
        <row r="31">
          <cell r="A31">
            <v>43308.041704108793</v>
          </cell>
          <cell r="K31">
            <v>8.3237644190193333E-2</v>
          </cell>
        </row>
        <row r="32">
          <cell r="A32">
            <v>43309.041705497686</v>
          </cell>
          <cell r="K32">
            <v>8.4728808892035795E-2</v>
          </cell>
        </row>
        <row r="33">
          <cell r="A33">
            <v>43310.041706886572</v>
          </cell>
          <cell r="K33">
            <v>0.10027516128525583</v>
          </cell>
        </row>
        <row r="34">
          <cell r="A34">
            <v>43311.041708275465</v>
          </cell>
          <cell r="K34">
            <v>7.7093330023177919E-2</v>
          </cell>
        </row>
        <row r="35">
          <cell r="A35">
            <v>43312.04170966435</v>
          </cell>
          <cell r="K35">
            <v>8.4519975581719045E-2</v>
          </cell>
        </row>
        <row r="36">
          <cell r="A36">
            <v>43313.041711053243</v>
          </cell>
          <cell r="K36">
            <v>9.2999369669830689E-2</v>
          </cell>
        </row>
        <row r="37">
          <cell r="A37">
            <v>43314.041712442129</v>
          </cell>
          <cell r="K37">
            <v>9.7383167239061735E-2</v>
          </cell>
        </row>
        <row r="38">
          <cell r="A38">
            <v>43315.041713831015</v>
          </cell>
          <cell r="K38">
            <v>9.5020909436562523E-2</v>
          </cell>
        </row>
        <row r="39">
          <cell r="A39">
            <v>43316.041715219908</v>
          </cell>
          <cell r="K39">
            <v>9.6246087016953974E-2</v>
          </cell>
        </row>
        <row r="40">
          <cell r="A40">
            <v>43317.041716608794</v>
          </cell>
          <cell r="K40">
            <v>7.5569005390080449E-2</v>
          </cell>
        </row>
        <row r="41">
          <cell r="A41">
            <v>43318.041717997687</v>
          </cell>
          <cell r="K41">
            <v>0.10252786533158888</v>
          </cell>
        </row>
        <row r="42">
          <cell r="A42">
            <v>43319.041719386572</v>
          </cell>
          <cell r="K42">
            <v>8.3218362547908112E-2</v>
          </cell>
        </row>
        <row r="43">
          <cell r="A43">
            <v>43320.041720775465</v>
          </cell>
          <cell r="K43">
            <v>8.5552708059959084E-2</v>
          </cell>
        </row>
        <row r="44">
          <cell r="A44">
            <v>43321.041722164351</v>
          </cell>
          <cell r="K44">
            <v>8.3323783391434397E-2</v>
          </cell>
        </row>
        <row r="45">
          <cell r="A45">
            <v>43322.041723553244</v>
          </cell>
          <cell r="K45">
            <v>8.8612097438782123E-2</v>
          </cell>
        </row>
        <row r="46">
          <cell r="A46">
            <v>43323.04172494213</v>
          </cell>
          <cell r="K46">
            <v>0.12053228720310917</v>
          </cell>
        </row>
        <row r="47">
          <cell r="A47">
            <v>43324.041726331016</v>
          </cell>
          <cell r="K47">
            <v>8.0808154147899991E-2</v>
          </cell>
        </row>
        <row r="48">
          <cell r="A48">
            <v>43325.041727719909</v>
          </cell>
          <cell r="K48">
            <v>9.1492438223403513E-2</v>
          </cell>
        </row>
        <row r="49">
          <cell r="A49">
            <v>43326.041729108794</v>
          </cell>
          <cell r="K49">
            <v>9.9556051437065668E-2</v>
          </cell>
        </row>
        <row r="50">
          <cell r="A50">
            <v>43327.041730497687</v>
          </cell>
          <cell r="K50">
            <v>7.688259168558792E-2</v>
          </cell>
        </row>
        <row r="51">
          <cell r="A51">
            <v>43328.041731886573</v>
          </cell>
          <cell r="K51">
            <v>8.5608502911734774E-2</v>
          </cell>
        </row>
        <row r="52">
          <cell r="A52">
            <v>43329.041733275466</v>
          </cell>
          <cell r="K52">
            <v>0.10799373274538822</v>
          </cell>
        </row>
        <row r="53">
          <cell r="A53">
            <v>43330.041734664352</v>
          </cell>
          <cell r="K53">
            <v>7.5150302580603581E-2</v>
          </cell>
        </row>
        <row r="54">
          <cell r="A54">
            <v>43331.041736053237</v>
          </cell>
          <cell r="K54">
            <v>0.10212290172586598</v>
          </cell>
        </row>
        <row r="55">
          <cell r="A55">
            <v>43332.04173744213</v>
          </cell>
          <cell r="K55">
            <v>9.2895955652188084E-2</v>
          </cell>
        </row>
        <row r="56">
          <cell r="A56">
            <v>43333.041738831016</v>
          </cell>
          <cell r="K56">
            <v>0.11631038505859467</v>
          </cell>
        </row>
        <row r="57">
          <cell r="A57">
            <v>43334.041740219909</v>
          </cell>
          <cell r="K57">
            <v>9.7251819907199638E-2</v>
          </cell>
        </row>
        <row r="58">
          <cell r="A58">
            <v>43335.041741608795</v>
          </cell>
          <cell r="K58">
            <v>9.6647360423676942E-2</v>
          </cell>
        </row>
        <row r="59">
          <cell r="A59">
            <v>43336.041742997688</v>
          </cell>
          <cell r="K59">
            <v>0.10964207494744267</v>
          </cell>
        </row>
        <row r="60">
          <cell r="A60">
            <v>43337.041744386574</v>
          </cell>
          <cell r="K60">
            <v>0.11116557318287321</v>
          </cell>
        </row>
        <row r="61">
          <cell r="A61">
            <v>43338.041745775467</v>
          </cell>
          <cell r="K61">
            <v>9.9826732714670713E-2</v>
          </cell>
        </row>
        <row r="62">
          <cell r="A62">
            <v>43339.041747164352</v>
          </cell>
          <cell r="K62">
            <v>0.11259234737471116</v>
          </cell>
        </row>
        <row r="63">
          <cell r="A63">
            <v>43340.041748553238</v>
          </cell>
          <cell r="K63">
            <v>0.10765889576615002</v>
          </cell>
        </row>
        <row r="64">
          <cell r="A64">
            <v>43341.041749942131</v>
          </cell>
          <cell r="K64">
            <v>0.10946173602208717</v>
          </cell>
        </row>
        <row r="65">
          <cell r="A65">
            <v>43342.041751331017</v>
          </cell>
          <cell r="K65">
            <v>0.10523707695368437</v>
          </cell>
        </row>
        <row r="66">
          <cell r="A66">
            <v>43343.04175271991</v>
          </cell>
          <cell r="K66">
            <v>0.12276950207528727</v>
          </cell>
        </row>
        <row r="67">
          <cell r="A67">
            <v>43344.041754108795</v>
          </cell>
          <cell r="K67">
            <v>0.17812192078262584</v>
          </cell>
        </row>
        <row r="68">
          <cell r="A68">
            <v>43345.041755497688</v>
          </cell>
          <cell r="K68">
            <v>0.17499407761684807</v>
          </cell>
        </row>
        <row r="69">
          <cell r="A69">
            <v>43346.041756886574</v>
          </cell>
          <cell r="K69">
            <v>0.15199243675327284</v>
          </cell>
        </row>
        <row r="70">
          <cell r="A70">
            <v>43347.04175827546</v>
          </cell>
          <cell r="K70">
            <v>0.18883672448873534</v>
          </cell>
        </row>
        <row r="71">
          <cell r="A71">
            <v>43348.041759664353</v>
          </cell>
          <cell r="K71">
            <v>0.18640839971931095</v>
          </cell>
        </row>
        <row r="72">
          <cell r="A72">
            <v>43349.041761053239</v>
          </cell>
          <cell r="K72">
            <v>0.19208818810803363</v>
          </cell>
        </row>
        <row r="73">
          <cell r="A73">
            <v>43350.041762442132</v>
          </cell>
          <cell r="K73">
            <v>0.17941422252043493</v>
          </cell>
        </row>
        <row r="74">
          <cell r="A74">
            <v>43351.041763831017</v>
          </cell>
          <cell r="K74">
            <v>0.18058179008554584</v>
          </cell>
        </row>
        <row r="75">
          <cell r="A75">
            <v>43352.04176521991</v>
          </cell>
          <cell r="K75">
            <v>0.16612332301192104</v>
          </cell>
        </row>
        <row r="76">
          <cell r="A76">
            <v>43353.041766608796</v>
          </cell>
          <cell r="K76">
            <v>0.16154075956236053</v>
          </cell>
        </row>
        <row r="77">
          <cell r="A77">
            <v>43354.041767997682</v>
          </cell>
          <cell r="K77">
            <v>0.19858653888804217</v>
          </cell>
        </row>
        <row r="78">
          <cell r="A78">
            <v>43355.041769386575</v>
          </cell>
          <cell r="K78">
            <v>0.19405897803328642</v>
          </cell>
        </row>
        <row r="79">
          <cell r="A79">
            <v>43356.04177077546</v>
          </cell>
          <cell r="K79">
            <v>0.21557286117969965</v>
          </cell>
        </row>
        <row r="80">
          <cell r="A80">
            <v>43357.041772164353</v>
          </cell>
          <cell r="K80">
            <v>0.24083633032527935</v>
          </cell>
        </row>
        <row r="81">
          <cell r="A81">
            <v>43358.041773553239</v>
          </cell>
          <cell r="K81">
            <v>0.1990932191292008</v>
          </cell>
        </row>
        <row r="82">
          <cell r="A82">
            <v>43359.041774942132</v>
          </cell>
          <cell r="K82">
            <v>0.31449358026232321</v>
          </cell>
        </row>
        <row r="83">
          <cell r="A83">
            <v>43360.041776331018</v>
          </cell>
          <cell r="K83">
            <v>0.28551449675097029</v>
          </cell>
        </row>
        <row r="84">
          <cell r="A84">
            <v>43361.041777719911</v>
          </cell>
          <cell r="K84">
            <v>0.35238123448696074</v>
          </cell>
        </row>
        <row r="85">
          <cell r="A85">
            <v>43362.041779108797</v>
          </cell>
          <cell r="K85">
            <v>0.41860572666495777</v>
          </cell>
        </row>
        <row r="86">
          <cell r="A86">
            <v>43363.041780497682</v>
          </cell>
          <cell r="K86">
            <v>0.38110539676347832</v>
          </cell>
        </row>
        <row r="87">
          <cell r="A87">
            <v>43364.041781886575</v>
          </cell>
          <cell r="K87">
            <v>0.33430675545695471</v>
          </cell>
        </row>
        <row r="88">
          <cell r="A88">
            <v>43365.041783275461</v>
          </cell>
          <cell r="K88">
            <v>0.4292606577601607</v>
          </cell>
        </row>
        <row r="89">
          <cell r="A89">
            <v>43366.041784664354</v>
          </cell>
          <cell r="K89">
            <v>0.43702436549512214</v>
          </cell>
        </row>
        <row r="90">
          <cell r="A90">
            <v>43367.04178605324</v>
          </cell>
          <cell r="K90">
            <v>0.41592370196623152</v>
          </cell>
        </row>
        <row r="91">
          <cell r="A91">
            <v>43368.041787442133</v>
          </cell>
          <cell r="K91">
            <v>0.5359010775409645</v>
          </cell>
        </row>
        <row r="92">
          <cell r="A92">
            <v>43369.041788831018</v>
          </cell>
          <cell r="K92">
            <v>0.51078177379977951</v>
          </cell>
        </row>
        <row r="93">
          <cell r="A93">
            <v>43370.041790219904</v>
          </cell>
          <cell r="K93">
            <v>0.61822833055545079</v>
          </cell>
        </row>
        <row r="94">
          <cell r="A94">
            <v>43371.041791608797</v>
          </cell>
          <cell r="K94">
            <v>0.57037166050982935</v>
          </cell>
        </row>
        <row r="95">
          <cell r="A95">
            <v>43372.041792997683</v>
          </cell>
          <cell r="K95">
            <v>0.56617924134520592</v>
          </cell>
        </row>
        <row r="96">
          <cell r="A96">
            <v>43373.041794386576</v>
          </cell>
          <cell r="K96">
            <v>0.49634837081508926</v>
          </cell>
        </row>
        <row r="97">
          <cell r="A97">
            <v>43374.041795775462</v>
          </cell>
          <cell r="K97">
            <v>0.54724993787482012</v>
          </cell>
        </row>
        <row r="98">
          <cell r="A98">
            <v>43375.041797164355</v>
          </cell>
          <cell r="K98">
            <v>0.57961512714362806</v>
          </cell>
        </row>
        <row r="99">
          <cell r="A99">
            <v>43376.04179855324</v>
          </cell>
          <cell r="K99">
            <v>0.57437552222410493</v>
          </cell>
        </row>
        <row r="100">
          <cell r="A100">
            <v>43377.041799942126</v>
          </cell>
          <cell r="K100">
            <v>0.51353460719923683</v>
          </cell>
        </row>
        <row r="101">
          <cell r="A101">
            <v>43378.041801331019</v>
          </cell>
          <cell r="K101">
            <v>0.45548752235182782</v>
          </cell>
        </row>
        <row r="102">
          <cell r="A102">
            <v>43379.041802719905</v>
          </cell>
          <cell r="K102">
            <v>0.60819217291817351</v>
          </cell>
        </row>
        <row r="103">
          <cell r="A103">
            <v>43380.041804108798</v>
          </cell>
          <cell r="K103">
            <v>0.69123584244800185</v>
          </cell>
        </row>
        <row r="104">
          <cell r="A104">
            <v>43381.041805497684</v>
          </cell>
          <cell r="K104">
            <v>0.60379733958023407</v>
          </cell>
        </row>
        <row r="105">
          <cell r="A105">
            <v>43382.041806886577</v>
          </cell>
          <cell r="K105">
            <v>0.59682790196891566</v>
          </cell>
        </row>
        <row r="106">
          <cell r="A106">
            <v>43383.041808275462</v>
          </cell>
          <cell r="K106">
            <v>0.58358658688557863</v>
          </cell>
        </row>
        <row r="107">
          <cell r="A107">
            <v>43384.041809664355</v>
          </cell>
          <cell r="K107">
            <v>0.56069012696137766</v>
          </cell>
        </row>
        <row r="108">
          <cell r="A108">
            <v>43385.041811053241</v>
          </cell>
          <cell r="K108">
            <v>0.62799289025211136</v>
          </cell>
        </row>
        <row r="109">
          <cell r="A109">
            <v>43386.041812442127</v>
          </cell>
          <cell r="K109">
            <v>0.32023106487456399</v>
          </cell>
        </row>
        <row r="110">
          <cell r="A110">
            <v>43387.04181383102</v>
          </cell>
          <cell r="K110">
            <v>0.22602301846806383</v>
          </cell>
        </row>
        <row r="111">
          <cell r="A111">
            <v>43388.041815219905</v>
          </cell>
          <cell r="K111">
            <v>0.59352428003230717</v>
          </cell>
        </row>
        <row r="112">
          <cell r="A112">
            <v>43389.041816608798</v>
          </cell>
          <cell r="K112">
            <v>0.6832782525369121</v>
          </cell>
        </row>
        <row r="113">
          <cell r="A113">
            <v>43390.041817997684</v>
          </cell>
          <cell r="K113">
            <v>0.64117844248112499</v>
          </cell>
        </row>
        <row r="114">
          <cell r="A114">
            <v>43391.041819386577</v>
          </cell>
          <cell r="K114">
            <v>0.66879927524162419</v>
          </cell>
        </row>
        <row r="115">
          <cell r="A115">
            <v>43392.041820775463</v>
          </cell>
          <cell r="K115">
            <v>0.64079527280107862</v>
          </cell>
        </row>
        <row r="116">
          <cell r="A116">
            <v>43393.041822164349</v>
          </cell>
          <cell r="K116">
            <v>0.68129158990559047</v>
          </cell>
        </row>
        <row r="117">
          <cell r="A117">
            <v>43394.041823553242</v>
          </cell>
          <cell r="K117">
            <v>0.78797925939667779</v>
          </cell>
        </row>
        <row r="118">
          <cell r="A118">
            <v>43395.041824942127</v>
          </cell>
          <cell r="K118">
            <v>0.62031642967833589</v>
          </cell>
        </row>
        <row r="119">
          <cell r="A119">
            <v>43396.04182633102</v>
          </cell>
          <cell r="K119">
            <v>0.72341243983972503</v>
          </cell>
        </row>
        <row r="120">
          <cell r="A120">
            <v>43397.041827719906</v>
          </cell>
          <cell r="K120">
            <v>0.6736485757910724</v>
          </cell>
        </row>
        <row r="121">
          <cell r="A121">
            <v>43398.041829108799</v>
          </cell>
          <cell r="K121">
            <v>0.66029594156739702</v>
          </cell>
        </row>
        <row r="122">
          <cell r="A122">
            <v>43399.041830497685</v>
          </cell>
          <cell r="K122">
            <v>0.75708312952105805</v>
          </cell>
        </row>
        <row r="123">
          <cell r="A123">
            <v>43400.04183188657</v>
          </cell>
          <cell r="K123">
            <v>0.78793306404832741</v>
          </cell>
        </row>
        <row r="124">
          <cell r="A124">
            <v>43401.041833275463</v>
          </cell>
          <cell r="K124">
            <v>0.78440529425116745</v>
          </cell>
        </row>
        <row r="125">
          <cell r="A125">
            <v>43402.041834664349</v>
          </cell>
          <cell r="K125">
            <v>0.74013934475690069</v>
          </cell>
        </row>
        <row r="126">
          <cell r="A126">
            <v>43403.041836053242</v>
          </cell>
          <cell r="K126">
            <v>0.68645992854255067</v>
          </cell>
        </row>
        <row r="127">
          <cell r="A127">
            <v>43404.041837442128</v>
          </cell>
          <cell r="K127">
            <v>0.76923485010306525</v>
          </cell>
        </row>
        <row r="128">
          <cell r="A128">
            <v>43405.041677835645</v>
          </cell>
          <cell r="K128">
            <v>0.47509162474177102</v>
          </cell>
        </row>
        <row r="129">
          <cell r="A129">
            <v>43406.041679224538</v>
          </cell>
          <cell r="K129">
            <v>0.70389719718865784</v>
          </cell>
        </row>
        <row r="130">
          <cell r="A130">
            <v>43407.041680613424</v>
          </cell>
          <cell r="K130">
            <v>0.77681623671847877</v>
          </cell>
        </row>
        <row r="131">
          <cell r="A131">
            <v>43408.041682002317</v>
          </cell>
          <cell r="K131">
            <v>0.71221865416729802</v>
          </cell>
        </row>
        <row r="132">
          <cell r="A132">
            <v>43409.041683391202</v>
          </cell>
          <cell r="K132">
            <v>0.62677102098187421</v>
          </cell>
        </row>
        <row r="133">
          <cell r="A133">
            <v>43410.041684780095</v>
          </cell>
          <cell r="K133">
            <v>0.66679661668435675</v>
          </cell>
        </row>
        <row r="134">
          <cell r="A134">
            <v>43411.041686168981</v>
          </cell>
          <cell r="K134">
            <v>0.75339331587320035</v>
          </cell>
        </row>
        <row r="135">
          <cell r="A135">
            <v>43412.041687557874</v>
          </cell>
          <cell r="K135">
            <v>0.75525590544118515</v>
          </cell>
        </row>
        <row r="136">
          <cell r="A136">
            <v>43413.041688888887</v>
          </cell>
          <cell r="K136">
            <v>0.78592470351075205</v>
          </cell>
        </row>
        <row r="137">
          <cell r="A137">
            <v>43414.04169027778</v>
          </cell>
          <cell r="K137">
            <v>0.79864461606851656</v>
          </cell>
        </row>
        <row r="138">
          <cell r="A138">
            <v>43415.041691666665</v>
          </cell>
          <cell r="K138">
            <v>0.78364848823041533</v>
          </cell>
        </row>
        <row r="139">
          <cell r="A139">
            <v>43416.041693055558</v>
          </cell>
          <cell r="K139">
            <v>0.89018964544923962</v>
          </cell>
        </row>
        <row r="140">
          <cell r="A140">
            <v>43417.041694444444</v>
          </cell>
          <cell r="K140">
            <v>0.82000164327505753</v>
          </cell>
        </row>
        <row r="141">
          <cell r="A141">
            <v>43418.04169583333</v>
          </cell>
          <cell r="K141">
            <v>0.70648983863902126</v>
          </cell>
        </row>
        <row r="142">
          <cell r="A142">
            <v>43419.041697222223</v>
          </cell>
          <cell r="K142">
            <v>0.87254727334509807</v>
          </cell>
        </row>
        <row r="143">
          <cell r="A143">
            <v>43420.041698611109</v>
          </cell>
          <cell r="K143">
            <v>0.92658134618936483</v>
          </cell>
        </row>
        <row r="144">
          <cell r="A144">
            <v>43421.041699884256</v>
          </cell>
          <cell r="K144">
            <v>0.84539117689372889</v>
          </cell>
        </row>
        <row r="145">
          <cell r="A145">
            <v>43422.041701273149</v>
          </cell>
          <cell r="K145">
            <v>0.79288104790506075</v>
          </cell>
        </row>
        <row r="146">
          <cell r="A146">
            <v>43423.041702662034</v>
          </cell>
          <cell r="K146">
            <v>0.77150979169332068</v>
          </cell>
        </row>
        <row r="147">
          <cell r="A147">
            <v>43424.041704050927</v>
          </cell>
          <cell r="K147">
            <v>0.67901088581923097</v>
          </cell>
        </row>
        <row r="148">
          <cell r="A148">
            <v>43425.041705439813</v>
          </cell>
          <cell r="K148">
            <v>0.80470337432916872</v>
          </cell>
        </row>
        <row r="149">
          <cell r="A149">
            <v>43426.041706770833</v>
          </cell>
          <cell r="K149">
            <v>0.80156041945742784</v>
          </cell>
        </row>
        <row r="150">
          <cell r="A150">
            <v>43427.041708159719</v>
          </cell>
          <cell r="K150">
            <v>0.7013692341791391</v>
          </cell>
        </row>
        <row r="151">
          <cell r="A151">
            <v>43428.041709548612</v>
          </cell>
          <cell r="K151">
            <v>0.72468057430119059</v>
          </cell>
        </row>
        <row r="152">
          <cell r="A152">
            <v>43429.041710937498</v>
          </cell>
          <cell r="K152">
            <v>0.65429712100821225</v>
          </cell>
        </row>
        <row r="153">
          <cell r="A153">
            <v>43430.041712326391</v>
          </cell>
          <cell r="K153">
            <v>0.72821063007114206</v>
          </cell>
        </row>
        <row r="154">
          <cell r="A154">
            <v>43431.041713715276</v>
          </cell>
          <cell r="K154">
            <v>0.68530998211438199</v>
          </cell>
        </row>
        <row r="155">
          <cell r="A155">
            <v>43432.041715104169</v>
          </cell>
          <cell r="K155">
            <v>0.75952604696194215</v>
          </cell>
        </row>
        <row r="156">
          <cell r="A156">
            <v>43433.041716493055</v>
          </cell>
          <cell r="K156">
            <v>0.71638832560690757</v>
          </cell>
        </row>
        <row r="157">
          <cell r="A157">
            <v>43434.041717881948</v>
          </cell>
          <cell r="K157">
            <v>0.79460811913262619</v>
          </cell>
        </row>
        <row r="158">
          <cell r="A158">
            <v>43435.041719270834</v>
          </cell>
          <cell r="K158">
            <v>0.81113754422694284</v>
          </cell>
        </row>
        <row r="159">
          <cell r="A159">
            <v>43436.041720659719</v>
          </cell>
          <cell r="K159">
            <v>0.65182594020092288</v>
          </cell>
        </row>
        <row r="160">
          <cell r="A160">
            <v>43437.041722048612</v>
          </cell>
          <cell r="K160">
            <v>0.76281917794191112</v>
          </cell>
        </row>
        <row r="161">
          <cell r="A161">
            <v>43438.041723379632</v>
          </cell>
          <cell r="K161">
            <v>0.78320565530411834</v>
          </cell>
        </row>
        <row r="162">
          <cell r="A162">
            <v>43439.041724768518</v>
          </cell>
          <cell r="K162">
            <v>0.73015815507614623</v>
          </cell>
        </row>
        <row r="163">
          <cell r="A163">
            <v>43440.041726157404</v>
          </cell>
          <cell r="K163">
            <v>0.81409352272330282</v>
          </cell>
        </row>
        <row r="164">
          <cell r="A164">
            <v>43441.041726099538</v>
          </cell>
          <cell r="K164">
            <v>0.80282028982808096</v>
          </cell>
        </row>
        <row r="165">
          <cell r="A165">
            <v>43442.041726099538</v>
          </cell>
          <cell r="K165">
            <v>0.78704829412368615</v>
          </cell>
        </row>
        <row r="166">
          <cell r="A166">
            <v>43443.041726099538</v>
          </cell>
          <cell r="K166">
            <v>0.60281403358502372</v>
          </cell>
        </row>
        <row r="167">
          <cell r="A167">
            <v>43444.041726099538</v>
          </cell>
          <cell r="K167">
            <v>0.6598313750294984</v>
          </cell>
        </row>
        <row r="168">
          <cell r="A168">
            <v>43445.041726099538</v>
          </cell>
          <cell r="K168">
            <v>0.78072702118335668</v>
          </cell>
        </row>
        <row r="169">
          <cell r="A169">
            <v>43446.041726099538</v>
          </cell>
          <cell r="K169">
            <v>0.76675178700621971</v>
          </cell>
        </row>
        <row r="170">
          <cell r="A170">
            <v>43447.041726099538</v>
          </cell>
          <cell r="K170">
            <v>0.76608325318907733</v>
          </cell>
        </row>
        <row r="171">
          <cell r="A171">
            <v>43448.041726099538</v>
          </cell>
          <cell r="K171">
            <v>0.85149164042063141</v>
          </cell>
        </row>
        <row r="172">
          <cell r="A172">
            <v>43449.041726099538</v>
          </cell>
          <cell r="K172">
            <v>0.74158422881468333</v>
          </cell>
        </row>
        <row r="173">
          <cell r="A173">
            <v>43450.041726099538</v>
          </cell>
          <cell r="K173">
            <v>0.75015227796993134</v>
          </cell>
        </row>
        <row r="174">
          <cell r="A174">
            <v>43451.041726099538</v>
          </cell>
          <cell r="K174">
            <v>0.79635692089630861</v>
          </cell>
        </row>
        <row r="175">
          <cell r="A175">
            <v>43452.041726099538</v>
          </cell>
          <cell r="K175">
            <v>0.77014265781606583</v>
          </cell>
        </row>
        <row r="176">
          <cell r="A176">
            <v>43453.041726099538</v>
          </cell>
          <cell r="K176">
            <v>0.77574195418393821</v>
          </cell>
        </row>
        <row r="177">
          <cell r="A177">
            <v>43454.041726099538</v>
          </cell>
          <cell r="K177">
            <v>0.75925911120863343</v>
          </cell>
        </row>
        <row r="178">
          <cell r="A178">
            <v>43455.041726099538</v>
          </cell>
          <cell r="K178">
            <v>0.67944947847662984</v>
          </cell>
        </row>
        <row r="179">
          <cell r="A179">
            <v>43456.041726099538</v>
          </cell>
          <cell r="K179">
            <v>0.72854377366970002</v>
          </cell>
        </row>
        <row r="180">
          <cell r="A180">
            <v>43457.041726099538</v>
          </cell>
          <cell r="K180">
            <v>0.67289871081273056</v>
          </cell>
        </row>
        <row r="181">
          <cell r="A181">
            <v>43458.041726099538</v>
          </cell>
          <cell r="K181">
            <v>0.74853871444333375</v>
          </cell>
        </row>
        <row r="182">
          <cell r="A182">
            <v>43459.041726099538</v>
          </cell>
          <cell r="K182">
            <v>0.80064866448401606</v>
          </cell>
        </row>
        <row r="183">
          <cell r="A183">
            <v>43460.041726099538</v>
          </cell>
          <cell r="K183">
            <v>0.82463692708508274</v>
          </cell>
        </row>
        <row r="184">
          <cell r="A184">
            <v>43461.041726099538</v>
          </cell>
          <cell r="K184">
            <v>0.8027514272897277</v>
          </cell>
        </row>
        <row r="185">
          <cell r="A185">
            <v>43462.041726099538</v>
          </cell>
          <cell r="K185">
            <v>0.72942072997544938</v>
          </cell>
        </row>
        <row r="186">
          <cell r="A186">
            <v>43463.041726099538</v>
          </cell>
          <cell r="K186">
            <v>0.62153971598350388</v>
          </cell>
        </row>
        <row r="187">
          <cell r="A187">
            <v>43464.041726099538</v>
          </cell>
          <cell r="K187">
            <v>0.62050607277651704</v>
          </cell>
        </row>
        <row r="188">
          <cell r="A188">
            <v>43465.041726099538</v>
          </cell>
          <cell r="K188">
            <v>0.27270573114670466</v>
          </cell>
        </row>
        <row r="189">
          <cell r="A189">
            <v>43466.041726099538</v>
          </cell>
          <cell r="K189">
            <v>5.6167063392726757E-2</v>
          </cell>
        </row>
        <row r="190">
          <cell r="A190">
            <v>43467.041726099538</v>
          </cell>
          <cell r="K190">
            <v>0.72907170696242618</v>
          </cell>
        </row>
        <row r="191">
          <cell r="A191">
            <v>43468.041726099538</v>
          </cell>
          <cell r="K191">
            <v>0.78159878445325615</v>
          </cell>
        </row>
        <row r="192">
          <cell r="A192">
            <v>43469.041726678239</v>
          </cell>
          <cell r="K192">
            <v>0.72830036313550162</v>
          </cell>
        </row>
        <row r="193">
          <cell r="A193">
            <v>43470.041728067132</v>
          </cell>
          <cell r="K193">
            <v>0.72838947850746238</v>
          </cell>
        </row>
        <row r="194">
          <cell r="A194">
            <v>43471.041729456017</v>
          </cell>
          <cell r="K194">
            <v>0.77740723301071568</v>
          </cell>
        </row>
        <row r="195">
          <cell r="A195">
            <v>43472.04173084491</v>
          </cell>
          <cell r="K195">
            <v>0.70339067294554936</v>
          </cell>
        </row>
        <row r="196">
          <cell r="A196">
            <v>43473.041732233796</v>
          </cell>
          <cell r="K196">
            <v>0.81732417052873463</v>
          </cell>
        </row>
        <row r="197">
          <cell r="A197">
            <v>43474.041733622682</v>
          </cell>
          <cell r="K197">
            <v>0.75113367197701331</v>
          </cell>
        </row>
        <row r="198">
          <cell r="A198">
            <v>43475.041735011575</v>
          </cell>
          <cell r="K198">
            <v>0.77123428819238149</v>
          </cell>
        </row>
        <row r="199">
          <cell r="A199">
            <v>43476.041736400461</v>
          </cell>
          <cell r="K199">
            <v>0.81779910010541512</v>
          </cell>
        </row>
        <row r="200">
          <cell r="A200">
            <v>43477.041737789354</v>
          </cell>
          <cell r="K200">
            <v>0.87008755683823513</v>
          </cell>
        </row>
        <row r="201">
          <cell r="A201">
            <v>43478.041739178239</v>
          </cell>
          <cell r="K201">
            <v>0.84624826532528463</v>
          </cell>
        </row>
        <row r="202">
          <cell r="A202">
            <v>43479.041740567132</v>
          </cell>
          <cell r="K202">
            <v>0.79126347188800727</v>
          </cell>
        </row>
        <row r="203">
          <cell r="A203">
            <v>43480.041741956018</v>
          </cell>
          <cell r="K203">
            <v>0.75143449531556172</v>
          </cell>
        </row>
        <row r="204">
          <cell r="A204">
            <v>43481.041743344904</v>
          </cell>
          <cell r="K204">
            <v>0.82301392508946347</v>
          </cell>
        </row>
        <row r="205">
          <cell r="A205">
            <v>43482.041744733797</v>
          </cell>
          <cell r="K205">
            <v>0.82974087663932172</v>
          </cell>
        </row>
        <row r="206">
          <cell r="A206">
            <v>43483.041746122683</v>
          </cell>
          <cell r="K206">
            <v>0.80280794873012562</v>
          </cell>
        </row>
        <row r="207">
          <cell r="A207">
            <v>43484.041747511576</v>
          </cell>
          <cell r="K207">
            <v>0.87965680205884045</v>
          </cell>
        </row>
        <row r="208">
          <cell r="A208">
            <v>43485.041748900461</v>
          </cell>
          <cell r="K208">
            <v>0.82117720710870534</v>
          </cell>
        </row>
        <row r="209">
          <cell r="A209">
            <v>43486.041750289354</v>
          </cell>
          <cell r="K209">
            <v>0.72682721046420584</v>
          </cell>
        </row>
        <row r="210">
          <cell r="A210">
            <v>43487.04175167824</v>
          </cell>
          <cell r="K210">
            <v>0.8179407517481263</v>
          </cell>
        </row>
        <row r="211">
          <cell r="A211">
            <v>43488.041753067133</v>
          </cell>
          <cell r="K211">
            <v>0.77987374925125819</v>
          </cell>
        </row>
        <row r="212">
          <cell r="A212">
            <v>43489.041754456019</v>
          </cell>
          <cell r="K212">
            <v>0.81487118136883741</v>
          </cell>
        </row>
        <row r="213">
          <cell r="A213">
            <v>43490.041755844904</v>
          </cell>
          <cell r="K213">
            <v>0.77358091461679335</v>
          </cell>
        </row>
        <row r="214">
          <cell r="A214">
            <v>43491.041757233797</v>
          </cell>
          <cell r="K214">
            <v>0.72974697179430215</v>
          </cell>
        </row>
        <row r="215">
          <cell r="A215">
            <v>43492.041758622683</v>
          </cell>
          <cell r="K215">
            <v>0.7869786936335037</v>
          </cell>
        </row>
        <row r="216">
          <cell r="A216">
            <v>43493.041760011576</v>
          </cell>
          <cell r="K216">
            <v>0.65939917398089887</v>
          </cell>
        </row>
        <row r="217">
          <cell r="A217">
            <v>43494.041761400462</v>
          </cell>
          <cell r="K217">
            <v>0.72731900185333309</v>
          </cell>
        </row>
        <row r="218">
          <cell r="A218">
            <v>43495.041762789355</v>
          </cell>
          <cell r="K218">
            <v>0.78432307979437932</v>
          </cell>
        </row>
        <row r="219">
          <cell r="A219">
            <v>43496.041764178241</v>
          </cell>
          <cell r="K219">
            <v>0.74198449875379779</v>
          </cell>
        </row>
        <row r="220">
          <cell r="A220">
            <v>43497.041765567126</v>
          </cell>
          <cell r="K220">
            <v>0.49549698857603208</v>
          </cell>
        </row>
        <row r="221">
          <cell r="A221">
            <v>43498.041766956019</v>
          </cell>
          <cell r="K221">
            <v>0.59344153026611624</v>
          </cell>
        </row>
        <row r="222">
          <cell r="A222">
            <v>43499.041768344905</v>
          </cell>
          <cell r="K222">
            <v>0.65983585663334843</v>
          </cell>
        </row>
        <row r="223">
          <cell r="A223">
            <v>43500.041769733798</v>
          </cell>
          <cell r="K223">
            <v>0.67290648861800062</v>
          </cell>
        </row>
        <row r="224">
          <cell r="A224">
            <v>43501</v>
          </cell>
          <cell r="K224">
            <v>0.80118572154615586</v>
          </cell>
        </row>
      </sheetData>
      <sheetData sheetId="12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r. NJ Taylor" refreshedDate="44700.663906018519" createdVersion="6" refreshedVersion="6" minRefreshableVersion="3" recordCount="274" xr:uid="{E87F44A4-8683-4554-A612-F90DAB0CB000}">
  <cacheSource type="worksheet">
    <worksheetSource ref="A1:E275" sheet="Transpiration estimates model"/>
  </cacheSource>
  <cacheFields count="5">
    <cacheField name="date" numFmtId="15">
      <sharedItems containsSemiMixedTypes="0" containsNonDate="0" containsDate="1" containsString="0" minDate="2020-09-30T12:00:00" maxDate="2021-06-30T12:00:00" count="274">
        <d v="2020-09-30T12:00:00"/>
        <d v="2020-10-01T12:00:00"/>
        <d v="2020-10-02T12:00:00"/>
        <d v="2020-10-03T12:00:00"/>
        <d v="2020-10-04T12:00:00"/>
        <d v="2020-10-05T12:00:00"/>
        <d v="2020-10-06T12:00:00"/>
        <d v="2020-10-07T12:00:00"/>
        <d v="2020-10-08T12:00:00"/>
        <d v="2020-10-09T12:00:00"/>
        <d v="2020-10-10T12:00:00"/>
        <d v="2020-10-11T12:00:00"/>
        <d v="2020-10-12T12:00:00"/>
        <d v="2020-10-13T12:00:00"/>
        <d v="2020-10-14T12:00:00"/>
        <d v="2020-10-15T12:00:00"/>
        <d v="2020-10-16T12:00:00"/>
        <d v="2020-10-17T12:00:00"/>
        <d v="2020-10-18T12:00:00"/>
        <d v="2020-10-19T12:00:00"/>
        <d v="2020-10-20T12:00:00"/>
        <d v="2020-10-21T12:00:00"/>
        <d v="2020-10-22T12:00:00"/>
        <d v="2020-10-23T12:00:00"/>
        <d v="2020-10-24T12:00:00"/>
        <d v="2020-10-25T12:00:00"/>
        <d v="2020-10-26T12:00:00"/>
        <d v="2020-10-27T12:00:00"/>
        <d v="2020-10-28T12:00:00"/>
        <d v="2020-10-29T12:00:00"/>
        <d v="2020-10-30T12:00:00"/>
        <d v="2020-10-31T12:00:00"/>
        <d v="2020-11-01T12:00:00"/>
        <d v="2020-11-02T12:00:00"/>
        <d v="2020-11-03T12:00:00"/>
        <d v="2020-11-04T12:00:00"/>
        <d v="2020-11-05T12:00:00"/>
        <d v="2020-11-06T12:00:00"/>
        <d v="2020-11-07T12:00:00"/>
        <d v="2020-11-08T12:00:00"/>
        <d v="2020-11-09T12:00:00"/>
        <d v="2020-11-10T12:00:00"/>
        <d v="2020-11-11T12:00:00"/>
        <d v="2020-11-12T12:00:00"/>
        <d v="2020-11-13T12:00:00"/>
        <d v="2020-11-14T12:00:00"/>
        <d v="2020-11-15T12:00:00"/>
        <d v="2020-11-16T12:00:00"/>
        <d v="2020-11-17T12:00:00"/>
        <d v="2020-11-18T12:00:00"/>
        <d v="2020-11-19T12:00:00"/>
        <d v="2020-11-20T12:00:00"/>
        <d v="2020-11-21T12:00:00"/>
        <d v="2020-11-22T12:00:00"/>
        <d v="2020-11-23T12:00:00"/>
        <d v="2020-11-24T12:00:00"/>
        <d v="2020-11-25T12:00:00"/>
        <d v="2020-11-26T12:00:00"/>
        <d v="2020-11-27T12:00:00"/>
        <d v="2020-11-28T12:00:00"/>
        <d v="2020-11-29T12:00:00"/>
        <d v="2020-11-30T12:00:00"/>
        <d v="2020-12-01T12:00:00"/>
        <d v="2020-12-02T12:00:00"/>
        <d v="2020-12-03T12:00:00"/>
        <d v="2020-12-04T12:00:00"/>
        <d v="2020-12-05T12:00:00"/>
        <d v="2020-12-06T12:00:00"/>
        <d v="2020-12-07T12:00:00"/>
        <d v="2020-12-08T12:00:00"/>
        <d v="2020-12-09T12:00:00"/>
        <d v="2020-12-10T12:00:00"/>
        <d v="2020-12-11T12:00:00"/>
        <d v="2020-12-12T12:00:00"/>
        <d v="2020-12-13T12:00:00"/>
        <d v="2020-12-14T12:00:00"/>
        <d v="2020-12-15T12:00:00"/>
        <d v="2020-12-16T12:00:00"/>
        <d v="2020-12-17T12:00:00"/>
        <d v="2020-12-18T12:00:00"/>
        <d v="2020-12-19T12:00:00"/>
        <d v="2020-12-20T12:00:00"/>
        <d v="2020-12-21T12:00:00"/>
        <d v="2020-12-22T12:00:00"/>
        <d v="2020-12-23T12:00:00"/>
        <d v="2020-12-24T12:00:00"/>
        <d v="2020-12-25T12:00:00"/>
        <d v="2020-12-26T12:00:00"/>
        <d v="2020-12-27T12:00:00"/>
        <d v="2020-12-28T12:00:00"/>
        <d v="2020-12-29T12:00:00"/>
        <d v="2020-12-30T12:00:00"/>
        <d v="2020-12-31T12:00:00"/>
        <d v="2021-01-01T12:00:00"/>
        <d v="2021-01-02T12:00:00"/>
        <d v="2021-01-03T12:00:00"/>
        <d v="2021-01-04T12:00:00"/>
        <d v="2021-01-05T12:00:00"/>
        <d v="2021-01-06T12:00:00"/>
        <d v="2021-01-07T12:00:00"/>
        <d v="2021-01-08T12:00:00"/>
        <d v="2021-01-09T12:00:00"/>
        <d v="2021-01-10T12:00:00"/>
        <d v="2021-01-11T12:00:00"/>
        <d v="2021-01-12T12:00:00"/>
        <d v="2021-01-13T12:00:00"/>
        <d v="2021-01-14T12:00:00"/>
        <d v="2021-01-15T12:00:00"/>
        <d v="2021-01-16T12:00:00"/>
        <d v="2021-01-17T12:00:00"/>
        <d v="2021-01-18T12:00:00"/>
        <d v="2021-01-19T12:00:00"/>
        <d v="2021-01-20T12:00:00"/>
        <d v="2021-01-21T12:00:00"/>
        <d v="2021-01-22T12:00:00"/>
        <d v="2021-01-23T12:00:00"/>
        <d v="2021-01-24T12:00:00"/>
        <d v="2021-01-25T12:00:00"/>
        <d v="2021-01-26T12:00:00"/>
        <d v="2021-01-27T12:00:00"/>
        <d v="2021-01-28T12:00:00"/>
        <d v="2021-01-29T12:00:00"/>
        <d v="2021-01-30T12:00:00"/>
        <d v="2021-01-31T12:00:00"/>
        <d v="2021-02-01T12:00:00"/>
        <d v="2021-02-02T12:00:00"/>
        <d v="2021-02-03T12:00:00"/>
        <d v="2021-02-04T12:00:00"/>
        <d v="2021-02-05T12:00:00"/>
        <d v="2021-02-06T12:00:00"/>
        <d v="2021-02-07T12:00:00"/>
        <d v="2021-02-08T12:00:00"/>
        <d v="2021-02-09T12:00:00"/>
        <d v="2021-02-10T12:00:00"/>
        <d v="2021-02-11T12:00:00"/>
        <d v="2021-02-12T12:00:00"/>
        <d v="2021-02-13T12:00:00"/>
        <d v="2021-02-14T12:00:00"/>
        <d v="2021-02-15T12:00:00"/>
        <d v="2021-02-16T12:00:00"/>
        <d v="2021-02-17T12:00:00"/>
        <d v="2021-02-18T12:00:00"/>
        <d v="2021-02-19T12:00:00"/>
        <d v="2021-02-20T12:00:00"/>
        <d v="2021-02-21T12:00:00"/>
        <d v="2021-02-22T12:00:00"/>
        <d v="2021-02-23T12:00:00"/>
        <d v="2021-02-24T12:00:00"/>
        <d v="2021-02-25T12:00:00"/>
        <d v="2021-02-26T12:00:00"/>
        <d v="2021-02-27T12:00:00"/>
        <d v="2021-02-28T12:00:00"/>
        <d v="2021-03-01T12:00:00"/>
        <d v="2021-03-02T12:00:00"/>
        <d v="2021-03-03T12:00:00"/>
        <d v="2021-03-04T12:00:00"/>
        <d v="2021-03-05T12:00:00"/>
        <d v="2021-03-06T12:00:00"/>
        <d v="2021-03-07T12:00:00"/>
        <d v="2021-03-08T12:00:00"/>
        <d v="2021-03-09T12:00:00"/>
        <d v="2021-03-10T12:00:00"/>
        <d v="2021-03-11T12:00:00"/>
        <d v="2021-03-12T12:00:00"/>
        <d v="2021-03-13T12:00:00"/>
        <d v="2021-03-14T12:00:00"/>
        <d v="2021-03-15T12:00:00"/>
        <d v="2021-03-16T12:00:00"/>
        <d v="2021-03-17T12:00:00"/>
        <d v="2021-03-18T12:00:00"/>
        <d v="2021-03-19T12:00:00"/>
        <d v="2021-03-20T12:00:00"/>
        <d v="2021-03-21T12:00:00"/>
        <d v="2021-03-22T12:00:00"/>
        <d v="2021-03-23T12:00:00"/>
        <d v="2021-03-24T12:00:00"/>
        <d v="2021-03-25T12:00:00"/>
        <d v="2021-03-26T12:00:00"/>
        <d v="2021-03-27T12:00:00"/>
        <d v="2021-03-28T12:00:00"/>
        <d v="2021-03-29T12:00:00"/>
        <d v="2021-03-30T12:00:00"/>
        <d v="2021-03-31T12:00:00"/>
        <d v="2021-04-01T12:00:00"/>
        <d v="2021-04-02T12:00:00"/>
        <d v="2021-04-03T12:00:00"/>
        <d v="2021-04-04T12:00:00"/>
        <d v="2021-04-05T12:00:00"/>
        <d v="2021-04-06T12:00:00"/>
        <d v="2021-04-07T12:00:00"/>
        <d v="2021-04-08T12:00:00"/>
        <d v="2021-04-09T12:00:00"/>
        <d v="2021-04-10T12:00:00"/>
        <d v="2021-04-11T12:00:00"/>
        <d v="2021-04-12T12:00:00"/>
        <d v="2021-04-13T12:00:00"/>
        <d v="2021-04-14T12:00:00"/>
        <d v="2021-04-15T12:00:00"/>
        <d v="2021-04-16T12:00:00"/>
        <d v="2021-04-17T12:00:00"/>
        <d v="2021-04-18T12:00:00"/>
        <d v="2021-04-19T12:00:00"/>
        <d v="2021-04-20T12:00:00"/>
        <d v="2021-04-21T12:00:00"/>
        <d v="2021-04-22T12:00:00"/>
        <d v="2021-04-23T12:00:00"/>
        <d v="2021-04-24T12:00:00"/>
        <d v="2021-04-25T12:00:00"/>
        <d v="2021-04-26T12:00:00"/>
        <d v="2021-04-27T12:00:00"/>
        <d v="2021-04-28T12:00:00"/>
        <d v="2021-04-29T12:00:00"/>
        <d v="2021-04-30T12:00:00"/>
        <d v="2021-05-01T12:00:00"/>
        <d v="2021-05-02T12:00:00"/>
        <d v="2021-05-03T12:00:00"/>
        <d v="2021-05-04T12:00:00"/>
        <d v="2021-05-05T12:00:00"/>
        <d v="2021-05-06T12:00:00"/>
        <d v="2021-05-07T12:00:00"/>
        <d v="2021-05-08T12:00:00"/>
        <d v="2021-05-09T12:00:00"/>
        <d v="2021-05-10T12:00:00"/>
        <d v="2021-05-11T12:00:00"/>
        <d v="2021-05-12T12:00:00"/>
        <d v="2021-05-13T12:00:00"/>
        <d v="2021-05-14T12:00:00"/>
        <d v="2021-05-15T12:00:00"/>
        <d v="2021-05-16T12:00:00"/>
        <d v="2021-05-17T12:00:00"/>
        <d v="2021-05-18T12:00:00"/>
        <d v="2021-05-19T12:00:00"/>
        <d v="2021-05-20T12:00:00"/>
        <d v="2021-05-21T12:00:00"/>
        <d v="2021-05-22T12:00:00"/>
        <d v="2021-05-23T12:00:00"/>
        <d v="2021-05-24T12:00:00"/>
        <d v="2021-05-25T12:00:00"/>
        <d v="2021-05-26T12:00:00"/>
        <d v="2021-05-27T12:00:00"/>
        <d v="2021-05-28T12:00:00"/>
        <d v="2021-05-29T12:00:00"/>
        <d v="2021-05-30T12:00:00"/>
        <d v="2021-05-31T12:00:00"/>
        <d v="2021-06-01T12:00:00"/>
        <d v="2021-06-02T12:00:00"/>
        <d v="2021-06-03T12:00:00"/>
        <d v="2021-06-04T12:00:00"/>
        <d v="2021-06-05T12:00:00"/>
        <d v="2021-06-06T12:00:00"/>
        <d v="2021-06-07T12:00:00"/>
        <d v="2021-06-08T12:00:00"/>
        <d v="2021-06-09T12:00:00"/>
        <d v="2021-06-10T12:00:00"/>
        <d v="2021-06-11T12:00:00"/>
        <d v="2021-06-12T12:00:00"/>
        <d v="2021-06-13T12:00:00"/>
        <d v="2021-06-14T12:00:00"/>
        <d v="2021-06-15T12:00:00"/>
        <d v="2021-06-16T12:00:00"/>
        <d v="2021-06-17T12:00:00"/>
        <d v="2021-06-18T12:00:00"/>
        <d v="2021-06-19T12:00:00"/>
        <d v="2021-06-20T12:00:00"/>
        <d v="2021-06-21T12:00:00"/>
        <d v="2021-06-22T12:00:00"/>
        <d v="2021-06-23T12:00:00"/>
        <d v="2021-06-24T12:00:00"/>
        <d v="2021-06-25T12:00:00"/>
        <d v="2021-06-26T12:00:00"/>
        <d v="2021-06-27T12:00:00"/>
        <d v="2021-06-28T12:00:00"/>
        <d v="2021-06-29T12:00:00"/>
        <d v="2021-06-30T12:00:00"/>
      </sharedItems>
      <fieldGroup base="0">
        <rangePr groupBy="days" startDate="2020-09-30T12:00:00" endDate="2021-06-30T12:00:00" groupInterval="7"/>
        <groupItems count="41">
          <s v="&lt;2020/09/30"/>
          <s v="2020/09/30 - 2020/10/06"/>
          <s v="2020/10/07 - 2020/10/13"/>
          <s v="2020/10/14 - 2020/10/20"/>
          <s v="2020/10/21 - 2020/10/27"/>
          <s v="2020/10/28 - 2020/11/03"/>
          <s v="2020/11/04 - 2020/11/10"/>
          <s v="2020/11/11 - 2020/11/17"/>
          <s v="2020/11/18 - 2020/11/24"/>
          <s v="2020/11/25 - 2020/12/01"/>
          <s v="2020/12/02 - 2020/12/08"/>
          <s v="2020/12/09 - 2020/12/15"/>
          <s v="2020/12/16 - 2020/12/22"/>
          <s v="2020/12/23 - 2020/12/29"/>
          <s v="2020/12/30 - 2021/01/05"/>
          <s v="2021/01/06 - 2021/01/12"/>
          <s v="2021/01/13 - 2021/01/19"/>
          <s v="2021/01/20 - 2021/01/26"/>
          <s v="2021/01/27 - 2021/02/02"/>
          <s v="2021/02/03 - 2021/02/09"/>
          <s v="2021/02/10 - 2021/02/16"/>
          <s v="2021/02/17 - 2021/02/23"/>
          <s v="2021/02/24 - 2021/03/02"/>
          <s v="2021/03/03 - 2021/03/09"/>
          <s v="2021/03/10 - 2021/03/16"/>
          <s v="2021/03/17 - 2021/03/23"/>
          <s v="2021/03/24 - 2021/03/30"/>
          <s v="2021/03/31 - 2021/04/06"/>
          <s v="2021/04/07 - 2021/04/13"/>
          <s v="2021/04/14 - 2021/04/20"/>
          <s v="2021/04/21 - 2021/04/27"/>
          <s v="2021/04/28 - 2021/05/04"/>
          <s v="2021/05/05 - 2021/05/11"/>
          <s v="2021/05/12 - 2021/05/18"/>
          <s v="2021/05/19 - 2021/05/25"/>
          <s v="2021/05/26 - 2021/06/01"/>
          <s v="2021/06/02 - 2021/06/08"/>
          <s v="2021/06/09 - 2021/06/15"/>
          <s v="2021/06/16 - 2021/06/22"/>
          <s v="2021/06/23 - 2021/06/29"/>
          <s v="&gt;2021/06/30"/>
        </groupItems>
      </fieldGroup>
    </cacheField>
    <cacheField name="Eto" numFmtId="2">
      <sharedItems containsString="0" containsBlank="1" containsNumber="1" minValue="1.2677694577033563" maxValue="7.6223908260380808"/>
    </cacheField>
    <cacheField name="Kt" numFmtId="0">
      <sharedItems containsString="0" containsBlank="1" containsNumber="1" minValue="3.1144999999999999E-2" maxValue="0.16798805"/>
    </cacheField>
    <cacheField name="T est (mm)" numFmtId="2">
      <sharedItems containsString="0" containsBlank="1" containsNumber="1" minValue="5.5572410316477569E-2" maxValue="1.2344540399018937"/>
    </cacheField>
    <cacheField name="T measured (mm)" numFmtId="2">
      <sharedItems containsString="0" containsBlank="1" containsNumber="1" minValue="0.17083246750893827" maxValue="1.97600530284520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4">
  <r>
    <x v="0"/>
    <n v="3.8220751776604662"/>
    <n v="4.7400000000000005E-2"/>
    <n v="0.18116636342110612"/>
    <n v="0.51896079899709802"/>
  </r>
  <r>
    <x v="1"/>
    <n v="2.0226936094463741"/>
    <n v="4.7400000000000005E-2"/>
    <n v="9.587567708775814E-2"/>
    <n v="0.52317714326437459"/>
  </r>
  <r>
    <x v="2"/>
    <n v="2.1337640164325076"/>
    <n v="4.7400000000000005E-2"/>
    <n v="0.10114041437890087"/>
    <n v="0.50903276472176595"/>
  </r>
  <r>
    <x v="3"/>
    <n v="4.9543145556662429"/>
    <n v="4.7400000000000005E-2"/>
    <n v="0.23483450993857993"/>
    <n v="0.54233408996379984"/>
  </r>
  <r>
    <x v="4"/>
    <n v="4.2544937395684004"/>
    <n v="4.7400000000000005E-2"/>
    <n v="0.20166300325554221"/>
    <n v="0.78254636735658822"/>
  </r>
  <r>
    <x v="5"/>
    <n v="1.459555492067409"/>
    <n v="4.7400000000000005E-2"/>
    <n v="6.9182930323995195E-2"/>
    <n v="0.76099213513776776"/>
  </r>
  <r>
    <x v="6"/>
    <n v="2.673177851231189"/>
    <n v="4.7400000000000005E-2"/>
    <n v="0.12670863014835837"/>
    <n v="0.48099839115208959"/>
  </r>
  <r>
    <x v="7"/>
    <n v="4.5327449511290965"/>
    <n v="0.10746"/>
    <n v="0.48708877244833271"/>
    <n v="0.86459022385560469"/>
  </r>
  <r>
    <x v="8"/>
    <n v="4.4229783965460694"/>
    <n v="0.10746"/>
    <n v="0.4752932584928406"/>
    <n v="0.87462967176233875"/>
  </r>
  <r>
    <x v="9"/>
    <n v="6.62930150068419"/>
    <n v="0.10746"/>
    <n v="0.71238473926352308"/>
    <n v="1.0647914066157609"/>
  </r>
  <r>
    <x v="10"/>
    <n v="2.4724586405144908"/>
    <n v="0.10746"/>
    <n v="0.2656904055096872"/>
    <n v="1.2628679879344562"/>
  </r>
  <r>
    <x v="11"/>
    <n v="2.8097455039919264"/>
    <n v="0.10746"/>
    <n v="0.30193525185897241"/>
    <n v="0.46291693155613556"/>
  </r>
  <r>
    <x v="12"/>
    <n v="4.308862404782217"/>
    <n v="0.10746"/>
    <n v="0.46303035401789705"/>
    <n v="0.80639943885846366"/>
  </r>
  <r>
    <x v="13"/>
    <n v="5.5275083636732489"/>
    <n v="0.10746"/>
    <n v="0.59398604876032735"/>
    <n v="1.0299507410054094"/>
  </r>
  <r>
    <x v="14"/>
    <n v="5.6793956484628625"/>
    <n v="0.12825419290033885"/>
    <n v="0.72840630505530102"/>
    <n v="1.2140498316603188"/>
  </r>
  <r>
    <x v="15"/>
    <n v="5.9051404388687576"/>
    <n v="0.12825419290033885"/>
    <n v="0.75735902095026519"/>
    <n v="1.2079526840767698"/>
  </r>
  <r>
    <x v="16"/>
    <n v="6.6957409987820986"/>
    <n v="0.12825419290033885"/>
    <n v="0.85875685766850673"/>
    <n v="1.3033441358021221"/>
  </r>
  <r>
    <x v="17"/>
    <n v="6.9054857237051159"/>
    <n v="0.12825419290033885"/>
    <n v="0.88565749807861194"/>
    <n v="1.2769280498558075"/>
  </r>
  <r>
    <x v="18"/>
    <n v="7.2042699858347818"/>
    <n v="0.12825419290033885"/>
    <n v="0.92397783246937548"/>
    <n v="1.3809627614293993"/>
  </r>
  <r>
    <x v="19"/>
    <n v="7.3445635393728201"/>
    <n v="0.12825419290033885"/>
    <n v="0.94197106894751714"/>
    <n v="1.4770518552517911"/>
  </r>
  <r>
    <x v="20"/>
    <n v="5.8916439092153148"/>
    <n v="0.12825419290033885"/>
    <n v="0.7556280344326074"/>
    <n v="1.4355985154290989"/>
  </r>
  <r>
    <x v="21"/>
    <n v="6.3160171744477136"/>
    <n v="0.13949118558153301"/>
    <n v="0.88102872381703579"/>
    <n v="1.3631378453237679"/>
  </r>
  <r>
    <x v="22"/>
    <n v="6.3113596186540919"/>
    <n v="0.13949118558153301"/>
    <n v="0.88037903583747135"/>
    <n v="1.20174711628335"/>
  </r>
  <r>
    <x v="23"/>
    <n v="6.2471809705009322"/>
    <n v="0.13949118558153301"/>
    <n v="0.87142668011756697"/>
    <n v="1.2504061376730626"/>
  </r>
  <r>
    <x v="24"/>
    <n v="5.9443298674318115"/>
    <n v="0.13949118558153301"/>
    <n v="0.82918162069578027"/>
    <n v="1.2843618397150691"/>
  </r>
  <r>
    <x v="25"/>
    <n v="6.2496459968549782"/>
    <n v="0.13949118558153301"/>
    <n v="0.87177052956618262"/>
    <n v="1.0235751017049197"/>
  </r>
  <r>
    <x v="26"/>
    <n v="6.0205155679216631"/>
    <n v="0.13949118558153301"/>
    <n v="0.83980885438146924"/>
    <n v="1.2011896840225034"/>
  </r>
  <r>
    <x v="27"/>
    <n v="6.8467324673525312"/>
    <n v="0.13949118558153301"/>
    <n v="0.95505882923057928"/>
    <n v="1.1895910606900004"/>
  </r>
  <r>
    <x v="28"/>
    <n v="7.6223908260380808"/>
    <n v="0.14759645965180315"/>
    <n v="1.1250379000056041"/>
    <n v="1.2923989916214231"/>
  </r>
  <r>
    <x v="29"/>
    <n v="7.2695340433403084"/>
    <n v="0.14759645965180315"/>
    <n v="1.0729574881152872"/>
    <n v="1.3130269959711567"/>
  </r>
  <r>
    <x v="30"/>
    <n v="6.2151139588819131"/>
    <n v="0.14759645965180315"/>
    <n v="0.91732881666347288"/>
    <n v="1.3237262599422752"/>
  </r>
  <r>
    <x v="31"/>
    <n v="3.2003105310558779"/>
    <n v="0.14759645965180315"/>
    <n v="0.47235450417022962"/>
    <n v="1.2424404011978887"/>
  </r>
  <r>
    <x v="32"/>
    <n v="5.0004502335281735"/>
    <n v="0.14759645965180315"/>
    <n v="0.73804875113379076"/>
    <n v="0.76356858583796683"/>
  </r>
  <r>
    <x v="33"/>
    <n v="3.7413007543965868"/>
    <n v="0.14759645965180315"/>
    <n v="0.55220274584155649"/>
    <n v="1.2670275260424708"/>
  </r>
  <r>
    <x v="34"/>
    <n v="4.5716236902098171"/>
    <n v="0.14759645965180315"/>
    <n v="0.6747554715352807"/>
    <n v="1.5115911282863059"/>
  </r>
  <r>
    <x v="35"/>
    <n v="2.9257048348729335"/>
    <n v="0.136408994876934"/>
    <n v="0.39909245583160302"/>
    <n v="1.5243752275670912"/>
  </r>
  <r>
    <x v="36"/>
    <n v="5.3385120557312709"/>
    <n v="0.136408994876934"/>
    <n v="0.72822106366069739"/>
    <n v="1.0806454778081431"/>
  </r>
  <r>
    <x v="37"/>
    <n v="6.5423349100741799"/>
    <n v="0.136408994876934"/>
    <n v="0.89243332923149532"/>
    <n v="0.96258139095758954"/>
  </r>
  <r>
    <x v="38"/>
    <n v="6.7696546247781368"/>
    <n v="0.136408994876934"/>
    <n v="0.92344178302997348"/>
    <n v="1.101238981528837"/>
  </r>
  <r>
    <x v="39"/>
    <n v="4.7034836419701147"/>
    <n v="0.136408994876934"/>
    <n v="0.64159747602124428"/>
    <n v="0.99984933108545893"/>
  </r>
  <r>
    <x v="40"/>
    <n v="1.9852584644072897"/>
    <n v="0.136408994876934"/>
    <n v="0.27080711170072386"/>
    <n v="1.18325262603109"/>
  </r>
  <r>
    <x v="41"/>
    <n v="4.5213957762051553"/>
    <n v="0.136408994876934"/>
    <n v="0.6167590532729601"/>
    <n v="0.36969311031832414"/>
  </r>
  <r>
    <x v="42"/>
    <n v="4.8069622205244329"/>
    <n v="0.14114515595185703"/>
    <n v="0.67847943227060603"/>
    <n v="1.0221540937645457"/>
  </r>
  <r>
    <x v="43"/>
    <n v="4.9500481813169053"/>
    <n v="0.14114515595185703"/>
    <n v="0.69867532252118092"/>
    <n v="1.0789065346689042"/>
  </r>
  <r>
    <x v="44"/>
    <n v="6.3299397558552819"/>
    <n v="0.14114515595185703"/>
    <n v="0.8934403340060536"/>
    <n v="1.1261479434273653"/>
  </r>
  <r>
    <x v="45"/>
    <n v="6.2551254328454045"/>
    <n v="0.14114515595185703"/>
    <n v="0.88288065471739186"/>
    <n v="1.2008142013890901"/>
  </r>
  <r>
    <x v="46"/>
    <n v="6.4773881367511397"/>
    <n v="0.14114515595185703"/>
    <n v="0.91425195872244824"/>
    <n v="1.21513699194873"/>
  </r>
  <r>
    <x v="47"/>
    <n v="5.6111814210463411"/>
    <n v="0.14114515595185703"/>
    <n v="0.7919910767477486"/>
    <n v="1.2792329927012447"/>
  </r>
  <r>
    <x v="48"/>
    <n v="6.3169286355743877"/>
    <n v="0.14114515595185703"/>
    <n v="0.89160387740489844"/>
    <n v="1.1304588171627434"/>
  </r>
  <r>
    <x v="49"/>
    <n v="6.9805115546964185"/>
    <n v="0.14516539889865934"/>
    <n v="1.0133287443542063"/>
    <n v="1.1585854711342158"/>
  </r>
  <r>
    <x v="50"/>
    <n v="4.6774314464366924"/>
    <n v="0.14516539889865934"/>
    <n v="0.67900120174311562"/>
    <n v="1.2627959460053697"/>
  </r>
  <r>
    <x v="51"/>
    <n v="1.3802025586935498"/>
    <n v="0.14516539889865934"/>
    <n v="0.20035765499369945"/>
    <n v="0.92578882622699998"/>
  </r>
  <r>
    <x v="52"/>
    <n v="2.0424880551251805"/>
    <n v="0.14516539889865934"/>
    <n v="0.29649859326799372"/>
    <n v="0.59343324103952466"/>
  </r>
  <r>
    <x v="53"/>
    <n v="4.7219605403305911"/>
    <n v="0.14516539889865934"/>
    <n v="0.6854652854208193"/>
    <n v="0.7858961305140566"/>
  </r>
  <r>
    <x v="54"/>
    <n v="5.7998240225965922"/>
    <n v="0.14516539889865934"/>
    <n v="0.84193376778226137"/>
    <n v="1.247279292045633"/>
  </r>
  <r>
    <x v="55"/>
    <n v="6.7676016441254196"/>
    <n v="0.14516539889865934"/>
    <n v="0.98242159225668935"/>
    <n v="1.0753153783286"/>
  </r>
  <r>
    <x v="56"/>
    <n v="5.9686036233331174"/>
    <n v="0.1486580083341244"/>
    <n v="0.88728072718053963"/>
    <n v="1.1089370248634642"/>
  </r>
  <r>
    <x v="57"/>
    <n v="6.0069236431255932"/>
    <n v="0.1486580083341244"/>
    <n v="0.8929773050022134"/>
    <n v="1.1563832763938784"/>
  </r>
  <r>
    <x v="58"/>
    <n v="2.6908226820429393"/>
    <n v="0.1486580083341244"/>
    <n v="0.40001234069279024"/>
    <n v="1.0899174240192726"/>
  </r>
  <r>
    <x v="59"/>
    <n v="4.9314490111136413"/>
    <n v="0.1486580083341244"/>
    <n v="0.73309938819344123"/>
    <n v="1.1436470840957269"/>
  </r>
  <r>
    <x v="60"/>
    <n v="4.3265868711941744"/>
    <n v="0.1486580083341244"/>
    <n v="0.64318178715629681"/>
    <n v="1.2409104467570278"/>
  </r>
  <r>
    <x v="61"/>
    <n v="5.5522679568600761"/>
    <n v="0.1486580083341244"/>
    <n v="0.82538909620419709"/>
    <n v="1.4110919214117497"/>
  </r>
  <r>
    <x v="62"/>
    <n v="6.3811731243890142"/>
    <n v="0.1486580083341244"/>
    <n v="0.94861248750691274"/>
    <n v="1.1897129176980286"/>
  </r>
  <r>
    <x v="63"/>
    <n v="3.6745895918716744"/>
    <n v="0.15174555055135458"/>
    <n v="0.55760262066884458"/>
    <n v="1.0326105093316178"/>
  </r>
  <r>
    <x v="64"/>
    <n v="4.8106466039769993"/>
    <n v="0.15174555055135458"/>
    <n v="0.72999421742849402"/>
    <n v="1.1488170742761363"/>
  </r>
  <r>
    <x v="65"/>
    <n v="3.1374704592157627"/>
    <n v="0.15174555055135458"/>
    <n v="0.47609718217230718"/>
    <n v="1.2479975648740886"/>
  </r>
  <r>
    <x v="66"/>
    <n v="5.1226774162150317"/>
    <n v="0.15174555055135458"/>
    <n v="0.7773435048205406"/>
    <n v="1.0639009222144109"/>
  </r>
  <r>
    <x v="67"/>
    <n v="4.4864520446612195"/>
    <n v="0.15174555055135458"/>
    <n v="0.68079913553936722"/>
    <n v="1.1276819842455459"/>
  </r>
  <r>
    <x v="68"/>
    <n v="3.4329523194774278"/>
    <n v="0.15174555055135458"/>
    <n v="0.52093523973565203"/>
    <n v="1.3723595492077325"/>
  </r>
  <r>
    <x v="69"/>
    <n v="5.6336607808289996"/>
    <n v="0.15174555055135458"/>
    <n v="0.85488295680647064"/>
    <n v="1.4374267679873938"/>
  </r>
  <r>
    <x v="70"/>
    <n v="6.3458468876303487"/>
    <n v="0.15451229456768831"/>
    <n v="0.98051136358298852"/>
    <n v="1.6013575646463565"/>
  </r>
  <r>
    <x v="71"/>
    <n v="6.4166702412819241"/>
    <n v="0.15451229456768831"/>
    <n v="0.99145444246467229"/>
    <n v="1.2607156865234799"/>
  </r>
  <r>
    <x v="72"/>
    <n v="5.8365134774728782"/>
    <n v="0.15451229456768831"/>
    <n v="0.90181308967957219"/>
    <n v="1.645450776438893"/>
  </r>
  <r>
    <x v="73"/>
    <n v="5.6454100169691985"/>
    <n v="0.15451229456768831"/>
    <n v="0.87228525549732305"/>
    <n v="1.4941423706127559"/>
  </r>
  <r>
    <x v="74"/>
    <n v="2.226980786937248"/>
    <n v="0.15451229456768831"/>
    <n v="0.34409591134783035"/>
    <n v="1.1788640771610632"/>
  </r>
  <r>
    <x v="75"/>
    <n v="4.323439327608904"/>
    <n v="0.15451229456768831"/>
    <n v="0.66802453093303527"/>
    <n v="0.62979111172428315"/>
  </r>
  <r>
    <x v="76"/>
    <n v="4.8912574351673959"/>
    <n v="0.15451229456768831"/>
    <n v="0.75575940962898025"/>
    <n v="1.2714768728355774"/>
  </r>
  <r>
    <x v="77"/>
    <n v="3.1634310408084398"/>
    <n v="0.15701867289185348"/>
    <n v="0.496717743812636"/>
    <n v="1.3917347989417499"/>
  </r>
  <r>
    <x v="78"/>
    <n v="2.3308256713891264"/>
    <n v="0.15701867289185348"/>
    <n v="0.36598315366378403"/>
    <n v="1.5886919256093257"/>
  </r>
  <r>
    <x v="79"/>
    <n v="5.5173322503916831"/>
    <n v="0.15701867289185348"/>
    <n v="0.86632418785992549"/>
    <n v="0.73227667318717382"/>
  </r>
  <r>
    <x v="80"/>
    <n v="6.5065542957939932"/>
    <n v="0.15701867289185348"/>
    <n v="1.0216505206243611"/>
    <n v="1.5798339132057586"/>
  </r>
  <r>
    <x v="81"/>
    <n v="5.7855396807982897"/>
    <n v="0.15701867289185348"/>
    <n v="0.90843776264210507"/>
    <n v="1.6955560582820945"/>
  </r>
  <r>
    <x v="82"/>
    <n v="4.7342179169955481"/>
    <n v="0.15701867289185348"/>
    <n v="0.74336061450747593"/>
    <n v="1.9760053028452007"/>
  </r>
  <r>
    <x v="83"/>
    <n v="3.8911423449499685"/>
    <n v="0.15701867289185348"/>
    <n v="0.61098200703733874"/>
    <n v="1.2645872848613271"/>
  </r>
  <r>
    <x v="84"/>
    <n v="5.8055067770151583"/>
    <n v="0.15930950187573942"/>
    <n v="0.92487239278251421"/>
    <n v="1.3249181801220271"/>
  </r>
  <r>
    <x v="85"/>
    <n v="4.403260890215619"/>
    <n v="0.15930950187573942"/>
    <n v="0.70148129904917511"/>
    <n v="1.6535660444094027"/>
  </r>
  <r>
    <x v="86"/>
    <n v="5.714007368839539"/>
    <n v="0.15930950187573942"/>
    <n v="0.91029566764413139"/>
    <n v="1.5482846114969124"/>
  </r>
  <r>
    <x v="87"/>
    <n v="6.4371374516854081"/>
    <n v="0.15930950187573942"/>
    <n v="1.0254971609336689"/>
    <n v="1.7523902739129225"/>
  </r>
  <r>
    <x v="88"/>
    <n v="5.9236148937485256"/>
    <n v="0.15930950187573942"/>
    <n v="0.94368813802678864"/>
    <n v="1.6319684961876906"/>
  </r>
  <r>
    <x v="89"/>
    <n v="6.1246735082236192"/>
    <n v="0.15930950187573942"/>
    <n v="0.97571868574664222"/>
    <n v="1.7063419752233762"/>
  </r>
  <r>
    <x v="90"/>
    <n v="5.9250756421424491"/>
    <n v="0.15930950187573942"/>
    <n v="0.94392084912579044"/>
    <n v="1.8383917408046662"/>
  </r>
  <r>
    <x v="91"/>
    <n v="5.8530626543282773"/>
    <n v="0.16275508999999999"/>
    <n v="0.95261573908083763"/>
    <n v="1.8524942995509361"/>
  </r>
  <r>
    <x v="92"/>
    <n v="6.2344030818050324"/>
    <n v="0.16275508999999999"/>
    <n v="1.0146808346754554"/>
    <n v="1.6255757010309511"/>
  </r>
  <r>
    <x v="93"/>
    <n v="3.9026253493829755"/>
    <n v="0.16275508999999999"/>
    <n v="0.63517213997510757"/>
    <n v="1.2770158936786735"/>
  </r>
  <r>
    <x v="94"/>
    <n v="5.4990330274935726"/>
    <n v="0.16275508999999999"/>
    <n v="0.89499561530268879"/>
    <n v="1.4372764227907044"/>
  </r>
  <r>
    <x v="95"/>
    <n v="5.2827767808817585"/>
    <n v="0.16275508999999999"/>
    <n v="0.85979881042232087"/>
    <n v="1.2994270561082986"/>
  </r>
  <r>
    <x v="96"/>
    <n v="5.4988526938778932"/>
    <n v="0.16275508999999999"/>
    <n v="0.89496626508883892"/>
    <n v="1.7224841732298983"/>
  </r>
  <r>
    <x v="97"/>
    <n v="3.7513735899398211"/>
    <n v="0.16275508999999999"/>
    <n v="0.61055514625427865"/>
    <n v="1.2869280684825888"/>
  </r>
  <r>
    <x v="98"/>
    <n v="3.7240705200641342"/>
    <n v="0.16340921"/>
    <n v="0.60854742166796927"/>
    <n v="0.80693478986605338"/>
  </r>
  <r>
    <x v="99"/>
    <n v="4.8584350073143838"/>
    <n v="0.16340921"/>
    <n v="0.79391302638158767"/>
    <n v="1.122481682238694"/>
  </r>
  <r>
    <x v="100"/>
    <n v="5.4520500162584158"/>
    <n v="0.16340921"/>
    <n v="0.89091518603727482"/>
    <n v="1.2523647243981062"/>
  </r>
  <r>
    <x v="101"/>
    <n v="5.3561367621557778"/>
    <n v="0.16340921"/>
    <n v="0.87524207695583356"/>
    <n v="1.3576795009240394"/>
  </r>
  <r>
    <x v="102"/>
    <n v="3.2907648584423388"/>
    <n v="0.16340921"/>
    <n v="0.53774128581382441"/>
    <n v="0.84903085808857948"/>
  </r>
  <r>
    <x v="103"/>
    <n v="6.5390122346335415"/>
    <n v="0.16340921"/>
    <n v="1.0685348234418017"/>
    <n v="0.97446167215592894"/>
  </r>
  <r>
    <x v="104"/>
    <n v="4.6303485491664604"/>
    <n v="0.16340921"/>
    <n v="0.75664159844393741"/>
    <n v="1.2478207204887102"/>
  </r>
  <r>
    <x v="105"/>
    <n v="4.0211856000799111"/>
    <n v="0.16417234999999999"/>
    <n v="0.66016748975127915"/>
    <n v="1.3649328069123663"/>
  </r>
  <r>
    <x v="106"/>
    <n v="5.2404219666408016"/>
    <n v="0.16417234999999999"/>
    <n v="0.86033238925504196"/>
    <n v="1.0046469025330766"/>
  </r>
  <r>
    <x v="107"/>
    <n v="5.2161008148282564"/>
    <n v="0.16417234999999999"/>
    <n v="0.8563395286072697"/>
    <n v="0.93688154395249668"/>
  </r>
  <r>
    <x v="108"/>
    <n v="6.3299213322346199"/>
    <n v="0.16417234999999999"/>
    <n v="1.0391980604280884"/>
    <n v="1.0170874524175457"/>
  </r>
  <r>
    <x v="109"/>
    <n v="5.8323699456145759"/>
    <n v="0.16417234999999999"/>
    <n v="0.95751388004091709"/>
    <n v="1.0146372304641704"/>
  </r>
  <r>
    <x v="110"/>
    <n v="5.8319270760107633"/>
    <n v="0.16417234999999999"/>
    <n v="0.95744117309731558"/>
    <n v="1.5217399442847099"/>
  </r>
  <r>
    <x v="111"/>
    <n v="6.943817217894634"/>
    <n v="0.16417234999999999"/>
    <n v="1.1399827906322242"/>
    <n v="1.1148347886531282"/>
  </r>
  <r>
    <x v="112"/>
    <n v="7.484465835108586"/>
    <n v="0.16493548999999999"/>
    <n v="1.2344540399018937"/>
    <n v="1.4459628482226228"/>
  </r>
  <r>
    <x v="113"/>
    <n v="7.2672772930144465"/>
    <n v="0.16493548999999999"/>
    <n v="1.1986319412892112"/>
    <n v="1.1387510323231018"/>
  </r>
  <r>
    <x v="114"/>
    <n v="7.1455115118334884"/>
    <n v="0.16493548999999999"/>
    <n v="1.1785484425048971"/>
    <n v="1.231529055876071"/>
  </r>
  <r>
    <x v="115"/>
    <n v="3.099702906397154"/>
    <n v="0.16493548999999999"/>
    <n v="0.51125101772103865"/>
    <n v="1.2943020179061508"/>
  </r>
  <r>
    <x v="116"/>
    <n v="3.1203644221721478"/>
    <n v="0.16493548999999999"/>
    <n v="0.51465883494953002"/>
    <n v="1.1831312061635892"/>
  </r>
  <r>
    <x v="117"/>
    <n v="3.3985251297073664"/>
    <n v="0.16493548999999999"/>
    <n v="0.560537407545598"/>
    <n v="0.41177935263123827"/>
  </r>
  <r>
    <x v="118"/>
    <n v="4.0115556901208755"/>
    <n v="0.16493548999999999"/>
    <n v="0.66164790341237467"/>
    <n v="0.83238053257149047"/>
  </r>
  <r>
    <x v="119"/>
    <n v="1.5098683501136949"/>
    <n v="0.16569862999999999"/>
    <n v="0.25018311709419955"/>
    <n v="0.66185750624752071"/>
  </r>
  <r>
    <x v="120"/>
    <n v="2.7501748537357775"/>
    <n v="0.16569862999999999"/>
    <n v="0.45570020552446866"/>
    <n v="0.17083246750893827"/>
  </r>
  <r>
    <x v="121"/>
    <n v="3.7949696237045809"/>
    <n v="0.16569862999999999"/>
    <n v="0.62882126753946455"/>
    <n v="0.5936851118682509"/>
  </r>
  <r>
    <x v="122"/>
    <n v="2.9140831717722082"/>
    <n v="0.16569862999999999"/>
    <n v="0.48285958926870953"/>
    <n v="0.92800730698776202"/>
  </r>
  <r>
    <x v="123"/>
    <n v="3.7240711393932107"/>
    <n v="0.16569862999999999"/>
    <n v="0.61707348581999399"/>
    <n v="0.62083439689516917"/>
  </r>
  <r>
    <x v="124"/>
    <n v="2.4228265672824629"/>
    <n v="0.16569862999999999"/>
    <n v="0.40145904292630691"/>
    <n v="0.89484466708260957"/>
  </r>
  <r>
    <x v="125"/>
    <n v="2.4283287506065441"/>
    <n v="0.16569862999999999"/>
    <n v="0.40237074716511601"/>
    <n v="0.5040939651147951"/>
  </r>
  <r>
    <x v="126"/>
    <n v="2.1331627202771495"/>
    <n v="0.16646176999999998"/>
    <n v="0.35509004211534917"/>
    <n v="0.82734081870808895"/>
  </r>
  <r>
    <x v="127"/>
    <n v="3.9082235823492932"/>
    <n v="0.16646176999999998"/>
    <n v="0.65056981507360401"/>
    <n v="0.6310106937588581"/>
  </r>
  <r>
    <x v="128"/>
    <n v="3.0408706459237549"/>
    <n v="0.16646176999999998"/>
    <n v="0.50618871006151145"/>
    <n v="0.81352364021644274"/>
  </r>
  <r>
    <x v="129"/>
    <n v="3.0052321085424385"/>
    <n v="0.16646176999999998"/>
    <n v="0.50025625604880641"/>
    <n v="0.8165422534290836"/>
  </r>
  <r>
    <x v="130"/>
    <n v="4.3669617495900255"/>
    <n v="0.16646176999999998"/>
    <n v="0.72693218235905233"/>
    <n v="0.60997052913367777"/>
  </r>
  <r>
    <x v="131"/>
    <n v="3.9979652625489419"/>
    <n v="0.16646176999999998"/>
    <n v="0.66550837400241147"/>
    <n v="0.90431309890435574"/>
  </r>
  <r>
    <x v="132"/>
    <n v="3.8685764868082804"/>
    <n v="0.16646176999999998"/>
    <n v="0.64397008937448796"/>
    <n v="1.0141029230611642"/>
  </r>
  <r>
    <x v="133"/>
    <n v="5.0772190245125364"/>
    <n v="0.16722491"/>
    <n v="0.84903749442439669"/>
    <n v="1.0013190100728777"/>
  </r>
  <r>
    <x v="134"/>
    <n v="5.8917398942816721"/>
    <n v="0.16722491"/>
    <n v="0.98524567356466219"/>
    <n v="1.1291141389700583"/>
  </r>
  <r>
    <x v="135"/>
    <n v="4.6077457048946444"/>
    <n v="0.16722491"/>
    <n v="0.77052986080389352"/>
    <n v="1.130403638849746"/>
  </r>
  <r>
    <x v="136"/>
    <n v="5.7227737571263368"/>
    <n v="0.16722491"/>
    <n v="0.95699032648581361"/>
    <n v="1.0523613495388822"/>
  </r>
  <r>
    <x v="137"/>
    <n v="5.3865603994032192"/>
    <n v="0.16722491"/>
    <n v="0.90076707799976741"/>
    <n v="1.0261985518485088"/>
  </r>
  <r>
    <x v="138"/>
    <n v="6.0866122084964278"/>
    <n v="0.16722491"/>
    <n v="1.0178331787707164"/>
    <n v="0.9688551632874689"/>
  </r>
  <r>
    <x v="139"/>
    <n v="6.9393108024069221"/>
    <n v="0.16722491"/>
    <n v="1.1604256243945255"/>
    <n v="1.1290781785465642"/>
  </r>
  <r>
    <x v="140"/>
    <n v="4.4576184883316454"/>
    <n v="0.16798805"/>
    <n v="0.74882663749878087"/>
    <n v="1.0942566902618147"/>
  </r>
  <r>
    <x v="141"/>
    <n v="6.9823180116200181"/>
    <n v="0.16798805"/>
    <n v="1.1729459872519241"/>
    <n v="1.1147924334356758"/>
  </r>
  <r>
    <x v="142"/>
    <n v="6.5207877704284209"/>
    <n v="0.16798805"/>
    <n v="1.0954144220181181"/>
    <n v="1.2073505703187084"/>
  </r>
  <r>
    <x v="143"/>
    <n v="5.6698547437132172"/>
    <n v="0.16798805"/>
    <n v="0.9524678421796331"/>
    <n v="1.2198092784803252"/>
  </r>
  <r>
    <x v="144"/>
    <n v="2.394784704527916"/>
    <n v="0.16798805"/>
    <n v="0.40229521268347079"/>
    <n v="1.1463300712894413"/>
  </r>
  <r>
    <x v="145"/>
    <n v="4.2202299088958961"/>
    <n v="0.16798805"/>
    <n v="0.70894819294709921"/>
    <n v="0.74979801173516658"/>
  </r>
  <r>
    <x v="146"/>
    <n v="3.6788496741414543"/>
    <n v="0.16798805"/>
    <n v="0.61800278300215827"/>
    <n v="0.97602187468457946"/>
  </r>
  <r>
    <x v="147"/>
    <n v="3.3849329221021556"/>
    <n v="0.15806723"/>
    <n v="0.53504697073249352"/>
    <n v="1.015036676984501"/>
  </r>
  <r>
    <x v="148"/>
    <n v="3.7531733274436343"/>
    <n v="0.15806723"/>
    <n v="0.59325371157889828"/>
    <n v="0.86647880612357864"/>
  </r>
  <r>
    <x v="149"/>
    <n v="3.925180723621168"/>
    <n v="0.15806723"/>
    <n v="0.62044244423219364"/>
    <n v="0.72842083236060107"/>
  </r>
  <r>
    <x v="150"/>
    <n v="5.8492913462828895"/>
    <n v="0.15806723"/>
    <n v="0.92458128056990718"/>
    <n v="0.94475727726840175"/>
  </r>
  <r>
    <x v="151"/>
    <n v="4.2555947370554881"/>
    <n v="0.15806723"/>
    <n v="0.67267007208893936"/>
    <n v="1.0437198353468378"/>
  </r>
  <r>
    <x v="152"/>
    <n v="3.7920264473901906"/>
    <n v="0.15806723"/>
    <n v="0.59939511662570821"/>
    <n v="0.94351252062032376"/>
  </r>
  <r>
    <x v="153"/>
    <n v="4.0434801580074149"/>
    <n v="0.15806723"/>
    <n v="0.63914170813619442"/>
    <n v="0.97436839455622659"/>
  </r>
  <r>
    <x v="154"/>
    <n v="4.7461293459235305"/>
    <n v="0.15145335000000001"/>
    <n v="0.71881718897342761"/>
    <n v="0.99917923740960035"/>
  </r>
  <r>
    <x v="155"/>
    <n v="4.4938856917409655"/>
    <n v="0.15145335000000001"/>
    <n v="0.68061404253123658"/>
    <n v="1.0138093933245214"/>
  </r>
  <r>
    <x v="156"/>
    <n v="4.6004525985803379"/>
    <n v="0.15145335000000001"/>
    <n v="0.69675395757119751"/>
    <n v="0.88412679545245643"/>
  </r>
  <r>
    <x v="157"/>
    <n v="5.2085399012954321"/>
    <n v="0.15145335000000001"/>
    <n v="0.78885081665986256"/>
    <n v="0.89592998712435645"/>
  </r>
  <r>
    <x v="158"/>
    <n v="4.9786119434833811"/>
    <n v="0.15145335000000001"/>
    <n v="0.75402745719056885"/>
    <n v="1.0214582583344149"/>
  </r>
  <r>
    <x v="159"/>
    <n v="5.3074795474993888"/>
    <n v="0.15145335000000001"/>
    <n v="0.80383555752526659"/>
    <n v="1.1138577346970657"/>
  </r>
  <r>
    <x v="160"/>
    <n v="5.3524177047966832"/>
    <n v="0.15145335000000001"/>
    <n v="0.8106415919907688"/>
    <n v="1.1293324798576443"/>
  </r>
  <r>
    <x v="161"/>
    <n v="5.9661567236916673"/>
    <n v="0.14483947000000003"/>
    <n v="0.86413497779643766"/>
    <n v="1.0735439167096887"/>
  </r>
  <r>
    <x v="162"/>
    <n v="5.441644000673433"/>
    <n v="0.14483947000000003"/>
    <n v="0.78816483298621987"/>
    <n v="1.1343460353406636"/>
  </r>
  <r>
    <x v="163"/>
    <n v="3.9435726505064572"/>
    <n v="0.14483947000000003"/>
    <n v="0.57118497260585055"/>
    <n v="1.1297537746219894"/>
  </r>
  <r>
    <x v="164"/>
    <n v="4.7056242563701911"/>
    <n v="0.14483947000000003"/>
    <n v="0.68156012331180271"/>
    <n v="1.4692112234712422"/>
  </r>
  <r>
    <x v="165"/>
    <n v="4.5164724782904733"/>
    <n v="0.14483947000000003"/>
    <n v="0.65416348002517877"/>
    <n v="1.1713900524504017"/>
  </r>
  <r>
    <x v="166"/>
    <n v="4.1060097610327073"/>
    <n v="0.14483947000000003"/>
    <n v="0.5947122776028041"/>
    <n v="1.2113905581067719"/>
  </r>
  <r>
    <x v="167"/>
    <n v="2.6573137359926551"/>
    <n v="0.14483947000000003"/>
    <n v="0.38488391314489617"/>
    <n v="1.089542182661847"/>
  </r>
  <r>
    <x v="168"/>
    <n v="3.0752691494420814"/>
    <n v="0.13822559000000001"/>
    <n v="0.42508089259042992"/>
    <n v="1.1584580871647239"/>
  </r>
  <r>
    <x v="169"/>
    <n v="3.8690082394881768"/>
    <n v="0.13822559000000001"/>
    <n v="0.53479594661811458"/>
    <n v="0.97851340706711054"/>
  </r>
  <r>
    <x v="170"/>
    <n v="4.2067021232333435"/>
    <n v="0.13822559000000001"/>
    <n v="0.5814738829381817"/>
    <n v="1.1435546197660775"/>
  </r>
  <r>
    <x v="171"/>
    <n v="3.8486742032002432"/>
    <n v="0.13822559000000001"/>
    <n v="0.53198526245513356"/>
    <n v="1.1838407910851685"/>
  </r>
  <r>
    <x v="172"/>
    <n v="3.6575750634529887"/>
    <n v="0.13822559000000001"/>
    <n v="0.5055704711150768"/>
    <n v="1.1403295276417693"/>
  </r>
  <r>
    <x v="173"/>
    <n v="2.6930108490795917"/>
    <n v="0.13822559000000001"/>
    <n v="0.37224301349042754"/>
    <n v="0.69745400250712242"/>
  </r>
  <r>
    <x v="174"/>
    <n v="1.2677694577033563"/>
    <n v="0.13822559000000001"/>
    <n v="0.17523818127502647"/>
    <n v="0.72212815686646303"/>
  </r>
  <r>
    <x v="175"/>
    <n v="1.8076228420305953"/>
    <n v="0.13161170999999999"/>
    <n v="0.2379043332747065"/>
    <n v="0.23522418019780011"/>
  </r>
  <r>
    <x v="176"/>
    <n v="4.2264946028540686"/>
    <n v="0.13161170999999999"/>
    <n v="0.55625618198739479"/>
    <n v="0.49284359643316222"/>
  </r>
  <r>
    <x v="177"/>
    <n v="4.205973232020396"/>
    <n v="0.13161170999999999"/>
    <n v="0.55355532928043105"/>
    <n v="1.1522848010454878"/>
  </r>
  <r>
    <x v="178"/>
    <n v="4.3480139704309666"/>
    <n v="0.13161170999999999"/>
    <n v="0.5722495537523089"/>
    <n v="1.1239831741971256"/>
  </r>
  <r>
    <x v="179"/>
    <n v="3.8911578193505343"/>
    <n v="0.13161170999999999"/>
    <n v="0.51212193448459487"/>
    <n v="1.0549788383972194"/>
  </r>
  <r>
    <x v="180"/>
    <n v="3.6455512238154513"/>
    <n v="0.13161170999999999"/>
    <n v="0.47979723045894423"/>
    <n v="1.1129983740560145"/>
  </r>
  <r>
    <x v="181"/>
    <n v="3.5317476147309117"/>
    <n v="0.13161170999999999"/>
    <n v="0.46481934286315646"/>
    <n v="0.86458984993579979"/>
  </r>
  <r>
    <x v="182"/>
    <n v="3.7699616856389762"/>
    <n v="0.12499783"/>
    <n v="0.47123702988801419"/>
    <n v="0.8799439535728959"/>
  </r>
  <r>
    <x v="183"/>
    <n v="3.5981817776576488"/>
    <n v="0.12499783"/>
    <n v="0.44976491415274861"/>
    <n v="1.2405090767618674"/>
  </r>
  <r>
    <x v="184"/>
    <n v="4.3583761471392757"/>
    <n v="0.12499783"/>
    <n v="0.54478756071617018"/>
    <n v="1.3108728481282896"/>
  </r>
  <r>
    <x v="185"/>
    <n v="2.8222861274554707"/>
    <n v="0.12499783"/>
    <n v="0.35277964157103725"/>
    <n v="1.0566335436628591"/>
  </r>
  <r>
    <x v="186"/>
    <n v="4.0980438170691071"/>
    <n v="0.12499783"/>
    <n v="0.51224658437855541"/>
    <n v="1.0997303765573649"/>
  </r>
  <r>
    <x v="187"/>
    <n v="3.9229929616997183"/>
    <n v="0.12499783"/>
    <n v="0.49036560731773793"/>
    <n v="1.2315760604381929"/>
  </r>
  <r>
    <x v="188"/>
    <n v="1.641229120678396"/>
    <n v="0.12499783"/>
    <n v="0.20515007861760765"/>
    <n v="1.0072660830267397"/>
  </r>
  <r>
    <x v="189"/>
    <n v="3.3795382280850217"/>
    <n v="0.12209063000000001"/>
    <n v="0.412609951375984"/>
    <n v="0.71865839751267624"/>
  </r>
  <r>
    <x v="190"/>
    <n v="3.6500787592255453"/>
    <n v="0.12209063000000001"/>
    <n v="0.44564041526346515"/>
    <n v="0.88011328645121523"/>
  </r>
  <r>
    <x v="191"/>
    <n v="3.6363920445257687"/>
    <n v="0.12209063000000001"/>
    <n v="0.4439693956431392"/>
    <n v="1.1544521222282129"/>
  </r>
  <r>
    <x v="192"/>
    <n v="3.9655737051347382"/>
    <n v="0.12209063000000001"/>
    <n v="0.48415939197133445"/>
    <n v="0.96590604421058612"/>
  </r>
  <r>
    <x v="193"/>
    <n v="4.7636084201958013"/>
    <n v="0.12209063000000001"/>
    <n v="0.58159195309501011"/>
    <n v="1.1266926937485608"/>
  </r>
  <r>
    <x v="194"/>
    <n v="3.5462510252263333"/>
    <n v="0.12209063000000001"/>
    <n v="0.43296402180802895"/>
    <n v="1.206962625168972"/>
  </r>
  <r>
    <x v="195"/>
    <n v="2.4390881679537015"/>
    <n v="0.12209063000000001"/>
    <n v="0.29778981105101326"/>
    <n v="1.1339270674229183"/>
  </r>
  <r>
    <x v="196"/>
    <n v="3.5334022644454803"/>
    <n v="0.11941964000000001"/>
    <n v="0.42195762639526407"/>
    <n v="1.1725324750749915"/>
  </r>
  <r>
    <x v="197"/>
    <n v="4.8029113575423148"/>
    <n v="0.11941964000000001"/>
    <n v="0.57356194526961457"/>
    <n v="1.0998399013670346"/>
  </r>
  <r>
    <x v="198"/>
    <n v="2.0678269136653613"/>
    <n v="0.11941964000000001"/>
    <n v="0.24693914561222854"/>
    <n v="1.2111535126734976"/>
  </r>
  <r>
    <x v="199"/>
    <n v="3.2804639922667218"/>
    <n v="0.11941964000000001"/>
    <n v="0.39175182898945471"/>
    <n v="0.8911587640179488"/>
  </r>
  <r>
    <x v="200"/>
    <n v="3.7225399093658882"/>
    <n v="0.11941964000000001"/>
    <n v="0.44454437586210704"/>
    <n v="0.91350679994785733"/>
  </r>
  <r>
    <x v="201"/>
    <n v="4.6369828076551052"/>
    <n v="0.11941964000000001"/>
    <n v="0.5537468175763619"/>
    <n v="1.2025120699918688"/>
  </r>
  <r>
    <x v="202"/>
    <n v="2.9800393292271785"/>
    <n v="0.11941964000000001"/>
    <n v="0.35587522388215115"/>
    <n v="1.1750095855359528"/>
  </r>
  <r>
    <x v="203"/>
    <n v="2.7084656253235084"/>
    <n v="0.11674865000000001"/>
    <n v="0.31620970532792547"/>
    <n v="1.0996206874288503"/>
  </r>
  <r>
    <x v="204"/>
    <n v="4.0782146931193495"/>
    <n v="0.11674865000000001"/>
    <n v="0.47612605983184836"/>
    <n v="0.95515511164135003"/>
  </r>
  <r>
    <x v="205"/>
    <n v="3.8881310398828459"/>
    <n v="0.11674865000000001"/>
    <n v="0.45393404992941844"/>
    <n v="1.0961012387861764"/>
  </r>
  <r>
    <x v="206"/>
    <n v="3.3325365670949383"/>
    <n v="0.11674865000000001"/>
    <n v="0.38906914528396852"/>
    <n v="1.0189000567772499"/>
  </r>
  <r>
    <x v="207"/>
    <n v="3.2815452194637973"/>
    <n v="0.11674865000000001"/>
    <n v="0.38311597428635208"/>
    <n v="1.2442522035431021"/>
  </r>
  <r>
    <x v="208"/>
    <n v="3.4294776116641716"/>
    <n v="0.11674865000000001"/>
    <n v="0.40038688136701633"/>
    <n v="1.1871332482000911"/>
  </r>
  <r>
    <x v="209"/>
    <n v="3.4653641587095465"/>
    <n v="0.11674865000000001"/>
    <n v="0.40457658728772533"/>
    <n v="1.0313243691074205"/>
  </r>
  <r>
    <x v="210"/>
    <n v="3.5462312283802429"/>
    <n v="0.11407766"/>
    <n v="0.40454576035254369"/>
    <n v="1.051220874041531"/>
  </r>
  <r>
    <x v="211"/>
    <n v="1.8065164648513679"/>
    <n v="0.11407766"/>
    <n v="0.20608317106171628"/>
    <n v="0.88558318375234113"/>
  </r>
  <r>
    <x v="212"/>
    <n v="3.7280360598716809"/>
    <n v="0.11407766"/>
    <n v="0.42528563010578124"/>
    <n v="0.33293260172935768"/>
  </r>
  <r>
    <x v="213"/>
    <n v="3.819571225083604"/>
    <n v="0.11407766"/>
    <n v="0.43572774756087085"/>
    <n v="0.78472371656204842"/>
  </r>
  <r>
    <x v="214"/>
    <n v="2.6876031294928109"/>
    <n v="0.11407766"/>
    <n v="0.30659547602121684"/>
    <n v="0.78488157426543836"/>
  </r>
  <r>
    <x v="215"/>
    <n v="3.0093984017301083"/>
    <n v="0.11407766"/>
    <n v="0.34330512767711069"/>
    <n v="0.74882312985702693"/>
  </r>
  <r>
    <x v="216"/>
    <n v="2.8190065073152857"/>
    <n v="0.11407766"/>
    <n v="0.32158566587930065"/>
    <n v="0.77464189107404069"/>
  </r>
  <r>
    <x v="217"/>
    <n v="2.548788881265065"/>
    <n v="9.7052369999999971E-2"/>
    <n v="0.24736600155642308"/>
    <n v="0.77026700294982775"/>
  </r>
  <r>
    <x v="218"/>
    <n v="2.8813516747721901"/>
    <n v="9.7052369999999971E-2"/>
    <n v="0.2796420088401102"/>
    <n v="0.83941073708818381"/>
  </r>
  <r>
    <x v="219"/>
    <n v="2.25475669550553"/>
    <n v="9.7052369999999971E-2"/>
    <n v="0.21882948107217998"/>
    <n v="1.1205552997338162"/>
  </r>
  <r>
    <x v="220"/>
    <n v="3.3897266235239512"/>
    <n v="9.7052369999999971E-2"/>
    <n v="0.32898100246509709"/>
    <n v="0.6072885920649882"/>
  </r>
  <r>
    <x v="221"/>
    <n v="2.6935893634339445"/>
    <n v="9.7052369999999971E-2"/>
    <n v="0.26141923152805557"/>
    <n v="0.99835814133330647"/>
  </r>
  <r>
    <x v="222"/>
    <n v="2.5778019950693567"/>
    <n v="9.7052369999999971E-2"/>
    <n v="0.25018179301220933"/>
    <n v="0.84524725551412216"/>
  </r>
  <r>
    <x v="223"/>
    <n v="2.731908869721456"/>
    <n v="9.7052369999999971E-2"/>
    <n v="0.26513823043048845"/>
    <n v="0.68908309726594597"/>
  </r>
  <r>
    <x v="224"/>
    <n v="2.8243865193494924"/>
    <n v="8.4460560000000018E-2"/>
    <n v="0.238549267080709"/>
    <n v="0.66917166042660725"/>
  </r>
  <r>
    <x v="225"/>
    <n v="2.8166859519807095"/>
    <n v="8.4460560000000018E-2"/>
    <n v="0.23789887284842387"/>
    <n v="0.66686249175924728"/>
  </r>
  <r>
    <x v="226"/>
    <n v="3.1328033349378099"/>
    <n v="8.4460560000000018E-2"/>
    <n v="0.26459832403871503"/>
    <n v="0.7321338282490697"/>
  </r>
  <r>
    <x v="227"/>
    <n v="3.5120417960059189"/>
    <n v="8.4460560000000018E-2"/>
    <n v="0.29662901683406573"/>
    <n v="0.73126440400612736"/>
  </r>
  <r>
    <x v="228"/>
    <n v="3.1702553279668977"/>
    <n v="8.4460560000000018E-2"/>
    <n v="0.26776154034306787"/>
    <n v="0.83481591705254088"/>
  </r>
  <r>
    <x v="229"/>
    <n v="2.6683127032233123"/>
    <n v="8.4460560000000018E-2"/>
    <n v="0.22536718516935481"/>
    <n v="0.8210763787786014"/>
  </r>
  <r>
    <x v="230"/>
    <n v="2.4688381077373101"/>
    <n v="8.4460560000000018E-2"/>
    <n v="0.20851944912883358"/>
    <n v="0.53200591960606936"/>
  </r>
  <r>
    <x v="231"/>
    <n v="2.7809381647544282"/>
    <n v="7.1868750000000009E-2"/>
    <n v="0.19986254972819484"/>
    <n v="0.57328708294149056"/>
  </r>
  <r>
    <x v="232"/>
    <n v="3.4584298959463511"/>
    <n v="7.1868750000000009E-2"/>
    <n v="0.24855303358429434"/>
    <n v="0.74015606903402598"/>
  </r>
  <r>
    <x v="233"/>
    <n v="3.4926344070886155"/>
    <n v="7.1868750000000009E-2"/>
    <n v="0.25101126904444998"/>
    <n v="0.87771342269946173"/>
  </r>
  <r>
    <x v="234"/>
    <n v="1.739786311965493"/>
    <n v="7.1868750000000009E-2"/>
    <n v="0.12503626750807004"/>
    <n v="0.83352050592790605"/>
  </r>
  <r>
    <x v="235"/>
    <n v="2.0721899910963022"/>
    <n v="7.1868750000000009E-2"/>
    <n v="0.14892570442260239"/>
    <n v="0.56115094886258776"/>
  </r>
  <r>
    <x v="236"/>
    <n v="2.1186773545085282"/>
    <n v="7.1868750000000009E-2"/>
    <n v="0.1522666931218348"/>
    <n v="0.63508892740682321"/>
  </r>
  <r>
    <x v="237"/>
    <n v="2.1812625657623426"/>
    <n v="7.1868750000000009E-2"/>
    <n v="0.15676461402313238"/>
    <n v="0.66228096663221092"/>
  </r>
  <r>
    <x v="238"/>
    <n v="2.2599385220904034"/>
    <n v="5.9276939999999972E-2"/>
    <n v="0.13396224017764144"/>
    <n v="0.91270684165438321"/>
  </r>
  <r>
    <x v="239"/>
    <n v="2.9924631257165104"/>
    <n v="5.9276939999999972E-2"/>
    <n v="0.17738405715530997"/>
    <n v="0.71264898734864479"/>
  </r>
  <r>
    <x v="240"/>
    <n v="3.1433509826966306"/>
    <n v="5.9276939999999972E-2"/>
    <n v="0.18632822760024911"/>
    <n v="0.81013022944530488"/>
  </r>
  <r>
    <x v="241"/>
    <n v="2.3892658499679778"/>
    <n v="5.9276939999999972E-2"/>
    <n v="0.14162836843260077"/>
    <n v="0.70311075023741754"/>
  </r>
  <r>
    <x v="242"/>
    <n v="2.3412591933496598"/>
    <n v="5.9276939999999972E-2"/>
    <n v="0.13878268072863612"/>
    <n v="0.56209039324857091"/>
  </r>
  <r>
    <x v="243"/>
    <n v="1.9730947260582483"/>
    <n v="5.9276939999999972E-2"/>
    <n v="0.11695901769087116"/>
    <n v="0.44658803473780828"/>
  </r>
  <r>
    <x v="244"/>
    <n v="2.4384232536272421"/>
    <n v="5.9276939999999972E-2"/>
    <n v="0.14454226889986674"/>
    <n v="0.42463088039298674"/>
  </r>
  <r>
    <x v="245"/>
    <n v="2.4384232536272421"/>
    <n v="4.6685130000000033E-2"/>
    <n v="0.11383810659061085"/>
    <n v="0.48066724538572886"/>
  </r>
  <r>
    <x v="246"/>
    <m/>
    <m/>
    <m/>
    <m/>
  </r>
  <r>
    <x v="247"/>
    <m/>
    <m/>
    <m/>
    <m/>
  </r>
  <r>
    <x v="248"/>
    <m/>
    <m/>
    <m/>
    <m/>
  </r>
  <r>
    <x v="249"/>
    <m/>
    <m/>
    <m/>
    <m/>
  </r>
  <r>
    <x v="250"/>
    <m/>
    <m/>
    <m/>
    <m/>
  </r>
  <r>
    <x v="251"/>
    <m/>
    <m/>
    <m/>
    <m/>
  </r>
  <r>
    <x v="252"/>
    <n v="2.0153810296999959"/>
    <n v="4.2112499999999997E-2"/>
    <n v="8.4872733613241075E-2"/>
    <n v="0.23363294829039957"/>
  </r>
  <r>
    <x v="253"/>
    <n v="1.738854841360719"/>
    <n v="4.2112499999999997E-2"/>
    <n v="7.3227524506803268E-2"/>
    <n v="0.23290742556719288"/>
  </r>
  <r>
    <x v="254"/>
    <n v="1.7665674263389919"/>
    <n v="4.2112499999999997E-2"/>
    <n v="7.4394570741700791E-2"/>
    <n v="0.19884428173282698"/>
  </r>
  <r>
    <x v="255"/>
    <n v="2.2342035699771183"/>
    <n v="4.2112499999999997E-2"/>
    <n v="9.4087897840661391E-2"/>
    <n v="0.22498704198245967"/>
  </r>
  <r>
    <x v="256"/>
    <n v="3.262402673604536"/>
    <n v="4.2112499999999997E-2"/>
    <n v="0.13738793259217102"/>
    <n v="0.24239758099598568"/>
  </r>
  <r>
    <x v="257"/>
    <n v="2.0203610766466569"/>
    <n v="4.2112499999999997E-2"/>
    <n v="8.5082455840282331E-2"/>
    <n v="0.21636343202330682"/>
  </r>
  <r>
    <x v="258"/>
    <n v="1.9705899660167936"/>
    <n v="4.2112499999999997E-2"/>
    <n v="8.2986469943882216E-2"/>
    <n v="0.23753186594610526"/>
  </r>
  <r>
    <x v="259"/>
    <n v="2.1491511376069119"/>
    <n v="3.6635000000000001E-2"/>
    <n v="7.8734151926229221E-2"/>
    <n v="0.27033256019624763"/>
  </r>
  <r>
    <x v="260"/>
    <n v="2.0331110678284046"/>
    <n v="3.6635000000000001E-2"/>
    <n v="7.4483023969893605E-2"/>
    <n v="0.24204588172621244"/>
  </r>
  <r>
    <x v="261"/>
    <n v="3.8074139850024493"/>
    <n v="3.6635000000000001E-2"/>
    <n v="0.13948461134056472"/>
    <n v="0.17233297336573331"/>
  </r>
  <r>
    <x v="262"/>
    <n v="1.908489224587212"/>
    <n v="3.6635000000000001E-2"/>
    <n v="6.9917502742752519E-2"/>
    <n v="0.26612032357822452"/>
  </r>
  <r>
    <x v="263"/>
    <n v="1.8792128660227789"/>
    <n v="3.6635000000000001E-2"/>
    <n v="6.8844963346744503E-2"/>
    <n v="0.17984216898377167"/>
  </r>
  <r>
    <x v="264"/>
    <n v="2.1474518870642809"/>
    <n v="3.6635000000000001E-2"/>
    <n v="7.8671899882599927E-2"/>
    <n v="0.30968274380082528"/>
  </r>
  <r>
    <x v="265"/>
    <n v="2.2822926747350132"/>
    <n v="3.6635000000000001E-2"/>
    <n v="8.3611792138917215E-2"/>
    <n v="0.2535781802997269"/>
  </r>
  <r>
    <x v="266"/>
    <n v="1.7843124198580051"/>
    <n v="3.1144999999999999E-2"/>
    <n v="5.5572410316477569E-2"/>
    <n v="0.24013124876052508"/>
  </r>
  <r>
    <x v="267"/>
    <n v="1.9762267239714275"/>
    <n v="3.1144999999999999E-2"/>
    <n v="6.1549581318090109E-2"/>
    <n v="0.20505777384096049"/>
  </r>
  <r>
    <x v="268"/>
    <n v="2.2977775897363708"/>
    <n v="3.1144999999999999E-2"/>
    <n v="7.1564283032339263E-2"/>
    <n v="0.27740298714265138"/>
  </r>
  <r>
    <x v="269"/>
    <n v="3.4773865286459333"/>
    <n v="3.1144999999999999E-2"/>
    <n v="0.10830320343467759"/>
    <n v="0.25005079423330517"/>
  </r>
  <r>
    <x v="270"/>
    <n v="2.09707887233701"/>
    <n v="3.1144999999999999E-2"/>
    <n v="6.5313521478936168E-2"/>
    <n v="0.22305701865038632"/>
  </r>
  <r>
    <x v="271"/>
    <n v="2.622036567756751"/>
    <n v="3.1144999999999999E-2"/>
    <n v="8.1663328902784008E-2"/>
    <n v="0.20291325954650044"/>
  </r>
  <r>
    <x v="272"/>
    <n v="2.5304871977108276"/>
    <n v="3.1144999999999999E-2"/>
    <n v="7.8812023772703729E-2"/>
    <n v="0.20585882293657209"/>
  </r>
  <r>
    <x v="273"/>
    <n v="2.9696798939264846"/>
    <n v="3.1144999999999999E-2"/>
    <n v="9.2490680296340361E-2"/>
    <n v="0.3090736372148387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5B89103-F28B-4830-AE80-9C9C3E8A168B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44" firstHeaderRow="0" firstDataRow="1" firstDataCol="1"/>
  <pivotFields count="5">
    <pivotField axis="axisRow" numFmtId="15" showAll="0">
      <items count="4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t="default"/>
      </items>
    </pivotField>
    <pivotField showAll="0"/>
    <pivotField showAll="0"/>
    <pivotField dataField="1" showAll="0"/>
    <pivotField dataField="1" showAll="0"/>
  </pivotFields>
  <rowFields count="1">
    <field x="0"/>
  </rowFields>
  <rowItems count="4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T est (mm)" fld="3" baseField="0" baseItem="0"/>
    <dataField name="Sum of T measured (mm)" fld="4" baseField="0" baseItem="0"/>
  </dataFields>
  <formats count="2">
    <format dxfId="2">
      <pivotArea collapsedLevelsAreSubtotals="1" fieldPosition="0">
        <references count="1">
          <reference field="0" count="1">
            <x v="36"/>
          </reference>
        </references>
      </pivotArea>
    </format>
    <format dxfId="1">
      <pivotArea dataOnly="0" labelOnly="1" fieldPosition="0">
        <references count="1">
          <reference field="0" count="1">
            <x v="3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DE652-ECF6-4FDD-9ED9-C09B7625658F}">
  <dimension ref="A1:J25"/>
  <sheetViews>
    <sheetView workbookViewId="0">
      <selection activeCell="C36" sqref="C36"/>
    </sheetView>
  </sheetViews>
  <sheetFormatPr defaultRowHeight="15" x14ac:dyDescent="0.25"/>
  <cols>
    <col min="1" max="1" width="10.7109375" style="2" bestFit="1" customWidth="1"/>
    <col min="2" max="2" width="18.42578125" bestFit="1" customWidth="1"/>
    <col min="3" max="3" width="16.7109375" bestFit="1" customWidth="1"/>
    <col min="4" max="4" width="12.28515625" bestFit="1" customWidth="1"/>
    <col min="7" max="7" width="10.7109375" bestFit="1" customWidth="1"/>
  </cols>
  <sheetData>
    <row r="1" spans="1:10" x14ac:dyDescent="0.25">
      <c r="A1" s="2" t="s">
        <v>0</v>
      </c>
      <c r="B1" t="s">
        <v>20</v>
      </c>
      <c r="C1" t="s">
        <v>4</v>
      </c>
      <c r="D1" t="s">
        <v>2</v>
      </c>
      <c r="E1" t="s">
        <v>6</v>
      </c>
      <c r="F1" t="s">
        <v>5</v>
      </c>
    </row>
    <row r="2" spans="1:10" x14ac:dyDescent="0.25">
      <c r="A2" s="3">
        <v>44104</v>
      </c>
      <c r="B2">
        <v>0.01</v>
      </c>
      <c r="C2">
        <v>0.58014033251537189</v>
      </c>
      <c r="D2">
        <f>(J3*$B$2+($J$4))</f>
        <v>0.215504</v>
      </c>
      <c r="E2">
        <v>3.2563855296662272</v>
      </c>
      <c r="F2">
        <f>D2*E2</f>
        <v>0.70176410718519067</v>
      </c>
      <c r="J2" s="1" t="s">
        <v>1</v>
      </c>
    </row>
    <row r="3" spans="1:10" x14ac:dyDescent="0.25">
      <c r="A3" s="3">
        <v>44111</v>
      </c>
      <c r="B3">
        <v>0.31</v>
      </c>
      <c r="C3">
        <v>0.70545052711178935</v>
      </c>
      <c r="D3">
        <f>J3*B3+J4</f>
        <v>0.40162399999999998</v>
      </c>
      <c r="E3">
        <v>4.6446138516875992</v>
      </c>
      <c r="F3">
        <f t="shared" ref="F3:F25" si="0">D3*E3</f>
        <v>1.8653883935701803</v>
      </c>
      <c r="H3">
        <v>0.62039999999999995</v>
      </c>
      <c r="J3" s="1">
        <v>0.62039999999999995</v>
      </c>
    </row>
    <row r="4" spans="1:10" x14ac:dyDescent="0.25">
      <c r="A4" s="3">
        <v>44118</v>
      </c>
      <c r="B4">
        <v>0.43</v>
      </c>
      <c r="C4">
        <v>1.0728002638557053</v>
      </c>
      <c r="D4">
        <f>J3*B4+J4</f>
        <v>0.47607199999999994</v>
      </c>
      <c r="E4">
        <v>6.1885993726071131</v>
      </c>
      <c r="F4">
        <f t="shared" si="0"/>
        <v>2.9462188805158132</v>
      </c>
      <c r="H4">
        <v>0.20930000000000001</v>
      </c>
      <c r="J4" s="1">
        <v>0.20930000000000001</v>
      </c>
    </row>
    <row r="5" spans="1:10" x14ac:dyDescent="0.25">
      <c r="A5" s="3">
        <v>44125</v>
      </c>
      <c r="B5">
        <v>0.46</v>
      </c>
      <c r="C5">
        <v>1.1073830687193407</v>
      </c>
      <c r="D5">
        <f>H3*B5+H4</f>
        <v>0.49468400000000001</v>
      </c>
      <c r="E5">
        <v>4.9938511553195557</v>
      </c>
      <c r="F5">
        <f t="shared" si="0"/>
        <v>2.4703782649180992</v>
      </c>
    </row>
    <row r="6" spans="1:10" x14ac:dyDescent="0.25">
      <c r="A6" s="3">
        <v>44132</v>
      </c>
      <c r="B6">
        <v>0.53</v>
      </c>
      <c r="C6">
        <v>0.99941021638876282</v>
      </c>
      <c r="D6">
        <f>H3*B6+H4</f>
        <v>0.53811200000000003</v>
      </c>
      <c r="E6">
        <v>5.6846913829329271</v>
      </c>
      <c r="F6">
        <f t="shared" si="0"/>
        <v>3.0590006494528033</v>
      </c>
    </row>
    <row r="7" spans="1:10" x14ac:dyDescent="0.25">
      <c r="A7" s="3">
        <v>44174</v>
      </c>
      <c r="B7">
        <v>0.62</v>
      </c>
      <c r="C7">
        <v>1.179513988952458</v>
      </c>
      <c r="D7">
        <f>H3*B7+H4</f>
        <v>0.59394800000000003</v>
      </c>
      <c r="E7">
        <v>6.0625181119007552</v>
      </c>
      <c r="F7">
        <f t="shared" si="0"/>
        <v>3.6008205075272297</v>
      </c>
    </row>
    <row r="8" spans="1:10" x14ac:dyDescent="0.25">
      <c r="A8" s="3">
        <v>44188</v>
      </c>
      <c r="B8">
        <v>0.68</v>
      </c>
      <c r="C8">
        <v>1.4347435253196075</v>
      </c>
      <c r="D8">
        <f>H3*B8+H4</f>
        <v>0.63117200000000007</v>
      </c>
      <c r="E8">
        <v>6.1527695292745186</v>
      </c>
      <c r="F8">
        <f t="shared" si="0"/>
        <v>3.883455849331257</v>
      </c>
    </row>
    <row r="9" spans="1:10" x14ac:dyDescent="0.25">
      <c r="A9" s="3">
        <v>44196</v>
      </c>
      <c r="B9">
        <v>0.69</v>
      </c>
      <c r="C9">
        <v>1.2827501525771858</v>
      </c>
      <c r="D9">
        <f>H3*B9+H4</f>
        <v>0.63737599999999994</v>
      </c>
      <c r="E9">
        <v>6.6960807991920879</v>
      </c>
      <c r="F9">
        <f t="shared" si="0"/>
        <v>4.2679211954658562</v>
      </c>
    </row>
    <row r="10" spans="1:10" x14ac:dyDescent="0.25">
      <c r="A10" s="3">
        <v>44202</v>
      </c>
      <c r="B10">
        <v>0.69</v>
      </c>
      <c r="C10">
        <v>1.174031021195463</v>
      </c>
      <c r="D10">
        <f>H3*B10+H4</f>
        <v>0.63737599999999994</v>
      </c>
      <c r="E10">
        <v>5.8332977667335699</v>
      </c>
      <c r="F10">
        <f t="shared" si="0"/>
        <v>3.7180039973695753</v>
      </c>
    </row>
    <row r="11" spans="1:10" x14ac:dyDescent="0.25">
      <c r="A11" s="3">
        <v>44209</v>
      </c>
      <c r="B11">
        <v>0.7</v>
      </c>
      <c r="C11">
        <v>1.2212063693165933</v>
      </c>
      <c r="D11">
        <f>H3*B11+H4</f>
        <v>0.64357999999999993</v>
      </c>
      <c r="E11">
        <v>7.2038746064116292</v>
      </c>
      <c r="F11">
        <f t="shared" si="0"/>
        <v>4.6362696191943957</v>
      </c>
    </row>
    <row r="12" spans="1:10" x14ac:dyDescent="0.25">
      <c r="A12" s="3">
        <v>44216</v>
      </c>
      <c r="B12">
        <v>0.7</v>
      </c>
      <c r="C12">
        <v>1.1981737004923934</v>
      </c>
      <c r="D12">
        <f>H3*B12+H4</f>
        <v>0.64357999999999993</v>
      </c>
      <c r="E12">
        <v>6.3583059723590392</v>
      </c>
      <c r="F12">
        <f t="shared" si="0"/>
        <v>4.0920785576908303</v>
      </c>
    </row>
    <row r="13" spans="1:10" x14ac:dyDescent="0.25">
      <c r="A13" s="3">
        <v>44237</v>
      </c>
      <c r="B13">
        <v>0.72</v>
      </c>
      <c r="C13">
        <v>0.56915315397447852</v>
      </c>
      <c r="D13">
        <f>H3*B13+H4</f>
        <v>0.65598800000000002</v>
      </c>
      <c r="E13">
        <v>5.0704270456935472</v>
      </c>
      <c r="F13">
        <f t="shared" si="0"/>
        <v>3.3261392968504189</v>
      </c>
    </row>
    <row r="14" spans="1:10" x14ac:dyDescent="0.25">
      <c r="A14" s="3">
        <v>44244</v>
      </c>
      <c r="B14">
        <v>0.71</v>
      </c>
      <c r="C14">
        <v>0.8627008083266281</v>
      </c>
      <c r="D14">
        <f>H3*B14+H4</f>
        <v>0.64978399999999992</v>
      </c>
      <c r="E14">
        <v>6.2123184183189624</v>
      </c>
      <c r="F14">
        <f t="shared" si="0"/>
        <v>4.0366651111289684</v>
      </c>
    </row>
    <row r="15" spans="1:10" x14ac:dyDescent="0.25">
      <c r="A15" s="3">
        <v>44257</v>
      </c>
      <c r="B15">
        <v>0.62</v>
      </c>
      <c r="C15">
        <v>0.72203678865322829</v>
      </c>
      <c r="D15">
        <f>H3*B15+H4</f>
        <v>0.59394800000000003</v>
      </c>
      <c r="E15">
        <v>6.2696684845520885</v>
      </c>
      <c r="F15">
        <f t="shared" si="0"/>
        <v>3.7238570570627441</v>
      </c>
    </row>
    <row r="16" spans="1:10" x14ac:dyDescent="0.25">
      <c r="A16" s="3">
        <v>44265</v>
      </c>
      <c r="B16">
        <v>0.58099999999999996</v>
      </c>
      <c r="C16">
        <v>0.8903934601325556</v>
      </c>
      <c r="D16">
        <f>H3*B16+H4</f>
        <v>0.56975239999999994</v>
      </c>
      <c r="E16">
        <v>4.4693905699004581</v>
      </c>
      <c r="F16">
        <f t="shared" si="0"/>
        <v>2.5464460037381533</v>
      </c>
    </row>
    <row r="17" spans="1:8" x14ac:dyDescent="0.25">
      <c r="A17" s="3">
        <v>44274</v>
      </c>
      <c r="B17">
        <v>0.56000000000000005</v>
      </c>
      <c r="C17">
        <v>1.0957122981350238</v>
      </c>
      <c r="D17">
        <f>H3*B17+H4</f>
        <v>0.556724</v>
      </c>
      <c r="E17">
        <v>3.8401482888572125</v>
      </c>
      <c r="F17">
        <f t="shared" si="0"/>
        <v>2.1379027159657427</v>
      </c>
    </row>
    <row r="18" spans="1:8" x14ac:dyDescent="0.25">
      <c r="A18" s="3">
        <v>44279</v>
      </c>
      <c r="B18">
        <v>0.52</v>
      </c>
      <c r="C18">
        <v>0.86095703188671158</v>
      </c>
      <c r="D18">
        <f>H3*B18+H4</f>
        <v>0.53190800000000005</v>
      </c>
      <c r="E18">
        <v>5.8663848927048523</v>
      </c>
      <c r="F18">
        <f t="shared" si="0"/>
        <v>3.120377055508853</v>
      </c>
      <c r="H18">
        <v>0.62039999999999995</v>
      </c>
    </row>
    <row r="19" spans="1:8" x14ac:dyDescent="0.25">
      <c r="A19" s="3">
        <v>44286</v>
      </c>
      <c r="B19">
        <v>0.48</v>
      </c>
      <c r="C19">
        <v>0.95922524227513772</v>
      </c>
      <c r="D19">
        <f>H3*B19+H4</f>
        <v>0.50709199999999999</v>
      </c>
      <c r="E19">
        <v>5.6642522483582951</v>
      </c>
      <c r="F19">
        <f t="shared" si="0"/>
        <v>2.8722970011245046</v>
      </c>
      <c r="H19">
        <v>0.20930000000000001</v>
      </c>
    </row>
    <row r="20" spans="1:8" x14ac:dyDescent="0.25">
      <c r="A20" s="3">
        <v>44307</v>
      </c>
      <c r="B20">
        <v>0.44</v>
      </c>
      <c r="C20">
        <v>1.0473625497755461</v>
      </c>
      <c r="D20">
        <f>H3*B20+H4</f>
        <v>0.48227600000000004</v>
      </c>
      <c r="E20">
        <v>5.1999556298821439</v>
      </c>
      <c r="F20">
        <f t="shared" si="0"/>
        <v>2.5078138013570412</v>
      </c>
    </row>
    <row r="21" spans="1:8" x14ac:dyDescent="0.25">
      <c r="A21" s="3">
        <v>44314</v>
      </c>
      <c r="B21">
        <v>0.42</v>
      </c>
      <c r="C21">
        <v>1.0361101675377618</v>
      </c>
      <c r="D21">
        <f>H18*B21+H19</f>
        <v>0.46986799999999995</v>
      </c>
      <c r="E21">
        <v>4.8338370549644489</v>
      </c>
      <c r="F21">
        <f t="shared" si="0"/>
        <v>2.2712653493420354</v>
      </c>
    </row>
    <row r="22" spans="1:8" x14ac:dyDescent="0.25">
      <c r="A22" s="3">
        <v>44328</v>
      </c>
      <c r="B22">
        <v>0.24</v>
      </c>
      <c r="C22">
        <v>0.88812585468396754</v>
      </c>
      <c r="D22">
        <f>H18*B22+H19</f>
        <v>0.35819599999999996</v>
      </c>
      <c r="E22">
        <v>3.5191502121975731</v>
      </c>
      <c r="F22">
        <f t="shared" si="0"/>
        <v>1.2605455294083217</v>
      </c>
    </row>
    <row r="23" spans="1:8" x14ac:dyDescent="0.25">
      <c r="A23" s="3">
        <v>44336</v>
      </c>
      <c r="B23">
        <v>0.18</v>
      </c>
      <c r="C23">
        <v>0.81523797982283397</v>
      </c>
      <c r="D23">
        <f>H18*B23+H19</f>
        <v>0.32097200000000004</v>
      </c>
      <c r="E23">
        <v>3.4619003648438875</v>
      </c>
      <c r="F23">
        <f t="shared" si="0"/>
        <v>1.1111730839046723</v>
      </c>
    </row>
    <row r="24" spans="1:8" x14ac:dyDescent="0.25">
      <c r="A24" s="3">
        <v>44343</v>
      </c>
      <c r="B24">
        <v>0.08</v>
      </c>
      <c r="C24">
        <v>0.65027850451607017</v>
      </c>
      <c r="D24">
        <f>H18*B24+H19</f>
        <v>0.258932</v>
      </c>
      <c r="E24">
        <v>3.1336522076112456</v>
      </c>
      <c r="F24">
        <f t="shared" si="0"/>
        <v>0.81140283342119501</v>
      </c>
    </row>
    <row r="25" spans="1:8" x14ac:dyDescent="0.25">
      <c r="A25" s="3">
        <v>44356</v>
      </c>
      <c r="B25">
        <v>0.01</v>
      </c>
      <c r="C25">
        <v>0.31809862654316662</v>
      </c>
      <c r="D25">
        <f>H18*B25+H19</f>
        <v>0.215504</v>
      </c>
      <c r="E25">
        <v>3.1893856836052312</v>
      </c>
      <c r="F25">
        <f t="shared" si="0"/>
        <v>0.68732537235966173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AF825-5266-4E99-9559-8B9DBEB6F9F3}">
  <dimension ref="A1:R690"/>
  <sheetViews>
    <sheetView workbookViewId="0">
      <pane xSplit="1" ySplit="3" topLeftCell="F4" activePane="bottomRight" state="frozen"/>
      <selection pane="topRight" activeCell="B1" sqref="B1"/>
      <selection pane="bottomLeft" activeCell="A4" sqref="A4"/>
      <selection pane="bottomRight" activeCell="I5" sqref="I5:I338"/>
    </sheetView>
  </sheetViews>
  <sheetFormatPr defaultRowHeight="15" x14ac:dyDescent="0.25"/>
  <cols>
    <col min="1" max="1" width="10.42578125" bestFit="1" customWidth="1"/>
  </cols>
  <sheetData>
    <row r="1" spans="1:18" x14ac:dyDescent="0.25">
      <c r="B1" s="4"/>
      <c r="C1" s="4"/>
      <c r="D1" s="4"/>
      <c r="E1" s="4"/>
      <c r="F1" s="4"/>
      <c r="G1" s="4"/>
      <c r="H1" s="4"/>
      <c r="I1" s="4"/>
      <c r="J1" s="33" t="s">
        <v>7</v>
      </c>
      <c r="K1" s="34"/>
      <c r="L1" s="33" t="s">
        <v>8</v>
      </c>
      <c r="M1" s="34"/>
      <c r="P1" s="4"/>
      <c r="Q1" s="4"/>
      <c r="R1" s="4"/>
    </row>
    <row r="2" spans="1:18" x14ac:dyDescent="0.25">
      <c r="B2" s="35" t="s">
        <v>9</v>
      </c>
      <c r="C2" s="35"/>
      <c r="D2" s="35"/>
      <c r="E2" s="35"/>
      <c r="F2" s="36" t="s">
        <v>10</v>
      </c>
      <c r="G2" s="36"/>
      <c r="H2" s="36"/>
      <c r="I2" s="36"/>
      <c r="J2" s="5" t="s">
        <v>11</v>
      </c>
      <c r="K2" s="5" t="s">
        <v>11</v>
      </c>
      <c r="L2" s="5" t="s">
        <v>11</v>
      </c>
      <c r="M2" s="5" t="s">
        <v>11</v>
      </c>
      <c r="P2" s="33" t="s">
        <v>12</v>
      </c>
      <c r="Q2" s="33"/>
      <c r="R2" s="5"/>
    </row>
    <row r="3" spans="1:18" x14ac:dyDescent="0.25">
      <c r="A3" s="6"/>
      <c r="B3" s="7" t="s">
        <v>37</v>
      </c>
      <c r="C3" s="7"/>
      <c r="D3" s="7"/>
      <c r="E3" s="7"/>
      <c r="F3" s="8" t="s">
        <v>38</v>
      </c>
      <c r="G3" s="8"/>
      <c r="H3" s="8"/>
      <c r="I3" s="8"/>
      <c r="J3" s="9" t="s">
        <v>11</v>
      </c>
      <c r="K3" s="10" t="s">
        <v>11</v>
      </c>
      <c r="L3" s="9" t="s">
        <v>11</v>
      </c>
      <c r="M3" s="10" t="s">
        <v>11</v>
      </c>
      <c r="N3" s="11"/>
      <c r="O3" s="11"/>
      <c r="P3" s="12" t="s">
        <v>12</v>
      </c>
      <c r="Q3" s="12"/>
      <c r="R3" s="12"/>
    </row>
    <row r="4" spans="1:18" x14ac:dyDescent="0.25">
      <c r="A4" s="13" t="s">
        <v>0</v>
      </c>
      <c r="B4" s="14" t="s">
        <v>13</v>
      </c>
      <c r="C4" s="14" t="s">
        <v>14</v>
      </c>
      <c r="D4" s="14" t="s">
        <v>15</v>
      </c>
      <c r="E4" s="15" t="s">
        <v>16</v>
      </c>
      <c r="F4" s="16" t="s">
        <v>13</v>
      </c>
      <c r="G4" s="16" t="s">
        <v>14</v>
      </c>
      <c r="H4" s="16" t="s">
        <v>15</v>
      </c>
      <c r="I4" s="16" t="s">
        <v>16</v>
      </c>
      <c r="J4" s="16" t="s">
        <v>37</v>
      </c>
      <c r="K4" s="16" t="s">
        <v>38</v>
      </c>
      <c r="L4" s="16" t="s">
        <v>37</v>
      </c>
      <c r="M4" s="16" t="s">
        <v>38</v>
      </c>
      <c r="N4" s="16" t="s">
        <v>3</v>
      </c>
      <c r="O4" s="16" t="s">
        <v>17</v>
      </c>
      <c r="P4" s="16" t="s">
        <v>18</v>
      </c>
      <c r="Q4" s="16" t="s">
        <v>19</v>
      </c>
      <c r="R4" s="16" t="s">
        <v>39</v>
      </c>
    </row>
    <row r="5" spans="1:18" x14ac:dyDescent="0.25">
      <c r="A5" s="13">
        <v>44044.5</v>
      </c>
      <c r="B5" s="14">
        <v>18.97544875235149</v>
      </c>
      <c r="C5" s="14">
        <v>27.001132727207455</v>
      </c>
      <c r="D5" s="14">
        <v>34.165932544282583</v>
      </c>
      <c r="E5" s="15">
        <v>18.370801811874472</v>
      </c>
      <c r="F5" s="16">
        <v>0.1897544875235149</v>
      </c>
      <c r="G5" s="16">
        <v>0.27001132727207455</v>
      </c>
      <c r="H5" s="16">
        <v>0.34165932544282585</v>
      </c>
      <c r="I5" s="16">
        <v>0.18370801811874471</v>
      </c>
      <c r="J5" s="16">
        <v>24.628328958929</v>
      </c>
      <c r="K5" s="16">
        <v>0.24628328958928999</v>
      </c>
      <c r="L5" s="16">
        <v>23.534774836842175</v>
      </c>
      <c r="M5" s="16">
        <v>0.32730091132753969</v>
      </c>
      <c r="N5" s="16">
        <v>2.9254307608292334</v>
      </c>
      <c r="O5" s="16">
        <v>6.3453019626754115</v>
      </c>
      <c r="P5" s="16">
        <v>8.4187017135035291E-2</v>
      </c>
      <c r="Q5" s="16">
        <v>3.8813486109563797E-2</v>
      </c>
      <c r="R5" s="16">
        <v>6.2796912023537835E-2</v>
      </c>
    </row>
    <row r="6" spans="1:18" x14ac:dyDescent="0.25">
      <c r="A6" s="13">
        <v>44045.5</v>
      </c>
      <c r="B6" s="14">
        <v>26.976332541132294</v>
      </c>
      <c r="C6" s="14">
        <v>52.031591158986473</v>
      </c>
      <c r="D6" s="14">
        <v>30.978191820310041</v>
      </c>
      <c r="E6" s="15">
        <v>26.213200558898887</v>
      </c>
      <c r="F6" s="16">
        <v>0.26976332541132292</v>
      </c>
      <c r="G6" s="16">
        <v>0.52031591158986468</v>
      </c>
      <c r="H6" s="16">
        <v>0.30978191820310041</v>
      </c>
      <c r="I6" s="16">
        <v>0.26213200558898886</v>
      </c>
      <c r="J6" s="16">
        <v>34.049829019831925</v>
      </c>
      <c r="K6" s="16">
        <v>0.34049829019831918</v>
      </c>
      <c r="L6" s="16">
        <v>32.53015324025943</v>
      </c>
      <c r="M6" s="16">
        <v>0.48331737980283185</v>
      </c>
      <c r="N6" s="16">
        <v>2.641318948384622</v>
      </c>
      <c r="O6" s="16">
        <v>6.4595684738220207</v>
      </c>
      <c r="P6" s="16">
        <v>0.12891222031574837</v>
      </c>
      <c r="Q6" s="16">
        <v>5.2712234815408952E-2</v>
      </c>
      <c r="R6" s="16">
        <v>9.9242844469541847E-2</v>
      </c>
    </row>
    <row r="7" spans="1:18" x14ac:dyDescent="0.25">
      <c r="A7" s="13">
        <v>44046.5</v>
      </c>
      <c r="B7" s="14">
        <v>26.788096983370913</v>
      </c>
      <c r="C7" s="14">
        <v>61.721838993642322</v>
      </c>
      <c r="D7" s="14">
        <v>25.357028683610451</v>
      </c>
      <c r="E7" s="15">
        <v>26.89928711577965</v>
      </c>
      <c r="F7" s="16">
        <v>0.26788096983370913</v>
      </c>
      <c r="G7" s="16">
        <v>0.6172183899364232</v>
      </c>
      <c r="H7" s="16">
        <v>0.2535702868361045</v>
      </c>
      <c r="I7" s="16">
        <v>0.26899287115779652</v>
      </c>
      <c r="J7" s="16">
        <v>35.191562944100838</v>
      </c>
      <c r="K7" s="16">
        <v>0.35191562944100829</v>
      </c>
      <c r="L7" s="16">
        <v>33.517685194114904</v>
      </c>
      <c r="M7" s="16">
        <v>0.51219672389517545</v>
      </c>
      <c r="N7" s="16">
        <v>2.971119440080852</v>
      </c>
      <c r="O7" s="16">
        <v>6.5664144250537131</v>
      </c>
      <c r="P7" s="16">
        <v>0.11844546694879145</v>
      </c>
      <c r="Q7" s="16">
        <v>5.3593271252922729E-2</v>
      </c>
      <c r="R7" s="16">
        <v>9.0535865885780914E-2</v>
      </c>
    </row>
    <row r="8" spans="1:18" x14ac:dyDescent="0.25">
      <c r="A8" s="13">
        <v>44047.5</v>
      </c>
      <c r="B8" s="14">
        <v>24.43656883258026</v>
      </c>
      <c r="C8" s="14">
        <v>45.810175737863702</v>
      </c>
      <c r="D8" s="14">
        <v>22.800705655954783</v>
      </c>
      <c r="E8" s="15">
        <v>24.971912614190845</v>
      </c>
      <c r="F8" s="16">
        <v>0.2443656883258026</v>
      </c>
      <c r="G8" s="16">
        <v>0.45810175737863701</v>
      </c>
      <c r="H8" s="16">
        <v>0.22800705655954784</v>
      </c>
      <c r="I8" s="16">
        <v>0.24971912614190844</v>
      </c>
      <c r="J8" s="16">
        <v>29.504840710147398</v>
      </c>
      <c r="K8" s="16">
        <v>0.29504840710147401</v>
      </c>
      <c r="L8" s="16">
        <v>28.576543021373727</v>
      </c>
      <c r="M8" s="16">
        <v>0.42625891935462523</v>
      </c>
      <c r="N8" s="16">
        <v>3.1839133255017669</v>
      </c>
      <c r="O8" s="16">
        <v>6.1761590387568246</v>
      </c>
      <c r="P8" s="16">
        <v>9.2668479615404115E-2</v>
      </c>
      <c r="Q8" s="16">
        <v>4.7772151793692021E-2</v>
      </c>
      <c r="R8" s="16">
        <v>7.8431508842205719E-2</v>
      </c>
    </row>
    <row r="9" spans="1:18" x14ac:dyDescent="0.25">
      <c r="A9" s="13">
        <v>44048.5</v>
      </c>
      <c r="B9" s="14">
        <v>25.815123498908598</v>
      </c>
      <c r="C9" s="14">
        <v>38.312048624930625</v>
      </c>
      <c r="D9" s="14">
        <v>27.468398119533184</v>
      </c>
      <c r="E9" s="15">
        <v>25.684897302816676</v>
      </c>
      <c r="F9" s="16">
        <v>0.25815123498908599</v>
      </c>
      <c r="G9" s="16">
        <v>0.38312048624930628</v>
      </c>
      <c r="H9" s="16">
        <v>0.27468398119533183</v>
      </c>
      <c r="I9" s="16">
        <v>0.25684897302816678</v>
      </c>
      <c r="J9" s="16">
        <v>29.320116886547272</v>
      </c>
      <c r="K9" s="16">
        <v>0.29320116886547276</v>
      </c>
      <c r="L9" s="16">
        <v>28.610907977968317</v>
      </c>
      <c r="M9" s="16">
        <v>0.41436342402736159</v>
      </c>
      <c r="N9" s="16">
        <v>3.8727210071265592</v>
      </c>
      <c r="O9" s="16">
        <v>6.7912216422235918</v>
      </c>
      <c r="P9" s="16">
        <v>7.5709344496008274E-2</v>
      </c>
      <c r="Q9" s="16">
        <v>4.3173553200285833E-2</v>
      </c>
      <c r="R9" s="16">
        <v>6.632261207443417E-2</v>
      </c>
    </row>
    <row r="10" spans="1:18" x14ac:dyDescent="0.25">
      <c r="A10" s="13">
        <v>44049.5</v>
      </c>
      <c r="B10" s="14">
        <v>25.982398531984025</v>
      </c>
      <c r="C10" s="14">
        <v>86.479422570714007</v>
      </c>
      <c r="D10" s="14">
        <v>12.623596579932766</v>
      </c>
      <c r="E10" s="15">
        <v>25.635628442747592</v>
      </c>
      <c r="F10" s="16">
        <v>0.25982398531984024</v>
      </c>
      <c r="G10" s="16">
        <v>0.86479422570714004</v>
      </c>
      <c r="H10" s="16">
        <v>0.12623596579932767</v>
      </c>
      <c r="I10" s="16">
        <v>0.25635628442747593</v>
      </c>
      <c r="J10" s="16">
        <v>37.680261531344598</v>
      </c>
      <c r="K10" s="16">
        <v>0.37680261531344594</v>
      </c>
      <c r="L10" s="16">
        <v>35.141214594997045</v>
      </c>
      <c r="M10" s="16">
        <v>0.57633578815536657</v>
      </c>
      <c r="N10" s="16">
        <v>3.3586724626373319</v>
      </c>
      <c r="O10" s="16">
        <v>4.3337675840251553</v>
      </c>
      <c r="P10" s="16">
        <v>0.1121879610188512</v>
      </c>
      <c r="Q10" s="16">
        <v>8.6945736707799148E-2</v>
      </c>
      <c r="R10" s="16">
        <v>7.6326669920703485E-2</v>
      </c>
    </row>
    <row r="11" spans="1:18" x14ac:dyDescent="0.25">
      <c r="A11" s="13">
        <v>44050.5</v>
      </c>
      <c r="B11" s="14">
        <v>14.541614414000689</v>
      </c>
      <c r="C11" s="14">
        <v>101.61760748030595</v>
      </c>
      <c r="D11" s="14">
        <v>19.927755378065875</v>
      </c>
      <c r="E11" s="15">
        <v>15.005930861390961</v>
      </c>
      <c r="F11" s="16">
        <v>0.14541614414000689</v>
      </c>
      <c r="G11" s="16">
        <v>1.0161760748030595</v>
      </c>
      <c r="H11" s="16">
        <v>0.19927755378065876</v>
      </c>
      <c r="I11" s="16">
        <v>0.15005930861390962</v>
      </c>
      <c r="J11" s="16">
        <v>37.773227033440868</v>
      </c>
      <c r="K11" s="16">
        <v>0.3777322703344087</v>
      </c>
      <c r="L11" s="16">
        <v>33.268986044197639</v>
      </c>
      <c r="M11" s="16">
        <v>0.56500830423058968</v>
      </c>
      <c r="N11" s="16">
        <v>2.8323744631083074</v>
      </c>
      <c r="O11" s="16">
        <v>3.5587767446511056</v>
      </c>
      <c r="P11" s="16">
        <v>0.13336240502602095</v>
      </c>
      <c r="Q11" s="16">
        <v>0.10614104155371532</v>
      </c>
      <c r="R11" s="16">
        <v>5.2980038680772237E-2</v>
      </c>
    </row>
    <row r="12" spans="1:18" x14ac:dyDescent="0.25">
      <c r="A12" s="13">
        <v>44051.5</v>
      </c>
      <c r="B12" s="14">
        <v>19.029867324629141</v>
      </c>
      <c r="C12" s="14">
        <v>186.51699314240847</v>
      </c>
      <c r="D12" s="14">
        <v>14.370419514975568</v>
      </c>
      <c r="E12" s="15">
        <v>18.617937441668111</v>
      </c>
      <c r="F12" s="16">
        <v>0.19029867324629141</v>
      </c>
      <c r="G12" s="16">
        <v>1.8651699314240846</v>
      </c>
      <c r="H12" s="16">
        <v>0.14370419514975569</v>
      </c>
      <c r="I12" s="16">
        <v>0.18617937441668111</v>
      </c>
      <c r="J12" s="16">
        <v>59.633804355920326</v>
      </c>
      <c r="K12" s="16">
        <v>0.59633804355920317</v>
      </c>
      <c r="L12" s="16">
        <v>51.388155793802966</v>
      </c>
      <c r="M12" s="16">
        <v>0.92497527887210473</v>
      </c>
      <c r="N12" s="16">
        <v>3.2859589746300291</v>
      </c>
      <c r="O12" s="16">
        <v>2.7708615579470344</v>
      </c>
      <c r="P12" s="16">
        <v>0.18148067220661077</v>
      </c>
      <c r="Q12" s="16">
        <v>0.21521755276760829</v>
      </c>
      <c r="R12" s="16">
        <v>5.6659068434548342E-2</v>
      </c>
    </row>
    <row r="13" spans="1:18" x14ac:dyDescent="0.25">
      <c r="A13" s="13">
        <v>44052.5</v>
      </c>
      <c r="B13" s="14">
        <v>20.5192938661067</v>
      </c>
      <c r="C13" s="14">
        <v>96.383215929387305</v>
      </c>
      <c r="D13" s="14">
        <v>19.864075414477593</v>
      </c>
      <c r="E13" s="15">
        <v>19.878172012462578</v>
      </c>
      <c r="F13" s="16">
        <v>0.205192938661067</v>
      </c>
      <c r="G13" s="16">
        <v>0.963832159293873</v>
      </c>
      <c r="H13" s="16">
        <v>0.19864075414477594</v>
      </c>
      <c r="I13" s="16">
        <v>0.19878172012462578</v>
      </c>
      <c r="J13" s="16">
        <v>39.161189305608545</v>
      </c>
      <c r="K13" s="16">
        <v>0.3916118930560854</v>
      </c>
      <c r="L13" s="16">
        <v>35.304444880999505</v>
      </c>
      <c r="M13" s="16">
        <v>0.58684946840098295</v>
      </c>
      <c r="N13" s="16">
        <v>4.2866046202455834</v>
      </c>
      <c r="O13" s="16">
        <v>4.250662104000086</v>
      </c>
      <c r="P13" s="16">
        <v>9.1357129418119645E-2</v>
      </c>
      <c r="Q13" s="16">
        <v>9.2129622038778142E-2</v>
      </c>
      <c r="R13" s="16">
        <v>4.63727676645945E-2</v>
      </c>
    </row>
    <row r="14" spans="1:18" x14ac:dyDescent="0.25">
      <c r="A14" s="13">
        <v>44053.5</v>
      </c>
      <c r="B14" s="14">
        <v>20.191416425147921</v>
      </c>
      <c r="C14" s="14">
        <v>269.75423665954128</v>
      </c>
      <c r="D14" s="14">
        <v>21.808696658895705</v>
      </c>
      <c r="E14" s="15">
        <v>18.58250584686883</v>
      </c>
      <c r="F14" s="16">
        <v>0.20191416425147921</v>
      </c>
      <c r="G14" s="16">
        <v>2.6975423665954126</v>
      </c>
      <c r="H14" s="16">
        <v>0.21808696658895704</v>
      </c>
      <c r="I14" s="16">
        <v>0.1858250584686883</v>
      </c>
      <c r="J14" s="16">
        <v>82.584213897613438</v>
      </c>
      <c r="K14" s="16">
        <v>0.82584213897613423</v>
      </c>
      <c r="L14" s="16">
        <v>69.81613419558478</v>
      </c>
      <c r="M14" s="16">
        <v>1.2780526481252261</v>
      </c>
      <c r="N14" s="16">
        <v>3.5264538340641778</v>
      </c>
      <c r="O14" s="16">
        <v>5.4856904034754725</v>
      </c>
      <c r="P14" s="16">
        <v>0.23418487178219069</v>
      </c>
      <c r="Q14" s="16">
        <v>0.15054479531927648</v>
      </c>
      <c r="R14" s="16">
        <v>5.2694595537786493E-2</v>
      </c>
    </row>
    <row r="15" spans="1:18" x14ac:dyDescent="0.25">
      <c r="A15" s="13">
        <v>44054.5</v>
      </c>
      <c r="B15" s="14">
        <v>22.98528052289377</v>
      </c>
      <c r="C15" s="14">
        <v>95.440483287821607</v>
      </c>
      <c r="D15" s="14">
        <v>15.500554604123074</v>
      </c>
      <c r="E15" s="15">
        <v>22.836405432027252</v>
      </c>
      <c r="F15" s="16">
        <v>0.2298528052289377</v>
      </c>
      <c r="G15" s="16">
        <v>0.95440483287821609</v>
      </c>
      <c r="H15" s="16">
        <v>0.15500554604123074</v>
      </c>
      <c r="I15" s="16">
        <v>0.22836405432027251</v>
      </c>
      <c r="J15" s="16">
        <v>39.190680961716424</v>
      </c>
      <c r="K15" s="16">
        <v>0.39190680961716429</v>
      </c>
      <c r="L15" s="16">
        <v>35.846467347499555</v>
      </c>
      <c r="M15" s="16">
        <v>0.59531620109642636</v>
      </c>
      <c r="N15" s="16">
        <v>3.3469814926298764</v>
      </c>
      <c r="O15" s="16">
        <v>4.6508241518934836</v>
      </c>
      <c r="P15" s="16">
        <v>0.11709261329354563</v>
      </c>
      <c r="Q15" s="16">
        <v>8.4266099258473962E-2</v>
      </c>
      <c r="R15" s="16">
        <v>6.822985272644469E-2</v>
      </c>
    </row>
    <row r="16" spans="1:18" x14ac:dyDescent="0.25">
      <c r="A16" s="13">
        <v>44055.5</v>
      </c>
      <c r="B16" s="14">
        <v>19.054484590197472</v>
      </c>
      <c r="C16" s="14">
        <v>24.625102148766633</v>
      </c>
      <c r="D16" s="14">
        <v>36.041305101423312</v>
      </c>
      <c r="E16" s="15">
        <v>19.611518607873588</v>
      </c>
      <c r="F16" s="16">
        <v>0.19054484590197471</v>
      </c>
      <c r="G16" s="16">
        <v>0.24625102148766634</v>
      </c>
      <c r="H16" s="16">
        <v>0.3604130510142331</v>
      </c>
      <c r="I16" s="16">
        <v>0.19611518607873588</v>
      </c>
      <c r="J16" s="16">
        <v>24.833102612065254</v>
      </c>
      <c r="K16" s="16">
        <v>0.24833102612065253</v>
      </c>
      <c r="L16" s="16">
        <v>23.953083676162414</v>
      </c>
      <c r="M16" s="16">
        <v>0.32689001023955239</v>
      </c>
      <c r="N16" s="16">
        <v>4.1859042261164703</v>
      </c>
      <c r="O16" s="16">
        <v>5.1470207107085555</v>
      </c>
      <c r="P16" s="16">
        <v>5.9325539407060209E-2</v>
      </c>
      <c r="Q16" s="16">
        <v>4.8247528051323207E-2</v>
      </c>
      <c r="R16" s="16">
        <v>4.6851331393380782E-2</v>
      </c>
    </row>
    <row r="17" spans="1:18" x14ac:dyDescent="0.25">
      <c r="A17" s="13">
        <v>44056.5</v>
      </c>
      <c r="B17" s="14">
        <v>19.718894356248946</v>
      </c>
      <c r="C17" s="14">
        <v>103.57060605347728</v>
      </c>
      <c r="D17" s="14">
        <v>22.573536808864414</v>
      </c>
      <c r="E17" s="15">
        <v>19.146549055115926</v>
      </c>
      <c r="F17" s="16">
        <v>0.19718894356248945</v>
      </c>
      <c r="G17" s="16">
        <v>1.0357060605347728</v>
      </c>
      <c r="H17" s="16">
        <v>0.22573536808864414</v>
      </c>
      <c r="I17" s="16">
        <v>0.19146549055115927</v>
      </c>
      <c r="J17" s="16">
        <v>41.252396568426647</v>
      </c>
      <c r="K17" s="16">
        <v>0.41252396568426641</v>
      </c>
      <c r="L17" s="16">
        <v>36.865496943301984</v>
      </c>
      <c r="M17" s="16">
        <v>0.61523397025247228</v>
      </c>
      <c r="N17" s="16">
        <v>3.5493985167400774</v>
      </c>
      <c r="O17" s="16">
        <v>7.4319184922913069</v>
      </c>
      <c r="P17" s="16">
        <v>0.11622362598583222</v>
      </c>
      <c r="Q17" s="16">
        <v>5.5507062693455712E-2</v>
      </c>
      <c r="R17" s="16">
        <v>5.3943080679204641E-2</v>
      </c>
    </row>
    <row r="18" spans="1:18" x14ac:dyDescent="0.25">
      <c r="A18" s="13">
        <v>44057.5</v>
      </c>
      <c r="B18" s="14">
        <v>24.635904752239803</v>
      </c>
      <c r="C18" s="14">
        <v>142.02390392937883</v>
      </c>
      <c r="D18" s="14">
        <v>38.259820711540918</v>
      </c>
      <c r="E18" s="15">
        <v>24.932957122141293</v>
      </c>
      <c r="F18" s="16">
        <v>0.24635904752239804</v>
      </c>
      <c r="G18" s="16">
        <v>1.4202390392937883</v>
      </c>
      <c r="H18" s="16">
        <v>0.38259820711540921</v>
      </c>
      <c r="I18" s="16">
        <v>0.24932957122141292</v>
      </c>
      <c r="J18" s="16">
        <v>57.463146628825214</v>
      </c>
      <c r="K18" s="16">
        <v>0.57463146628825201</v>
      </c>
      <c r="L18" s="16">
        <v>51.09037736338243</v>
      </c>
      <c r="M18" s="16">
        <v>0.84422339099706156</v>
      </c>
      <c r="N18" s="16">
        <v>3.8540962629090059</v>
      </c>
      <c r="O18" s="16">
        <v>2.867274300744822</v>
      </c>
      <c r="P18" s="16">
        <v>0.14909629316174111</v>
      </c>
      <c r="Q18" s="16">
        <v>0.20041035702059687</v>
      </c>
      <c r="R18" s="16">
        <v>6.4692097501794943E-2</v>
      </c>
    </row>
    <row r="19" spans="1:18" x14ac:dyDescent="0.25">
      <c r="A19" s="13">
        <v>44058.5</v>
      </c>
      <c r="B19" s="14">
        <v>20.819082445212544</v>
      </c>
      <c r="C19" s="14">
        <v>37.22518508513695</v>
      </c>
      <c r="D19" s="14">
        <v>12.155260219242988</v>
      </c>
      <c r="E19" s="15">
        <v>20.748230444240225</v>
      </c>
      <c r="F19" s="16">
        <v>0.20819082445212544</v>
      </c>
      <c r="G19" s="16">
        <v>0.37225185085136947</v>
      </c>
      <c r="H19" s="16">
        <v>0.12155260219242989</v>
      </c>
      <c r="I19" s="16">
        <v>0.20748230444240223</v>
      </c>
      <c r="J19" s="16">
        <v>22.736939548458174</v>
      </c>
      <c r="K19" s="16">
        <v>0.22736939548458177</v>
      </c>
      <c r="L19" s="16">
        <v>22.253268025364612</v>
      </c>
      <c r="M19" s="16">
        <v>0.33862121531434514</v>
      </c>
      <c r="N19" s="16">
        <v>4.3779051374165707</v>
      </c>
      <c r="O19" s="16">
        <v>6.2306374034903547</v>
      </c>
      <c r="P19" s="16">
        <v>5.1935660629401824E-2</v>
      </c>
      <c r="Q19" s="16">
        <v>3.6492156541995398E-2</v>
      </c>
      <c r="R19" s="16">
        <v>4.7393056251748486E-2</v>
      </c>
    </row>
    <row r="20" spans="1:18" x14ac:dyDescent="0.25">
      <c r="A20" s="13">
        <v>44059.5</v>
      </c>
      <c r="B20" s="14">
        <v>17.937701341684349</v>
      </c>
      <c r="C20" s="14">
        <v>23.770570441753733</v>
      </c>
      <c r="D20" s="14">
        <v>23.379778776420022</v>
      </c>
      <c r="E20" s="15">
        <v>16.017939793734019</v>
      </c>
      <c r="F20" s="16">
        <v>0.17937701341684348</v>
      </c>
      <c r="G20" s="16">
        <v>0.23770570441753733</v>
      </c>
      <c r="H20" s="16">
        <v>0.23379778776420021</v>
      </c>
      <c r="I20" s="16">
        <v>0.16017939793734018</v>
      </c>
      <c r="J20" s="16">
        <v>20.27649758839803</v>
      </c>
      <c r="K20" s="16">
        <v>0.20276497588398029</v>
      </c>
      <c r="L20" s="16">
        <v>19.498404419292086</v>
      </c>
      <c r="M20" s="16">
        <v>0.27840058775979704</v>
      </c>
      <c r="N20" s="16">
        <v>3.7306609230357748</v>
      </c>
      <c r="O20" s="16">
        <v>6.5597885851884019</v>
      </c>
      <c r="P20" s="16">
        <v>5.4350952838400288E-2</v>
      </c>
      <c r="Q20" s="16">
        <v>3.0910291277040713E-2</v>
      </c>
      <c r="R20" s="16">
        <v>4.2935930453576673E-2</v>
      </c>
    </row>
    <row r="21" spans="1:18" x14ac:dyDescent="0.25">
      <c r="A21" s="13">
        <v>44060.5</v>
      </c>
      <c r="B21" s="14">
        <v>28.575802997749712</v>
      </c>
      <c r="C21" s="14">
        <v>17.088742840948857</v>
      </c>
      <c r="D21" s="14">
        <v>14.709950005300442</v>
      </c>
      <c r="E21" s="15">
        <v>30.131921801506664</v>
      </c>
      <c r="F21" s="16">
        <v>0.28575802997749711</v>
      </c>
      <c r="G21" s="16">
        <v>0.17088742840948856</v>
      </c>
      <c r="H21" s="16">
        <v>0.14709950005300443</v>
      </c>
      <c r="I21" s="16">
        <v>0.30131921801506661</v>
      </c>
      <c r="J21" s="16">
        <v>22.62660441137642</v>
      </c>
      <c r="K21" s="16">
        <v>0.22626604411376416</v>
      </c>
      <c r="L21" s="16">
        <v>23.97344817144041</v>
      </c>
      <c r="M21" s="16">
        <v>0.3310635733918012</v>
      </c>
      <c r="N21" s="16">
        <v>3.3407750465517778</v>
      </c>
      <c r="O21" s="16">
        <v>7.0857383309234443</v>
      </c>
      <c r="P21" s="16">
        <v>6.7728608170522425E-2</v>
      </c>
      <c r="Q21" s="16">
        <v>3.1932599476091041E-2</v>
      </c>
      <c r="R21" s="16">
        <v>9.0194405135442135E-2</v>
      </c>
    </row>
    <row r="22" spans="1:18" x14ac:dyDescent="0.25">
      <c r="A22" s="13">
        <v>44061.5</v>
      </c>
      <c r="B22" s="14">
        <v>14.781404627319203</v>
      </c>
      <c r="C22" s="14">
        <v>58.929564482276298</v>
      </c>
      <c r="D22" s="14">
        <v>12.880285158071146</v>
      </c>
      <c r="E22" s="15">
        <v>14.741119084320525</v>
      </c>
      <c r="F22" s="16">
        <v>0.14781404627319203</v>
      </c>
      <c r="G22" s="16">
        <v>0.58929564482276298</v>
      </c>
      <c r="H22" s="16">
        <v>0.12880285158071147</v>
      </c>
      <c r="I22" s="16">
        <v>0.14741119084320525</v>
      </c>
      <c r="J22" s="16">
        <v>25.333093337996793</v>
      </c>
      <c r="K22" s="16">
        <v>0.25333093337996793</v>
      </c>
      <c r="L22" s="16">
        <v>23.196090147999044</v>
      </c>
      <c r="M22" s="16">
        <v>0.37938283969918146</v>
      </c>
      <c r="N22" s="16">
        <v>4.2953628530374255</v>
      </c>
      <c r="O22" s="16">
        <v>5.971515992124484</v>
      </c>
      <c r="P22" s="16">
        <v>5.8977772553214527E-2</v>
      </c>
      <c r="Q22" s="16">
        <v>4.2423219449478605E-2</v>
      </c>
      <c r="R22" s="16">
        <v>3.4318681770729755E-2</v>
      </c>
    </row>
    <row r="23" spans="1:18" x14ac:dyDescent="0.25">
      <c r="A23" s="13">
        <v>44062.5</v>
      </c>
      <c r="B23" s="14">
        <v>14.638270819816507</v>
      </c>
      <c r="C23" s="14">
        <v>76.668478360948939</v>
      </c>
      <c r="D23" s="14">
        <v>18.712462622451739</v>
      </c>
      <c r="E23" s="15">
        <v>15.231057346900434</v>
      </c>
      <c r="F23" s="16">
        <v>0.14638270819816507</v>
      </c>
      <c r="G23" s="16">
        <v>0.76668478360948944</v>
      </c>
      <c r="H23" s="16">
        <v>0.18712462622451739</v>
      </c>
      <c r="I23" s="16">
        <v>0.15231057346900434</v>
      </c>
      <c r="J23" s="16">
        <v>31.312567287529404</v>
      </c>
      <c r="K23" s="16">
        <v>0.31312567287529403</v>
      </c>
      <c r="L23" s="16">
        <v>28.131079352159126</v>
      </c>
      <c r="M23" s="16">
        <v>0.46392429188312212</v>
      </c>
      <c r="N23" s="16">
        <v>3.2482088693550515</v>
      </c>
      <c r="O23" s="16">
        <v>7.4886533970422207</v>
      </c>
      <c r="P23" s="16">
        <v>9.6399488293210267E-2</v>
      </c>
      <c r="Q23" s="16">
        <v>4.1813348311589463E-2</v>
      </c>
      <c r="R23" s="16">
        <v>4.6890634067890589E-2</v>
      </c>
    </row>
    <row r="24" spans="1:18" x14ac:dyDescent="0.25">
      <c r="A24" s="13">
        <v>44063.5</v>
      </c>
      <c r="B24" s="14">
        <v>15.963257480735201</v>
      </c>
      <c r="C24" s="14">
        <v>120.05163115065416</v>
      </c>
      <c r="D24" s="14">
        <v>15.095088880771808</v>
      </c>
      <c r="E24" s="15">
        <v>15.16437773336081</v>
      </c>
      <c r="F24" s="16">
        <v>0.15963257480735202</v>
      </c>
      <c r="G24" s="16">
        <v>1.2005163115065416</v>
      </c>
      <c r="H24" s="16">
        <v>0.15095088880771809</v>
      </c>
      <c r="I24" s="16">
        <v>0.15164377733360809</v>
      </c>
      <c r="J24" s="16">
        <v>41.568588811380501</v>
      </c>
      <c r="K24" s="16">
        <v>0.41568588811380491</v>
      </c>
      <c r="L24" s="16">
        <v>36.287053707250671</v>
      </c>
      <c r="M24" s="16">
        <v>0.63490031433528538</v>
      </c>
      <c r="N24" s="16">
        <v>3.2289570335850608</v>
      </c>
      <c r="O24" s="16">
        <v>7.4649229143982501</v>
      </c>
      <c r="P24" s="16">
        <v>0.12873689051609191</v>
      </c>
      <c r="Q24" s="16">
        <v>5.5685221787359004E-2</v>
      </c>
      <c r="R24" s="16">
        <v>4.6963702445194933E-2</v>
      </c>
    </row>
    <row r="25" spans="1:18" x14ac:dyDescent="0.25">
      <c r="A25" s="13">
        <v>44064.5</v>
      </c>
      <c r="B25" s="14">
        <v>16.738183537319514</v>
      </c>
      <c r="C25" s="14">
        <v>66.847582197156626</v>
      </c>
      <c r="D25" s="14">
        <v>17.632501826900565</v>
      </c>
      <c r="E25" s="15">
        <v>15.883597864566514</v>
      </c>
      <c r="F25" s="16">
        <v>0.16738183537319515</v>
      </c>
      <c r="G25" s="16">
        <v>0.6684758219715663</v>
      </c>
      <c r="H25" s="16">
        <v>0.17632501826900565</v>
      </c>
      <c r="I25" s="16">
        <v>0.15883597864566515</v>
      </c>
      <c r="J25" s="16">
        <v>29.275466356485804</v>
      </c>
      <c r="K25" s="16">
        <v>0.29275466356485808</v>
      </c>
      <c r="L25" s="16">
        <v>26.614581697725288</v>
      </c>
      <c r="M25" s="16">
        <v>0.43331734844620517</v>
      </c>
      <c r="N25" s="16">
        <v>3.0559842941031579</v>
      </c>
      <c r="O25" s="16">
        <v>8.2578176627835873</v>
      </c>
      <c r="P25" s="16">
        <v>9.5797175440253041E-2</v>
      </c>
      <c r="Q25" s="16">
        <v>3.5451819780938934E-2</v>
      </c>
      <c r="R25" s="16">
        <v>5.1975391022838636E-2</v>
      </c>
    </row>
    <row r="26" spans="1:18" x14ac:dyDescent="0.25">
      <c r="A26" s="13">
        <v>44065.5</v>
      </c>
      <c r="B26" s="14">
        <v>21.575794248389972</v>
      </c>
      <c r="C26" s="14">
        <v>30.205714350137086</v>
      </c>
      <c r="D26" s="14">
        <v>31.541451040596673</v>
      </c>
      <c r="E26" s="15">
        <v>22.091467182662978</v>
      </c>
      <c r="F26" s="16">
        <v>0.21575794248389971</v>
      </c>
      <c r="G26" s="16">
        <v>0.30205714350137086</v>
      </c>
      <c r="H26" s="16">
        <v>0.31541451040596674</v>
      </c>
      <c r="I26" s="16">
        <v>0.22091467182662977</v>
      </c>
      <c r="J26" s="16">
        <v>26.353606705446676</v>
      </c>
      <c r="K26" s="16">
        <v>0.26353606705446675</v>
      </c>
      <c r="L26" s="16">
        <v>25.595678639469277</v>
      </c>
      <c r="M26" s="16">
        <v>0.3595198035917469</v>
      </c>
      <c r="N26" s="16">
        <v>3.2601162178740424</v>
      </c>
      <c r="O26" s="16">
        <v>6.4824857814094718</v>
      </c>
      <c r="P26" s="16">
        <v>8.0836402582703484E-2</v>
      </c>
      <c r="Q26" s="16">
        <v>4.0653551113098887E-2</v>
      </c>
      <c r="R26" s="16">
        <v>6.7762821035469295E-2</v>
      </c>
    </row>
    <row r="27" spans="1:18" x14ac:dyDescent="0.25">
      <c r="A27" s="13">
        <v>44066.5</v>
      </c>
      <c r="B27" s="14">
        <v>16.842412026545183</v>
      </c>
      <c r="C27" s="14">
        <v>13.309184701196942</v>
      </c>
      <c r="D27" s="14">
        <v>16.686415745159604</v>
      </c>
      <c r="E27" s="15">
        <v>16.338681011811197</v>
      </c>
      <c r="F27" s="16">
        <v>0.16842412026545184</v>
      </c>
      <c r="G27" s="16">
        <v>0.13309184701196941</v>
      </c>
      <c r="H27" s="16">
        <v>0.16686415745159602</v>
      </c>
      <c r="I27" s="16">
        <v>0.16338681011811196</v>
      </c>
      <c r="J27" s="16">
        <v>15.79417337117823</v>
      </c>
      <c r="K27" s="16">
        <v>0.1579417337117823</v>
      </c>
      <c r="L27" s="16">
        <v>15.906552246638309</v>
      </c>
      <c r="M27" s="16">
        <v>0.21936871592186732</v>
      </c>
      <c r="N27" s="16">
        <v>3.5463325345875565</v>
      </c>
      <c r="O27" s="16">
        <v>6.1059749025801677</v>
      </c>
      <c r="P27" s="16">
        <v>4.4536639520227947E-2</v>
      </c>
      <c r="Q27" s="16">
        <v>2.5866751212004123E-2</v>
      </c>
      <c r="R27" s="16">
        <v>4.6072050075561817E-2</v>
      </c>
    </row>
    <row r="28" spans="1:18" x14ac:dyDescent="0.25">
      <c r="A28" s="13">
        <v>44067.5</v>
      </c>
      <c r="B28" s="14">
        <v>22.286707671379002</v>
      </c>
      <c r="C28" s="14">
        <v>72.460424991532278</v>
      </c>
      <c r="D28" s="14">
        <v>25.43276261095577</v>
      </c>
      <c r="E28" s="15">
        <v>22.349012911952421</v>
      </c>
      <c r="F28" s="16">
        <v>0.22286707671379002</v>
      </c>
      <c r="G28" s="16">
        <v>0.7246042499153228</v>
      </c>
      <c r="H28" s="16">
        <v>0.25432762610955773</v>
      </c>
      <c r="I28" s="16">
        <v>0.22349012911952421</v>
      </c>
      <c r="J28" s="16">
        <v>35.632227046454872</v>
      </c>
      <c r="K28" s="16">
        <v>0.35632227046454867</v>
      </c>
      <c r="L28" s="16">
        <v>33.006421716544416</v>
      </c>
      <c r="M28" s="16">
        <v>0.51955848249126679</v>
      </c>
      <c r="N28" s="16">
        <v>4.0198318343371371</v>
      </c>
      <c r="O28" s="16">
        <v>6.5007372635363678</v>
      </c>
      <c r="P28" s="16">
        <v>8.8641088769153845E-2</v>
      </c>
      <c r="Q28" s="16">
        <v>5.4812593713518452E-2</v>
      </c>
      <c r="R28" s="16">
        <v>5.5596885225517728E-2</v>
      </c>
    </row>
    <row r="29" spans="1:18" x14ac:dyDescent="0.25">
      <c r="A29" s="13">
        <v>44068.5</v>
      </c>
      <c r="B29" s="14">
        <v>22.106453633501054</v>
      </c>
      <c r="C29" s="14">
        <v>31.504683761311224</v>
      </c>
      <c r="D29" s="14">
        <v>21.175524975189997</v>
      </c>
      <c r="E29" s="15">
        <v>21.636558745052731</v>
      </c>
      <c r="F29" s="16">
        <v>0.22106453633501055</v>
      </c>
      <c r="G29" s="16">
        <v>0.31504683761311225</v>
      </c>
      <c r="H29" s="16">
        <v>0.21175524975189997</v>
      </c>
      <c r="I29" s="16">
        <v>0.21636558745052731</v>
      </c>
      <c r="J29" s="16">
        <v>24.105805278763754</v>
      </c>
      <c r="K29" s="16">
        <v>0.24105805278763753</v>
      </c>
      <c r="L29" s="16">
        <v>23.607345634322918</v>
      </c>
      <c r="M29" s="16">
        <v>0.34329573113285383</v>
      </c>
      <c r="N29" s="16">
        <v>4.7242666858228999</v>
      </c>
      <c r="O29" s="16">
        <v>6.3033963650676688</v>
      </c>
      <c r="P29" s="16">
        <v>5.1025496403713004E-2</v>
      </c>
      <c r="Q29" s="16">
        <v>3.8242566201855802E-2</v>
      </c>
      <c r="R29" s="16">
        <v>4.5798766631829024E-2</v>
      </c>
    </row>
    <row r="30" spans="1:18" x14ac:dyDescent="0.25">
      <c r="A30" s="13">
        <v>44069.5</v>
      </c>
      <c r="B30" s="14">
        <v>20.008506337461696</v>
      </c>
      <c r="C30" s="14">
        <v>31.793411542876516</v>
      </c>
      <c r="D30" s="14">
        <v>22.472856869605923</v>
      </c>
      <c r="E30" s="15">
        <v>18.281183256367129</v>
      </c>
      <c r="F30" s="16">
        <v>0.20008506337461696</v>
      </c>
      <c r="G30" s="16">
        <v>0.31793411542876515</v>
      </c>
      <c r="H30" s="16">
        <v>0.22472856869605923</v>
      </c>
      <c r="I30" s="16">
        <v>0.18281183256367128</v>
      </c>
      <c r="J30" s="16">
        <v>23.138989501577814</v>
      </c>
      <c r="K30" s="16">
        <v>0.23138989501577814</v>
      </c>
      <c r="L30" s="16">
        <v>22.209344988668068</v>
      </c>
      <c r="M30" s="16">
        <v>0.32569728564735706</v>
      </c>
      <c r="N30" s="16">
        <v>3.9106536921588781</v>
      </c>
      <c r="O30" s="16">
        <v>6.1096326034867738</v>
      </c>
      <c r="P30" s="16">
        <v>5.9169109113325562E-2</v>
      </c>
      <c r="Q30" s="16">
        <v>3.787296389699827E-2</v>
      </c>
      <c r="R30" s="16">
        <v>4.6747128985167162E-2</v>
      </c>
    </row>
    <row r="31" spans="1:18" x14ac:dyDescent="0.25">
      <c r="A31" s="13">
        <v>44070.5</v>
      </c>
      <c r="B31" s="14">
        <v>25.125537248925301</v>
      </c>
      <c r="C31" s="14">
        <v>27.989027512602782</v>
      </c>
      <c r="D31" s="14">
        <v>20.315300670930782</v>
      </c>
      <c r="E31" s="15">
        <v>25.393280038480977</v>
      </c>
      <c r="F31" s="16">
        <v>0.251255372489253</v>
      </c>
      <c r="G31" s="16">
        <v>0.27989027512602782</v>
      </c>
      <c r="H31" s="16">
        <v>0.2031530067093078</v>
      </c>
      <c r="I31" s="16">
        <v>0.25393280038480975</v>
      </c>
      <c r="J31" s="16">
        <v>24.705786367734962</v>
      </c>
      <c r="K31" s="16">
        <v>0.24705786367734961</v>
      </c>
      <c r="L31" s="16">
        <v>24.792505308208661</v>
      </c>
      <c r="M31" s="16">
        <v>0.35415418260514275</v>
      </c>
      <c r="N31" s="16">
        <v>3.4701645918478232</v>
      </c>
      <c r="O31" s="16">
        <v>7.2866964425537208</v>
      </c>
      <c r="P31" s="16">
        <v>7.1194854635351495E-2</v>
      </c>
      <c r="Q31" s="16">
        <v>3.3905332220860958E-2</v>
      </c>
      <c r="R31" s="16">
        <v>7.3176010435168845E-2</v>
      </c>
    </row>
    <row r="32" spans="1:18" x14ac:dyDescent="0.25">
      <c r="A32" s="13">
        <v>44071.5</v>
      </c>
      <c r="B32" s="14">
        <v>22.104646183609379</v>
      </c>
      <c r="C32" s="14">
        <v>28.900788113487671</v>
      </c>
      <c r="D32" s="14">
        <v>14.602614319748824</v>
      </c>
      <c r="E32" s="15">
        <v>20.48990313707041</v>
      </c>
      <c r="F32" s="16">
        <v>0.22104646183609378</v>
      </c>
      <c r="G32" s="16">
        <v>0.28900788113487669</v>
      </c>
      <c r="H32" s="16">
        <v>0.14602614319748825</v>
      </c>
      <c r="I32" s="16">
        <v>0.20489903137070409</v>
      </c>
      <c r="J32" s="16">
        <v>21.524487938479073</v>
      </c>
      <c r="K32" s="16">
        <v>0.21524487938479073</v>
      </c>
      <c r="L32" s="16">
        <v>21.258698090024126</v>
      </c>
      <c r="M32" s="16">
        <v>0.31459784949443537</v>
      </c>
      <c r="N32" s="16">
        <v>2.9104674836827518</v>
      </c>
      <c r="O32" s="16">
        <v>7.0846292014059271</v>
      </c>
      <c r="P32" s="16">
        <v>7.3955431761921361E-2</v>
      </c>
      <c r="Q32" s="16">
        <v>3.0381954124299958E-2</v>
      </c>
      <c r="R32" s="16">
        <v>7.0400728583792899E-2</v>
      </c>
    </row>
    <row r="33" spans="1:18" x14ac:dyDescent="0.25">
      <c r="A33" s="13">
        <v>44072.5</v>
      </c>
      <c r="B33" s="14">
        <v>16.715703227557338</v>
      </c>
      <c r="C33" s="14">
        <v>87.401844351186</v>
      </c>
      <c r="D33" s="14">
        <v>12.622425854553011</v>
      </c>
      <c r="E33" s="15">
        <v>15.72186629688292</v>
      </c>
      <c r="F33" s="16">
        <v>0.16715703227557338</v>
      </c>
      <c r="G33" s="16">
        <v>0.87401844351185998</v>
      </c>
      <c r="H33" s="16">
        <v>0.1262242585455301</v>
      </c>
      <c r="I33" s="16">
        <v>0.15721866296882919</v>
      </c>
      <c r="J33" s="16">
        <v>33.115459932544816</v>
      </c>
      <c r="K33" s="16">
        <v>0.33115459932544816</v>
      </c>
      <c r="L33" s="16">
        <v>29.605746800989138</v>
      </c>
      <c r="M33" s="16">
        <v>0.50429256316737814</v>
      </c>
      <c r="N33" s="16">
        <v>4.3135214024154385</v>
      </c>
      <c r="O33" s="16">
        <v>6.8519045843204385</v>
      </c>
      <c r="P33" s="16">
        <v>7.6771289262645565E-2</v>
      </c>
      <c r="Q33" s="16">
        <v>4.8330299298569634E-2</v>
      </c>
      <c r="R33" s="16">
        <v>3.6447868991861643E-2</v>
      </c>
    </row>
    <row r="34" spans="1:18" x14ac:dyDescent="0.25">
      <c r="A34" s="13">
        <v>44073.5</v>
      </c>
      <c r="B34" s="14">
        <v>13.9798822280937</v>
      </c>
      <c r="C34" s="14">
        <v>35.147376186625664</v>
      </c>
      <c r="D34" s="14">
        <v>20.461477531490598</v>
      </c>
      <c r="E34" s="15">
        <v>12.420954523826932</v>
      </c>
      <c r="F34" s="16">
        <v>0.13979882228093701</v>
      </c>
      <c r="G34" s="16">
        <v>0.35147376186625662</v>
      </c>
      <c r="H34" s="16">
        <v>0.20461477531490599</v>
      </c>
      <c r="I34" s="16">
        <v>0.12420954523826933</v>
      </c>
      <c r="J34" s="16">
        <v>20.502422617509225</v>
      </c>
      <c r="K34" s="16">
        <v>0.20502422617509225</v>
      </c>
      <c r="L34" s="16">
        <v>18.966534228849401</v>
      </c>
      <c r="M34" s="16">
        <v>0.28791985911793277</v>
      </c>
      <c r="N34" s="16">
        <v>2.9749276767326185</v>
      </c>
      <c r="O34" s="16">
        <v>6.5608674110505989</v>
      </c>
      <c r="P34" s="16">
        <v>6.8917381682458798E-2</v>
      </c>
      <c r="Q34" s="16">
        <v>3.1249560969600739E-2</v>
      </c>
      <c r="R34" s="16">
        <v>4.1752122651495666E-2</v>
      </c>
    </row>
    <row r="35" spans="1:18" x14ac:dyDescent="0.25">
      <c r="A35" s="13">
        <v>44074.5</v>
      </c>
      <c r="B35" s="14">
        <v>25.282125355787098</v>
      </c>
      <c r="C35" s="14">
        <v>30.160257231559839</v>
      </c>
      <c r="D35" s="14">
        <v>16.163764490881576</v>
      </c>
      <c r="E35" s="15">
        <v>26.111524462023219</v>
      </c>
      <c r="F35" s="16">
        <v>0.252821253557871</v>
      </c>
      <c r="G35" s="16">
        <v>0.30160257231559839</v>
      </c>
      <c r="H35" s="16">
        <v>0.16163764490881577</v>
      </c>
      <c r="I35" s="16">
        <v>0.26111524462023217</v>
      </c>
      <c r="J35" s="16">
        <v>24.429417885062932</v>
      </c>
      <c r="K35" s="16">
        <v>0.24429417885062935</v>
      </c>
      <c r="L35" s="16">
        <v>24.666361600743574</v>
      </c>
      <c r="M35" s="16">
        <v>0.35754838118212962</v>
      </c>
      <c r="N35" s="16">
        <v>1.8056541060580298</v>
      </c>
      <c r="O35" s="16">
        <v>9.0947258155070507</v>
      </c>
      <c r="P35" s="16">
        <v>0.13529400677073988</v>
      </c>
      <c r="Q35" s="16">
        <v>2.6861082324669227E-2</v>
      </c>
      <c r="R35" s="16">
        <v>0.14460978087895229</v>
      </c>
    </row>
    <row r="36" spans="1:18" x14ac:dyDescent="0.25">
      <c r="A36" s="13">
        <v>44075.5</v>
      </c>
      <c r="B36" s="14">
        <v>21.0503073722431</v>
      </c>
      <c r="C36" s="14">
        <v>63.208808805223775</v>
      </c>
      <c r="D36" s="14">
        <v>58.232351120724303</v>
      </c>
      <c r="E36" s="15">
        <v>21.989034447718623</v>
      </c>
      <c r="F36" s="16">
        <v>0.21050307372243102</v>
      </c>
      <c r="G36" s="16">
        <v>0.63208808805223771</v>
      </c>
      <c r="H36" s="16">
        <v>0.58232351120724302</v>
      </c>
      <c r="I36" s="16">
        <v>0.21989034447718622</v>
      </c>
      <c r="J36" s="16">
        <v>41.120125436477451</v>
      </c>
      <c r="K36" s="16">
        <v>0.4112012543647745</v>
      </c>
      <c r="L36" s="16">
        <v>37.656340405455744</v>
      </c>
      <c r="M36" s="16">
        <v>0.54508163640949114</v>
      </c>
      <c r="N36" s="16">
        <v>1.3243123617719741</v>
      </c>
      <c r="O36" s="16">
        <v>2.5076557972263314</v>
      </c>
      <c r="P36" s="16">
        <v>0.31050171110278962</v>
      </c>
      <c r="Q36" s="16">
        <v>0.16397834775394457</v>
      </c>
      <c r="R36" s="16">
        <v>0.16604114771153053</v>
      </c>
    </row>
    <row r="37" spans="1:18" x14ac:dyDescent="0.25">
      <c r="A37" s="13">
        <v>44076.5</v>
      </c>
      <c r="B37" s="14">
        <v>16.429786568611615</v>
      </c>
      <c r="C37" s="14">
        <v>25.239762110973992</v>
      </c>
      <c r="D37" s="14">
        <v>13.034422161458554</v>
      </c>
      <c r="E37" s="15">
        <v>17.693718259537096</v>
      </c>
      <c r="F37" s="16">
        <v>0.16429786568611615</v>
      </c>
      <c r="G37" s="16">
        <v>0.2523976211097399</v>
      </c>
      <c r="H37" s="16">
        <v>0.13034422161458553</v>
      </c>
      <c r="I37" s="16">
        <v>0.17693718259537097</v>
      </c>
      <c r="J37" s="16">
        <v>18.099422275145312</v>
      </c>
      <c r="K37" s="16">
        <v>0.18099422275145313</v>
      </c>
      <c r="L37" s="16">
        <v>17.971688511042885</v>
      </c>
      <c r="M37" s="16">
        <v>0.26305598246960005</v>
      </c>
      <c r="N37" s="16">
        <v>3.4629546140059877</v>
      </c>
      <c r="O37" s="16">
        <v>5.4768950246426469</v>
      </c>
      <c r="P37" s="16">
        <v>5.2265837391982692E-2</v>
      </c>
      <c r="Q37" s="16">
        <v>3.3046867237201162E-2</v>
      </c>
      <c r="R37" s="16">
        <v>5.109428286462233E-2</v>
      </c>
    </row>
    <row r="38" spans="1:18" x14ac:dyDescent="0.25">
      <c r="A38" s="13">
        <v>44077.5</v>
      </c>
      <c r="B38" s="14">
        <v>22.060512492328158</v>
      </c>
      <c r="C38" s="14">
        <v>49.390598866855171</v>
      </c>
      <c r="D38" s="14">
        <v>13.826271188354243</v>
      </c>
      <c r="E38" s="15">
        <v>22.123975992134845</v>
      </c>
      <c r="F38" s="16">
        <v>0.22060512492328158</v>
      </c>
      <c r="G38" s="16">
        <v>0.49390598866855173</v>
      </c>
      <c r="H38" s="16">
        <v>0.13826271188354242</v>
      </c>
      <c r="I38" s="16">
        <v>0.22123975992134845</v>
      </c>
      <c r="J38" s="16">
        <v>26.850339634918104</v>
      </c>
      <c r="K38" s="16">
        <v>0.26850339634918102</v>
      </c>
      <c r="L38" s="16">
        <v>25.82208985832365</v>
      </c>
      <c r="M38" s="16">
        <v>0.40112312130160316</v>
      </c>
      <c r="N38" s="16">
        <v>3.8315363890352354</v>
      </c>
      <c r="O38" s="16">
        <v>5.6324101025371265</v>
      </c>
      <c r="P38" s="16">
        <v>7.0077214226011569E-2</v>
      </c>
      <c r="Q38" s="16">
        <v>4.7671137481312541E-2</v>
      </c>
      <c r="R38" s="16">
        <v>5.7741787486208812E-2</v>
      </c>
    </row>
    <row r="39" spans="1:18" x14ac:dyDescent="0.25">
      <c r="A39" s="13">
        <v>44078.5</v>
      </c>
      <c r="B39" s="14">
        <v>17.959599439075824</v>
      </c>
      <c r="C39" s="14">
        <v>41.786581713122096</v>
      </c>
      <c r="D39" s="14">
        <v>18.914088721243676</v>
      </c>
      <c r="E39" s="15">
        <v>15.708034139030126</v>
      </c>
      <c r="F39" s="16">
        <v>0.17959599439075824</v>
      </c>
      <c r="G39" s="16">
        <v>0.41786581713122095</v>
      </c>
      <c r="H39" s="16">
        <v>0.18914088721243677</v>
      </c>
      <c r="I39" s="16">
        <v>0.15708034139030125</v>
      </c>
      <c r="J39" s="16">
        <v>23.592076003117931</v>
      </c>
      <c r="K39" s="16">
        <v>0.23592076003117929</v>
      </c>
      <c r="L39" s="16">
        <v>22.047328176122505</v>
      </c>
      <c r="M39" s="16">
        <v>0.33996564406562091</v>
      </c>
      <c r="N39" s="16">
        <v>4.2872677889137432</v>
      </c>
      <c r="O39" s="16">
        <v>4.2285390579611413</v>
      </c>
      <c r="P39" s="16">
        <v>5.5028230483114768E-2</v>
      </c>
      <c r="Q39" s="16">
        <v>5.5792498732394898E-2</v>
      </c>
      <c r="R39" s="16">
        <v>3.6638798676511035E-2</v>
      </c>
    </row>
    <row r="40" spans="1:18" x14ac:dyDescent="0.25">
      <c r="A40" s="13">
        <v>44079.5</v>
      </c>
      <c r="B40" s="14">
        <v>26.996305078689847</v>
      </c>
      <c r="C40" s="14">
        <v>71.53600081865568</v>
      </c>
      <c r="D40" s="14">
        <v>17.535086890434783</v>
      </c>
      <c r="E40" s="15">
        <v>25.751848835560949</v>
      </c>
      <c r="F40" s="16">
        <v>0.26996305078689847</v>
      </c>
      <c r="G40" s="16">
        <v>0.71536000818655676</v>
      </c>
      <c r="H40" s="16">
        <v>0.17535086890434784</v>
      </c>
      <c r="I40" s="16">
        <v>0.25751848835560948</v>
      </c>
      <c r="J40" s="16">
        <v>35.454810405835318</v>
      </c>
      <c r="K40" s="16">
        <v>0.35454810405835313</v>
      </c>
      <c r="L40" s="16">
        <v>33.43205047232918</v>
      </c>
      <c r="M40" s="16">
        <v>0.53138511651798281</v>
      </c>
      <c r="N40" s="16">
        <v>4.3455632423539337</v>
      </c>
      <c r="O40" s="16">
        <v>3.2613232385443145</v>
      </c>
      <c r="P40" s="16">
        <v>8.1588527029766378E-2</v>
      </c>
      <c r="Q40" s="16">
        <v>0.10871296039229923</v>
      </c>
      <c r="R40" s="16">
        <v>5.9260094490332434E-2</v>
      </c>
    </row>
    <row r="41" spans="1:18" x14ac:dyDescent="0.25">
      <c r="A41" s="13">
        <v>44080.5</v>
      </c>
      <c r="B41" s="14">
        <v>27.214383667377025</v>
      </c>
      <c r="C41" s="14">
        <v>34.841879917653308</v>
      </c>
      <c r="D41" s="14">
        <v>22.401325752542093</v>
      </c>
      <c r="E41" s="15">
        <v>25.960943682805063</v>
      </c>
      <c r="F41" s="16">
        <v>0.27214383667377023</v>
      </c>
      <c r="G41" s="16">
        <v>0.34841879917653307</v>
      </c>
      <c r="H41" s="16">
        <v>0.22401325752542092</v>
      </c>
      <c r="I41" s="16">
        <v>0.2596094368280506</v>
      </c>
      <c r="J41" s="16">
        <v>27.604633255094374</v>
      </c>
      <c r="K41" s="16">
        <v>0.27604633255094368</v>
      </c>
      <c r="L41" s="16">
        <v>27.240299161333883</v>
      </c>
      <c r="M41" s="16">
        <v>0.39651551878339947</v>
      </c>
      <c r="N41" s="16">
        <v>4.1675248325101517</v>
      </c>
      <c r="O41" s="16">
        <v>5.7847294421633046</v>
      </c>
      <c r="P41" s="16">
        <v>6.6237477554435487E-2</v>
      </c>
      <c r="Q41" s="16">
        <v>4.7719834663124912E-2</v>
      </c>
      <c r="R41" s="16">
        <v>6.2293434895188043E-2</v>
      </c>
    </row>
    <row r="42" spans="1:18" x14ac:dyDescent="0.25">
      <c r="A42" s="13">
        <v>44081.5</v>
      </c>
      <c r="B42" s="14">
        <v>21.943054295525688</v>
      </c>
      <c r="C42" s="14">
        <v>63.09178460008166</v>
      </c>
      <c r="D42" s="14">
        <v>14.678340738818532</v>
      </c>
      <c r="E42" s="15">
        <v>18.636833312529991</v>
      </c>
      <c r="F42" s="16">
        <v>0.21943054295525688</v>
      </c>
      <c r="G42" s="16">
        <v>0.63091784600081657</v>
      </c>
      <c r="H42" s="16">
        <v>0.14678340738818532</v>
      </c>
      <c r="I42" s="16">
        <v>0.18636833312529991</v>
      </c>
      <c r="J42" s="16">
        <v>29.587503236738968</v>
      </c>
      <c r="K42" s="16">
        <v>0.29587503236738966</v>
      </c>
      <c r="L42" s="16">
        <v>27.357784326160058</v>
      </c>
      <c r="M42" s="16">
        <v>0.44364752105281535</v>
      </c>
      <c r="N42" s="16">
        <v>4.461554674551703</v>
      </c>
      <c r="O42" s="16">
        <v>8.9157482840154927</v>
      </c>
      <c r="P42" s="16">
        <v>6.6316576608381292E-2</v>
      </c>
      <c r="Q42" s="16">
        <v>3.3185664617500041E-2</v>
      </c>
      <c r="R42" s="16">
        <v>4.1772060799417685E-2</v>
      </c>
    </row>
    <row r="43" spans="1:18" x14ac:dyDescent="0.25">
      <c r="A43" s="13">
        <v>44082.5</v>
      </c>
      <c r="B43" s="14">
        <v>23.869417154891067</v>
      </c>
      <c r="C43" s="14">
        <v>87.805364129169163</v>
      </c>
      <c r="D43" s="14">
        <v>36.418469064742723</v>
      </c>
      <c r="E43" s="15">
        <v>20.540099145967108</v>
      </c>
      <c r="F43" s="16">
        <v>0.23869417154891068</v>
      </c>
      <c r="G43" s="16">
        <v>0.87805364129169161</v>
      </c>
      <c r="H43" s="16">
        <v>0.36418469064742726</v>
      </c>
      <c r="I43" s="16">
        <v>0.20540099145967108</v>
      </c>
      <c r="J43" s="16">
        <v>42.158337373692511</v>
      </c>
      <c r="K43" s="16">
        <v>0.42158337373692517</v>
      </c>
      <c r="L43" s="16">
        <v>37.993473427335196</v>
      </c>
      <c r="M43" s="16">
        <v>0.60328429684147233</v>
      </c>
      <c r="N43" s="16">
        <v>5.0626995667869084</v>
      </c>
      <c r="O43" s="16">
        <v>4.1977051894646706</v>
      </c>
      <c r="P43" s="16">
        <v>8.3272445495810282E-2</v>
      </c>
      <c r="Q43" s="16">
        <v>0.10043186805853065</v>
      </c>
      <c r="R43" s="16">
        <v>4.057143599971326E-2</v>
      </c>
    </row>
    <row r="44" spans="1:18" x14ac:dyDescent="0.25">
      <c r="A44" s="13">
        <v>44083.5</v>
      </c>
      <c r="B44" s="14">
        <v>22.65036576826467</v>
      </c>
      <c r="C44" s="14">
        <v>74.283979199393642</v>
      </c>
      <c r="D44" s="14">
        <v>44.449020801630823</v>
      </c>
      <c r="E44" s="15">
        <v>18.632341595960316</v>
      </c>
      <c r="F44" s="16">
        <v>0.22650365768264671</v>
      </c>
      <c r="G44" s="16">
        <v>0.74283979199393646</v>
      </c>
      <c r="H44" s="16">
        <v>0.44449020801630823</v>
      </c>
      <c r="I44" s="16">
        <v>0.18632341595960317</v>
      </c>
      <c r="J44" s="16">
        <v>40.003926841312364</v>
      </c>
      <c r="K44" s="16">
        <v>0.40003926841312365</v>
      </c>
      <c r="L44" s="16">
        <v>35.987776584298658</v>
      </c>
      <c r="M44" s="16">
        <v>0.55374645577830328</v>
      </c>
      <c r="N44" s="16">
        <v>6.1761709000098897</v>
      </c>
      <c r="O44" s="16">
        <v>1.1842824805139074</v>
      </c>
      <c r="P44" s="16">
        <v>6.4771405275149213E-2</v>
      </c>
      <c r="Q44" s="16">
        <v>0.33779041317872965</v>
      </c>
      <c r="R44" s="16">
        <v>3.0168112083702996E-2</v>
      </c>
    </row>
    <row r="45" spans="1:18" x14ac:dyDescent="0.25">
      <c r="A45" s="13">
        <v>44084.5</v>
      </c>
      <c r="B45" s="14">
        <v>26.253512328398841</v>
      </c>
      <c r="C45" s="14">
        <v>59.400171966421503</v>
      </c>
      <c r="D45" s="14">
        <v>30.491021241877149</v>
      </c>
      <c r="E45" s="15">
        <v>19.93794052395705</v>
      </c>
      <c r="F45" s="16">
        <v>0.26253512328398843</v>
      </c>
      <c r="G45" s="16">
        <v>0.594001719664215</v>
      </c>
      <c r="H45" s="16">
        <v>0.30491021241877148</v>
      </c>
      <c r="I45" s="16">
        <v>0.19937940523957048</v>
      </c>
      <c r="J45" s="16">
        <v>34.020661515163638</v>
      </c>
      <c r="K45" s="16">
        <v>0.34020661515163636</v>
      </c>
      <c r="L45" s="16">
        <v>31.309648124101521</v>
      </c>
      <c r="M45" s="16">
        <v>0.48440384983065587</v>
      </c>
      <c r="N45" s="16">
        <v>4.9481994049630806</v>
      </c>
      <c r="O45" s="16">
        <v>2.9451332737813156</v>
      </c>
      <c r="P45" s="16">
        <v>6.8753618702271091E-2</v>
      </c>
      <c r="Q45" s="16">
        <v>0.11551484551829408</v>
      </c>
      <c r="R45" s="16">
        <v>4.0293324686873265E-2</v>
      </c>
    </row>
    <row r="46" spans="1:18" x14ac:dyDescent="0.25">
      <c r="A46" s="13">
        <v>44085.5</v>
      </c>
      <c r="B46" s="14">
        <v>29.26790565711152</v>
      </c>
      <c r="C46" s="14">
        <v>86.263326152899566</v>
      </c>
      <c r="D46" s="14">
        <v>61.324646095250849</v>
      </c>
      <c r="E46" s="15">
        <v>22.571174306429992</v>
      </c>
      <c r="F46" s="16">
        <v>0.2926790565711152</v>
      </c>
      <c r="G46" s="16">
        <v>0.86263326152899567</v>
      </c>
      <c r="H46" s="16">
        <v>0.61324646095250845</v>
      </c>
      <c r="I46" s="16">
        <v>0.22571174306429992</v>
      </c>
      <c r="J46" s="16">
        <v>49.856763052922979</v>
      </c>
      <c r="K46" s="16">
        <v>0.49856763052922981</v>
      </c>
      <c r="L46" s="16">
        <v>44.78718002151259</v>
      </c>
      <c r="M46" s="16">
        <v>0.6789342638351481</v>
      </c>
      <c r="N46" s="16">
        <v>4.7387965287840332</v>
      </c>
      <c r="O46" s="16">
        <v>6.402818187998025</v>
      </c>
      <c r="P46" s="16">
        <v>0.10520975684456352</v>
      </c>
      <c r="Q46" s="16">
        <v>7.7866904211615198E-2</v>
      </c>
      <c r="R46" s="16">
        <v>4.7630604456912008E-2</v>
      </c>
    </row>
    <row r="47" spans="1:18" x14ac:dyDescent="0.25">
      <c r="A47" s="13">
        <v>44086.5</v>
      </c>
      <c r="B47" s="14">
        <v>30.364393396879855</v>
      </c>
      <c r="C47" s="14">
        <v>114.58198479076523</v>
      </c>
      <c r="D47" s="14">
        <v>21.207413678495111</v>
      </c>
      <c r="E47" s="15">
        <v>27.495723180928977</v>
      </c>
      <c r="F47" s="16">
        <v>0.30364393396879857</v>
      </c>
      <c r="G47" s="16">
        <v>1.1458198479076522</v>
      </c>
      <c r="H47" s="16">
        <v>0.21207413678495113</v>
      </c>
      <c r="I47" s="16">
        <v>0.27495723180928977</v>
      </c>
      <c r="J47" s="16">
        <v>48.412378761767286</v>
      </c>
      <c r="K47" s="16">
        <v>0.48412378761767294</v>
      </c>
      <c r="L47" s="16">
        <v>44.166164550575289</v>
      </c>
      <c r="M47" s="16">
        <v>0.73155440188104315</v>
      </c>
      <c r="N47" s="16">
        <v>5.1967956816499159</v>
      </c>
      <c r="O47" s="16">
        <v>7.3748971584010228</v>
      </c>
      <c r="P47" s="16">
        <v>9.3158133833726148E-2</v>
      </c>
      <c r="Q47" s="16">
        <v>6.5644818798074947E-2</v>
      </c>
      <c r="R47" s="16">
        <v>5.2908994051887447E-2</v>
      </c>
    </row>
    <row r="48" spans="1:18" x14ac:dyDescent="0.25">
      <c r="A48" s="13">
        <v>44087.5</v>
      </c>
      <c r="B48" s="14">
        <v>28.962813440489313</v>
      </c>
      <c r="C48" s="14">
        <v>46.382075396467272</v>
      </c>
      <c r="D48" s="14">
        <v>44.956088140446745</v>
      </c>
      <c r="E48" s="15">
        <v>27.888580727729448</v>
      </c>
      <c r="F48" s="16">
        <v>0.28962813440489316</v>
      </c>
      <c r="G48" s="16">
        <v>0.46382075396467271</v>
      </c>
      <c r="H48" s="16">
        <v>0.44956088140446743</v>
      </c>
      <c r="I48" s="16">
        <v>0.27888580727729445</v>
      </c>
      <c r="J48" s="16">
        <v>37.047389426283196</v>
      </c>
      <c r="K48" s="16">
        <v>0.37047389426283189</v>
      </c>
      <c r="L48" s="16">
        <v>35.386302760699621</v>
      </c>
      <c r="M48" s="16">
        <v>0.5045528052809094</v>
      </c>
      <c r="N48" s="16">
        <v>5.1915911146225628</v>
      </c>
      <c r="O48" s="16">
        <v>8.2940605085566084</v>
      </c>
      <c r="P48" s="16">
        <v>7.1360376054917019E-2</v>
      </c>
      <c r="Q48" s="16">
        <v>4.4667372981018243E-2</v>
      </c>
      <c r="R48" s="16">
        <v>5.3718754254700178E-2</v>
      </c>
    </row>
    <row r="49" spans="1:18" x14ac:dyDescent="0.25">
      <c r="A49" s="13">
        <v>44088.5</v>
      </c>
      <c r="B49" s="14">
        <v>24.954819990902624</v>
      </c>
      <c r="C49" s="14">
        <v>45.352630392898611</v>
      </c>
      <c r="D49" s="14">
        <v>37.955544337344165</v>
      </c>
      <c r="E49" s="15">
        <v>23.484185615857694</v>
      </c>
      <c r="F49" s="16">
        <v>0.24954819990902624</v>
      </c>
      <c r="G49" s="16">
        <v>0.45352630392898613</v>
      </c>
      <c r="H49" s="16">
        <v>0.37955544337344166</v>
      </c>
      <c r="I49" s="16">
        <v>0.23484185615857694</v>
      </c>
      <c r="J49" s="16">
        <v>32.936795084250775</v>
      </c>
      <c r="K49" s="16">
        <v>0.32936795084250775</v>
      </c>
      <c r="L49" s="16">
        <v>31.190986777787025</v>
      </c>
      <c r="M49" s="16">
        <v>0.45252476854547274</v>
      </c>
      <c r="N49" s="16">
        <v>5.4339836410171216</v>
      </c>
      <c r="O49" s="16">
        <v>3.3221623391902759</v>
      </c>
      <c r="P49" s="16">
        <v>6.0612613618552844E-2</v>
      </c>
      <c r="Q49" s="16">
        <v>9.914264181406196E-2</v>
      </c>
      <c r="R49" s="16">
        <v>4.3217254904105627E-2</v>
      </c>
    </row>
    <row r="50" spans="1:18" x14ac:dyDescent="0.25">
      <c r="A50" s="13">
        <v>44089.5</v>
      </c>
      <c r="B50" s="14">
        <v>23.229199311703429</v>
      </c>
      <c r="C50" s="14">
        <v>77.361913426770229</v>
      </c>
      <c r="D50" s="14">
        <v>20.445853562481826</v>
      </c>
      <c r="E50" s="15">
        <v>20.9508642210887</v>
      </c>
      <c r="F50" s="16">
        <v>0.2322919931170343</v>
      </c>
      <c r="G50" s="16">
        <v>0.77361913426770235</v>
      </c>
      <c r="H50" s="16">
        <v>0.20445853562481825</v>
      </c>
      <c r="I50" s="16">
        <v>0.209508642210887</v>
      </c>
      <c r="J50" s="16">
        <v>35.496957630511048</v>
      </c>
      <c r="K50" s="16">
        <v>0.3549695763051105</v>
      </c>
      <c r="L50" s="16">
        <v>32.582688842040504</v>
      </c>
      <c r="M50" s="16">
        <v>0.5270091138973525</v>
      </c>
      <c r="N50" s="16">
        <v>5.1923139605670512</v>
      </c>
      <c r="O50" s="16">
        <v>4.9560988419194345</v>
      </c>
      <c r="P50" s="16">
        <v>6.8364428461168081E-2</v>
      </c>
      <c r="Q50" s="16">
        <v>7.1622779857157828E-2</v>
      </c>
      <c r="R50" s="16">
        <v>4.0349763862893726E-2</v>
      </c>
    </row>
    <row r="51" spans="1:18" x14ac:dyDescent="0.25">
      <c r="A51" s="13">
        <v>44090.5</v>
      </c>
      <c r="B51" s="14">
        <v>30.454496708878875</v>
      </c>
      <c r="C51" s="14">
        <v>65.19686431197519</v>
      </c>
      <c r="D51" s="14">
        <v>36.650140211540837</v>
      </c>
      <c r="E51" s="15">
        <v>28.580716831144031</v>
      </c>
      <c r="F51" s="16">
        <v>0.30454496708878875</v>
      </c>
      <c r="G51" s="16">
        <v>0.65196864311975189</v>
      </c>
      <c r="H51" s="16">
        <v>0.36650140211540838</v>
      </c>
      <c r="I51" s="16">
        <v>0.28580716831144032</v>
      </c>
      <c r="J51" s="16">
        <v>40.220554515884736</v>
      </c>
      <c r="K51" s="16">
        <v>0.40220554515884732</v>
      </c>
      <c r="L51" s="16">
        <v>37.973281212740559</v>
      </c>
      <c r="M51" s="16">
        <v>0.57103553416911379</v>
      </c>
      <c r="N51" s="16">
        <v>5.0169402966946031</v>
      </c>
      <c r="O51" s="16">
        <v>1.757718905188961</v>
      </c>
      <c r="P51" s="16">
        <v>8.0169490042335034E-2</v>
      </c>
      <c r="Q51" s="16">
        <v>0.22882244935267895</v>
      </c>
      <c r="R51" s="16">
        <v>5.6968421270578717E-2</v>
      </c>
    </row>
    <row r="52" spans="1:18" x14ac:dyDescent="0.25">
      <c r="A52" s="13">
        <v>44091.5</v>
      </c>
      <c r="B52" s="14">
        <v>23.76389417682784</v>
      </c>
      <c r="C52" s="14">
        <v>94.659918107200781</v>
      </c>
      <c r="D52" s="14">
        <v>25.675238545912336</v>
      </c>
      <c r="E52" s="15">
        <v>22.539259114106507</v>
      </c>
      <c r="F52" s="16">
        <v>0.23763894176827841</v>
      </c>
      <c r="G52" s="16">
        <v>0.9465991810720078</v>
      </c>
      <c r="H52" s="16">
        <v>0.25675238545912338</v>
      </c>
      <c r="I52" s="16">
        <v>0.22539259114106508</v>
      </c>
      <c r="J52" s="16">
        <v>41.659577486011862</v>
      </c>
      <c r="K52" s="16">
        <v>0.41659577486011867</v>
      </c>
      <c r="L52" s="16">
        <v>37.866873605948854</v>
      </c>
      <c r="M52" s="16">
        <v>0.61551636062754589</v>
      </c>
      <c r="N52" s="16">
        <v>5.3742714048922062</v>
      </c>
      <c r="O52" s="16">
        <v>4.8888531745012251</v>
      </c>
      <c r="P52" s="16">
        <v>7.7516698259952221E-2</v>
      </c>
      <c r="Q52" s="16">
        <v>8.521339463270361E-2</v>
      </c>
      <c r="R52" s="16">
        <v>4.1939190293941969E-2</v>
      </c>
    </row>
    <row r="53" spans="1:18" x14ac:dyDescent="0.25">
      <c r="A53" s="13">
        <v>44092.5</v>
      </c>
      <c r="B53" s="14">
        <v>21.586514154949914</v>
      </c>
      <c r="C53" s="14">
        <v>61.20549521133195</v>
      </c>
      <c r="D53" s="14">
        <v>27.701726639414598</v>
      </c>
      <c r="E53" s="15">
        <v>19.385563917446351</v>
      </c>
      <c r="F53" s="16">
        <v>0.21586514154949912</v>
      </c>
      <c r="G53" s="16">
        <v>0.61205495211331951</v>
      </c>
      <c r="H53" s="16">
        <v>0.27701726639414598</v>
      </c>
      <c r="I53" s="16">
        <v>0.19385563917446352</v>
      </c>
      <c r="J53" s="16">
        <v>32.469824980785702</v>
      </c>
      <c r="K53" s="16">
        <v>0.324698249807857</v>
      </c>
      <c r="L53" s="16">
        <v>29.936134395337511</v>
      </c>
      <c r="M53" s="16">
        <v>0.46494536268593889</v>
      </c>
      <c r="N53" s="16">
        <v>4.8210957277423416</v>
      </c>
      <c r="O53" s="16">
        <v>7.7474039704927149</v>
      </c>
      <c r="P53" s="16">
        <v>6.7349471602363126E-2</v>
      </c>
      <c r="Q53" s="16">
        <v>4.1910587216637298E-2</v>
      </c>
      <c r="R53" s="16">
        <v>4.0209871390635851E-2</v>
      </c>
    </row>
    <row r="54" spans="1:18" x14ac:dyDescent="0.25">
      <c r="A54" s="13">
        <v>44093.5</v>
      </c>
      <c r="B54" s="14">
        <v>24.246805327485895</v>
      </c>
      <c r="C54" s="14">
        <v>42.048503470663725</v>
      </c>
      <c r="D54" s="14">
        <v>31.449241112331816</v>
      </c>
      <c r="E54" s="15">
        <v>20.989419528601683</v>
      </c>
      <c r="F54" s="16">
        <v>0.24246805327485896</v>
      </c>
      <c r="G54" s="16">
        <v>0.42048503470663723</v>
      </c>
      <c r="H54" s="16">
        <v>0.31449241112331816</v>
      </c>
      <c r="I54" s="16">
        <v>0.20989419528601683</v>
      </c>
      <c r="J54" s="16">
        <v>29.683492359770781</v>
      </c>
      <c r="K54" s="16">
        <v>0.2968349235977078</v>
      </c>
      <c r="L54" s="16">
        <v>28.04927600937426</v>
      </c>
      <c r="M54" s="16">
        <v>0.41308337769004189</v>
      </c>
      <c r="N54" s="16">
        <v>5.4606350469503111</v>
      </c>
      <c r="O54" s="16">
        <v>5.9582787084213811</v>
      </c>
      <c r="P54" s="16">
        <v>5.4359048177644829E-2</v>
      </c>
      <c r="Q54" s="16">
        <v>4.9818905446326944E-2</v>
      </c>
      <c r="R54" s="16">
        <v>3.8437689660882908E-2</v>
      </c>
    </row>
    <row r="55" spans="1:18" x14ac:dyDescent="0.25">
      <c r="A55" s="13">
        <v>44094.5</v>
      </c>
      <c r="B55" s="14">
        <v>29.49639889365675</v>
      </c>
      <c r="C55" s="14">
        <v>83.579432377705729</v>
      </c>
      <c r="D55" s="14">
        <v>35.508194986670233</v>
      </c>
      <c r="E55" s="15">
        <v>25.625863719358094</v>
      </c>
      <c r="F55" s="16">
        <v>0.2949639889365675</v>
      </c>
      <c r="G55" s="16">
        <v>0.83579432377705731</v>
      </c>
      <c r="H55" s="16">
        <v>0.35508194986670233</v>
      </c>
      <c r="I55" s="16">
        <v>0.25625863719358094</v>
      </c>
      <c r="J55" s="16">
        <v>43.552472494347697</v>
      </c>
      <c r="K55" s="16">
        <v>0.43552472494347705</v>
      </c>
      <c r="L55" s="16">
        <v>40.065974052022902</v>
      </c>
      <c r="M55" s="16">
        <v>0.62681140306295402</v>
      </c>
      <c r="N55" s="16">
        <v>6.1693614892623003</v>
      </c>
      <c r="O55" s="16">
        <v>1.7359647522801396</v>
      </c>
      <c r="P55" s="16">
        <v>7.0594781275420904E-2</v>
      </c>
      <c r="Q55" s="16">
        <v>0.25088339171139729</v>
      </c>
      <c r="R55" s="16">
        <v>4.1537302950977344E-2</v>
      </c>
    </row>
    <row r="56" spans="1:18" x14ac:dyDescent="0.25">
      <c r="A56" s="13">
        <v>44095.5</v>
      </c>
      <c r="B56" s="14">
        <v>35.427869112966128</v>
      </c>
      <c r="C56" s="14">
        <v>43.964731386419629</v>
      </c>
      <c r="D56" s="14">
        <v>34.242354601881381</v>
      </c>
      <c r="E56" s="15">
        <v>32.143855786428432</v>
      </c>
      <c r="F56" s="16">
        <v>0.35427869112966126</v>
      </c>
      <c r="G56" s="16">
        <v>0.43964731386419631</v>
      </c>
      <c r="H56" s="16">
        <v>0.34242354601881381</v>
      </c>
      <c r="I56" s="16">
        <v>0.1829338967135925</v>
      </c>
      <c r="J56" s="16">
        <v>36.444702721923889</v>
      </c>
      <c r="K56" s="16">
        <v>0.36444702721923894</v>
      </c>
      <c r="L56" s="16">
        <v>35.605518322979336</v>
      </c>
      <c r="M56" s="16">
        <v>0.51484038422856493</v>
      </c>
      <c r="N56" s="16">
        <v>4.4469928328438852</v>
      </c>
      <c r="O56" s="16">
        <v>5.1623961587656071</v>
      </c>
      <c r="P56" s="16">
        <v>8.1953589969285451E-2</v>
      </c>
      <c r="Q56" s="16">
        <v>7.059648581994582E-2</v>
      </c>
      <c r="R56" s="16">
        <v>7.2282229800384443E-2</v>
      </c>
    </row>
    <row r="57" spans="1:18" x14ac:dyDescent="0.25">
      <c r="A57" s="13">
        <v>44096.5</v>
      </c>
      <c r="B57" s="14">
        <v>42.246659905744025</v>
      </c>
      <c r="C57" s="14">
        <v>48.605608656383055</v>
      </c>
      <c r="D57" s="14">
        <v>26.935512976992147</v>
      </c>
      <c r="E57" s="15">
        <v>37.248298721628053</v>
      </c>
      <c r="F57" s="16">
        <v>0.42246659905744027</v>
      </c>
      <c r="G57" s="16">
        <v>0.48605608656383054</v>
      </c>
      <c r="H57" s="16">
        <v>0.26935512976992149</v>
      </c>
      <c r="I57" s="16">
        <v>1.0144965272533397E-2</v>
      </c>
      <c r="J57" s="16">
        <v>38.759020065186817</v>
      </c>
      <c r="K57" s="16">
        <v>0.38759020065186822</v>
      </c>
      <c r="L57" s="16">
        <v>38.353747939028707</v>
      </c>
      <c r="M57" s="16">
        <v>0.56524201651454131</v>
      </c>
      <c r="N57" s="16">
        <v>3.6595471240324806</v>
      </c>
      <c r="O57" s="16">
        <v>1.6717547730011473</v>
      </c>
      <c r="P57" s="16">
        <v>0.10591206712615846</v>
      </c>
      <c r="Q57" s="16">
        <v>0.23184632513778516</v>
      </c>
      <c r="R57" s="16">
        <v>0.10178390237692551</v>
      </c>
    </row>
    <row r="58" spans="1:18" x14ac:dyDescent="0.25">
      <c r="A58" s="13">
        <v>44097.5</v>
      </c>
      <c r="B58" s="14">
        <v>24.975617290328927</v>
      </c>
      <c r="C58" s="14">
        <v>28.439860939530313</v>
      </c>
      <c r="D58" s="14">
        <v>23.529642268615557</v>
      </c>
      <c r="E58" s="15">
        <v>26.069493355361256</v>
      </c>
      <c r="F58" s="16">
        <v>0.24975617290328928</v>
      </c>
      <c r="G58" s="16">
        <v>0.28439860939530315</v>
      </c>
      <c r="H58" s="16">
        <v>0.23529642268615558</v>
      </c>
      <c r="I58" s="16">
        <v>0.26069493355361256</v>
      </c>
      <c r="J58" s="16">
        <v>25.753653463459013</v>
      </c>
      <c r="K58" s="16">
        <v>0.25753653463459014</v>
      </c>
      <c r="L58" s="16">
        <v>25.791422930972004</v>
      </c>
      <c r="M58" s="16">
        <v>0.36474518576943848</v>
      </c>
      <c r="N58" s="16">
        <v>4.5840033615435907</v>
      </c>
      <c r="O58" s="16">
        <v>1.9176773170266157</v>
      </c>
      <c r="P58" s="16">
        <v>5.6181576304051573E-2</v>
      </c>
      <c r="Q58" s="16">
        <v>0.13429607387435963</v>
      </c>
      <c r="R58" s="16">
        <v>5.6870580798576827E-2</v>
      </c>
    </row>
    <row r="59" spans="1:18" x14ac:dyDescent="0.25">
      <c r="A59" s="13">
        <v>44098.5</v>
      </c>
      <c r="B59" s="14">
        <v>29.66300647723137</v>
      </c>
      <c r="C59" s="14">
        <v>27.007302431702808</v>
      </c>
      <c r="D59" s="14">
        <v>42.189146326648945</v>
      </c>
      <c r="E59" s="15">
        <v>25.577119503759757</v>
      </c>
      <c r="F59" s="16">
        <v>0.29663006477231368</v>
      </c>
      <c r="G59" s="16">
        <v>0.27007302431702807</v>
      </c>
      <c r="H59" s="16">
        <v>0.42189146326648946</v>
      </c>
      <c r="I59" s="16">
        <v>0.2557711950375976</v>
      </c>
      <c r="J59" s="16">
        <v>31.109143684835718</v>
      </c>
      <c r="K59" s="16">
        <v>0.31109143684835722</v>
      </c>
      <c r="L59" s="16">
        <v>30.168859116849422</v>
      </c>
      <c r="M59" s="16">
        <v>0.41502920898636253</v>
      </c>
      <c r="N59" s="16">
        <v>5.3132353655427238</v>
      </c>
      <c r="O59" s="16">
        <v>5.2309472826557313</v>
      </c>
      <c r="P59" s="16">
        <v>5.8550283479975401E-2</v>
      </c>
      <c r="Q59" s="16">
        <v>5.9471338562299046E-2</v>
      </c>
      <c r="R59" s="16">
        <v>4.8138502708974511E-2</v>
      </c>
    </row>
    <row r="60" spans="1:18" x14ac:dyDescent="0.25">
      <c r="A60" s="13">
        <v>44099.5</v>
      </c>
      <c r="B60" s="14">
        <v>24.612907208460527</v>
      </c>
      <c r="C60" s="14">
        <v>30.978709604017403</v>
      </c>
      <c r="D60" s="14">
        <v>51.97105059051605</v>
      </c>
      <c r="E60" s="15">
        <v>27.690427008242736</v>
      </c>
      <c r="F60" s="16">
        <v>0.24612907208460527</v>
      </c>
      <c r="G60" s="16">
        <v>0.30978709604017401</v>
      </c>
      <c r="H60" s="16">
        <v>0.51971050590516055</v>
      </c>
      <c r="I60" s="16">
        <v>0.27690427008242735</v>
      </c>
      <c r="J60" s="16">
        <v>33.813273602809176</v>
      </c>
      <c r="K60" s="16">
        <v>0.3381327360280918</v>
      </c>
      <c r="L60" s="16">
        <v>32.831510519718627</v>
      </c>
      <c r="M60" s="16">
        <v>0.43949833882214212</v>
      </c>
      <c r="N60" s="16">
        <v>5.6937539950511074</v>
      </c>
      <c r="O60" s="16">
        <v>4.1123289608809355</v>
      </c>
      <c r="P60" s="16">
        <v>5.9386607907891652E-2</v>
      </c>
      <c r="Q60" s="16">
        <v>8.2224145792961473E-2</v>
      </c>
      <c r="R60" s="16">
        <v>4.8632988064308151E-2</v>
      </c>
    </row>
    <row r="61" spans="1:18" x14ac:dyDescent="0.25">
      <c r="A61" s="13">
        <v>44100.5</v>
      </c>
      <c r="B61" s="14">
        <v>25.684883955189427</v>
      </c>
      <c r="C61" s="14">
        <v>38.979465633543278</v>
      </c>
      <c r="D61" s="14">
        <v>70.425359850147245</v>
      </c>
      <c r="E61" s="15">
        <v>36.654674914709908</v>
      </c>
      <c r="F61" s="16">
        <v>0.25684883955189425</v>
      </c>
      <c r="G61" s="16">
        <v>0.38979465633543275</v>
      </c>
      <c r="H61" s="16">
        <v>0.7042535985014724</v>
      </c>
      <c r="I61" s="16">
        <v>0.36654674914709906</v>
      </c>
      <c r="J61" s="16">
        <v>42.936096088397463</v>
      </c>
      <c r="K61" s="16">
        <v>0.42936096088397463</v>
      </c>
      <c r="L61" s="16">
        <v>42.017518703014332</v>
      </c>
      <c r="M61" s="16">
        <v>0.5495038862076087</v>
      </c>
      <c r="N61" s="16">
        <v>7.064499522945173</v>
      </c>
      <c r="O61" s="16">
        <v>6.0229714676704971</v>
      </c>
      <c r="P61" s="16">
        <v>6.0777265181974995E-2</v>
      </c>
      <c r="Q61" s="16">
        <v>7.1287231425328071E-2</v>
      </c>
      <c r="R61" s="16">
        <v>5.1885734857306152E-2</v>
      </c>
    </row>
    <row r="62" spans="1:18" x14ac:dyDescent="0.25">
      <c r="A62" s="13">
        <v>44101.5</v>
      </c>
      <c r="B62" s="14">
        <v>28.810072139071647</v>
      </c>
      <c r="C62" s="14">
        <v>44.1784475044552</v>
      </c>
      <c r="D62" s="14">
        <v>151.19053337104239</v>
      </c>
      <c r="E62" s="15">
        <v>42.370465571161468</v>
      </c>
      <c r="F62" s="16">
        <v>0.28810072139071646</v>
      </c>
      <c r="G62" s="16">
        <v>0.44178447504455198</v>
      </c>
      <c r="H62" s="16">
        <v>1.511905333710424</v>
      </c>
      <c r="I62" s="16">
        <v>0.4237046557116147</v>
      </c>
      <c r="J62" s="16">
        <v>66.637379646432677</v>
      </c>
      <c r="K62" s="16">
        <v>0.66637379646432682</v>
      </c>
      <c r="L62" s="16">
        <v>62.872197509377244</v>
      </c>
      <c r="M62" s="16">
        <v>0.77469901438082611</v>
      </c>
      <c r="N62" s="16">
        <v>6.3007106891599411</v>
      </c>
      <c r="O62" s="16">
        <v>8.2899042225279409</v>
      </c>
      <c r="P62" s="16">
        <v>0.10576168774274777</v>
      </c>
      <c r="Q62" s="16">
        <v>8.0383775080711539E-2</v>
      </c>
      <c r="R62" s="16">
        <v>6.7247121255793796E-2</v>
      </c>
    </row>
    <row r="63" spans="1:18" x14ac:dyDescent="0.25">
      <c r="A63" s="13">
        <v>44102.5</v>
      </c>
      <c r="B63" s="14">
        <v>34.309479543080712</v>
      </c>
      <c r="C63" s="14">
        <v>51.604166764232069</v>
      </c>
      <c r="D63" s="14">
        <v>96.325795873056506</v>
      </c>
      <c r="E63" s="15">
        <v>53.984833247692109</v>
      </c>
      <c r="F63" s="16">
        <v>0.34309479543080712</v>
      </c>
      <c r="G63" s="16">
        <v>0.51604166764232073</v>
      </c>
      <c r="H63" s="16">
        <v>0.96325795873056508</v>
      </c>
      <c r="I63" s="16">
        <v>0.52217598829979572</v>
      </c>
      <c r="J63" s="16">
        <v>59.056068857015347</v>
      </c>
      <c r="K63" s="16">
        <v>0.59056068857015354</v>
      </c>
      <c r="L63" s="16">
        <v>58.465231361404342</v>
      </c>
      <c r="M63" s="16">
        <v>0.75647960622866917</v>
      </c>
      <c r="N63" s="16">
        <v>5.9787143066645267</v>
      </c>
      <c r="O63" s="16">
        <v>8.33269880731965</v>
      </c>
      <c r="P63" s="16">
        <v>9.8777204977305938E-2</v>
      </c>
      <c r="Q63" s="16">
        <v>7.0872679095443883E-2</v>
      </c>
      <c r="R63" s="16">
        <v>9.0295054218454171E-2</v>
      </c>
    </row>
    <row r="64" spans="1:18" x14ac:dyDescent="0.25">
      <c r="A64" s="13">
        <v>44103.5</v>
      </c>
      <c r="B64" s="14">
        <v>40.929487641262035</v>
      </c>
      <c r="C64" s="14">
        <v>43.916475944205821</v>
      </c>
      <c r="D64" s="14">
        <v>97.813681867179739</v>
      </c>
      <c r="E64" s="15">
        <v>48.683812563482661</v>
      </c>
      <c r="F64" s="16">
        <v>0.40929487641262036</v>
      </c>
      <c r="G64" s="16">
        <v>0.43916475944205824</v>
      </c>
      <c r="H64" s="16">
        <v>0.97813681867179736</v>
      </c>
      <c r="I64" s="16">
        <v>0.48683812563482659</v>
      </c>
      <c r="J64" s="16">
        <v>57.835864504032564</v>
      </c>
      <c r="K64" s="16">
        <v>0.57835864504032564</v>
      </c>
      <c r="L64" s="16">
        <v>56.496752808959556</v>
      </c>
      <c r="M64" s="16">
        <v>0.73465945526053122</v>
      </c>
      <c r="N64" s="16">
        <v>4.2912296438744644</v>
      </c>
      <c r="O64" s="16">
        <v>6.3963154772949364</v>
      </c>
      <c r="P64" s="16">
        <v>0.13477690383359148</v>
      </c>
      <c r="Q64" s="16">
        <v>9.042059402687859E-2</v>
      </c>
      <c r="R64" s="16">
        <v>0.11344956248840374</v>
      </c>
    </row>
    <row r="65" spans="1:18" x14ac:dyDescent="0.25">
      <c r="A65" s="13">
        <v>44104.5</v>
      </c>
      <c r="B65" s="14">
        <v>38.699552506054175</v>
      </c>
      <c r="C65" s="14">
        <v>46.789834513758635</v>
      </c>
      <c r="D65" s="14">
        <v>82.840170019583695</v>
      </c>
      <c r="E65" s="15">
        <v>55.058641043226146</v>
      </c>
      <c r="F65" s="16">
        <v>0.38699552506054175</v>
      </c>
      <c r="G65" s="16">
        <v>0.46789834513758632</v>
      </c>
      <c r="H65" s="16">
        <v>0.82840170019583692</v>
      </c>
      <c r="I65" s="16">
        <v>0.51896079899709802</v>
      </c>
      <c r="J65" s="16">
        <v>55.847049520655659</v>
      </c>
      <c r="K65" s="16">
        <v>0.55847049520655667</v>
      </c>
      <c r="L65" s="16">
        <v>55.967183114933334</v>
      </c>
      <c r="M65" s="16">
        <v>0.73065060518895897</v>
      </c>
      <c r="N65" s="16">
        <v>3.8220751776604662</v>
      </c>
      <c r="O65" s="16">
        <v>3.9424256473583927</v>
      </c>
      <c r="P65" s="16">
        <v>0.14611708803394144</v>
      </c>
      <c r="Q65" s="16">
        <v>0.14165657013233912</v>
      </c>
      <c r="R65" s="16">
        <v>0.14405431207904218</v>
      </c>
    </row>
    <row r="66" spans="1:18" x14ac:dyDescent="0.25">
      <c r="A66" s="13">
        <v>44105.5</v>
      </c>
      <c r="B66" s="14">
        <v>35.706515969209313</v>
      </c>
      <c r="C66" s="14">
        <v>43.32195006651785</v>
      </c>
      <c r="D66" s="14">
        <v>69.992154961183047</v>
      </c>
      <c r="E66" s="15">
        <v>53.057850391428325</v>
      </c>
      <c r="F66" s="16">
        <v>0.35706515969209313</v>
      </c>
      <c r="G66" s="16">
        <v>0.4332195006651785</v>
      </c>
      <c r="H66" s="16">
        <v>0.69992154961183051</v>
      </c>
      <c r="I66" s="16">
        <v>0.52317714326437459</v>
      </c>
      <c r="J66" s="16">
        <v>50.519617847084639</v>
      </c>
      <c r="K66" s="16">
        <v>0.50519617847084641</v>
      </c>
      <c r="L66" s="16">
        <v>51.196607401650922</v>
      </c>
      <c r="M66" s="16">
        <v>0.6700230060879635</v>
      </c>
      <c r="N66" s="16">
        <v>2.0226936094463741</v>
      </c>
      <c r="O66" s="16">
        <v>5.0484472420881765</v>
      </c>
      <c r="P66" s="16">
        <v>0.24976406516117006</v>
      </c>
      <c r="Q66" s="16">
        <v>0.10006961630877287</v>
      </c>
      <c r="R66" s="16">
        <v>0.26231283939217392</v>
      </c>
    </row>
    <row r="67" spans="1:18" x14ac:dyDescent="0.25">
      <c r="A67" s="13">
        <v>44106.5</v>
      </c>
      <c r="B67" s="14">
        <v>34.446296533814596</v>
      </c>
      <c r="C67" s="14">
        <v>38.992070998293727</v>
      </c>
      <c r="D67" s="14">
        <v>64.535660361682716</v>
      </c>
      <c r="E67" s="15">
        <v>50.903276472176593</v>
      </c>
      <c r="F67" s="16">
        <v>0.34446296533814597</v>
      </c>
      <c r="G67" s="16">
        <v>0.38992070998293726</v>
      </c>
      <c r="H67" s="16">
        <v>0.64535660361682712</v>
      </c>
      <c r="I67" s="16">
        <v>0.50903276472176595</v>
      </c>
      <c r="J67" s="16">
        <v>47.219326091491908</v>
      </c>
      <c r="K67" s="16">
        <v>0.47219326091491909</v>
      </c>
      <c r="L67" s="16">
        <v>48.092440006523901</v>
      </c>
      <c r="M67" s="16">
        <v>0.62780113512945568</v>
      </c>
      <c r="N67" s="16">
        <v>2.1337640164325076</v>
      </c>
      <c r="O67" s="16">
        <v>8.7588690404008531</v>
      </c>
      <c r="P67" s="16">
        <v>0.22129591523639552</v>
      </c>
      <c r="Q67" s="16">
        <v>5.3910300375185079E-2</v>
      </c>
      <c r="R67" s="16">
        <v>0.23856094713455256</v>
      </c>
    </row>
    <row r="68" spans="1:18" x14ac:dyDescent="0.25">
      <c r="A68" s="13">
        <v>44107.5</v>
      </c>
      <c r="B68" s="14">
        <v>31.663402829704371</v>
      </c>
      <c r="C68" s="14">
        <v>43.059716292612883</v>
      </c>
      <c r="D68" s="14">
        <v>66.240652965764895</v>
      </c>
      <c r="E68" s="15">
        <v>54.233408996379978</v>
      </c>
      <c r="F68" s="16">
        <v>0.31663402829704368</v>
      </c>
      <c r="G68" s="16">
        <v>0.43059716292612882</v>
      </c>
      <c r="H68" s="16">
        <v>0.6624065296576489</v>
      </c>
      <c r="I68" s="16">
        <v>0.54233408996379984</v>
      </c>
      <c r="J68" s="16">
        <v>48.799295271115533</v>
      </c>
      <c r="K68" s="16">
        <v>0.48799295271115528</v>
      </c>
      <c r="L68" s="16">
        <v>50.006190455862267</v>
      </c>
      <c r="M68" s="16">
        <v>0.64950814280325719</v>
      </c>
      <c r="N68" s="16">
        <v>4.9543145556662429</v>
      </c>
      <c r="O68" s="16">
        <v>6.8672575199068202</v>
      </c>
      <c r="P68" s="16">
        <v>9.8498580828510054E-2</v>
      </c>
      <c r="Q68" s="16">
        <v>7.1060820319692436E-2</v>
      </c>
      <c r="R68" s="16">
        <v>0.10946702795516548</v>
      </c>
    </row>
    <row r="69" spans="1:18" x14ac:dyDescent="0.25">
      <c r="A69" s="13">
        <v>44108.5</v>
      </c>
      <c r="B69" s="14">
        <v>46.832226400929933</v>
      </c>
      <c r="C69" s="14">
        <v>64.421901163542145</v>
      </c>
      <c r="D69" s="14">
        <v>96.029755140701113</v>
      </c>
      <c r="E69" s="15">
        <v>78.254636735658821</v>
      </c>
      <c r="F69" s="16">
        <v>0.46832226400929933</v>
      </c>
      <c r="G69" s="16">
        <v>0.6442190116354215</v>
      </c>
      <c r="H69" s="16">
        <v>0.96029755140701112</v>
      </c>
      <c r="I69" s="16">
        <v>0.78254636735658822</v>
      </c>
      <c r="J69" s="16">
        <v>71.384629860208008</v>
      </c>
      <c r="K69" s="16">
        <v>0.71384629860208004</v>
      </c>
      <c r="L69" s="16">
        <v>72.93638241934859</v>
      </c>
      <c r="M69" s="16">
        <v>0.95187207932243001</v>
      </c>
      <c r="N69">
        <v>4.2544937395684004</v>
      </c>
      <c r="O69">
        <v>1.9114714692307884</v>
      </c>
      <c r="P69" s="16">
        <v>0.16778642590610476</v>
      </c>
      <c r="Q69" s="4">
        <v>0.3734538077564637</v>
      </c>
      <c r="R69" s="16">
        <v>0.18393407424216215</v>
      </c>
    </row>
    <row r="70" spans="1:18" x14ac:dyDescent="0.25">
      <c r="A70" s="13">
        <v>44109.5</v>
      </c>
      <c r="B70" s="14">
        <v>56.057629746203169</v>
      </c>
      <c r="C70" s="14">
        <v>62.34091179900495</v>
      </c>
      <c r="D70" s="14">
        <v>94.284534721467935</v>
      </c>
      <c r="E70" s="15">
        <v>76.099213513776775</v>
      </c>
      <c r="F70" s="16">
        <v>0.56057629746203164</v>
      </c>
      <c r="G70" s="16">
        <v>0.6234091179900495</v>
      </c>
      <c r="H70" s="16">
        <v>0.94284534721467939</v>
      </c>
      <c r="I70" s="16">
        <v>0.76099213513776776</v>
      </c>
      <c r="J70" s="16">
        <v>72.1955724451132</v>
      </c>
      <c r="K70" s="16">
        <v>0.7219557244511321</v>
      </c>
      <c r="L70" s="16">
        <v>73.158153870922831</v>
      </c>
      <c r="M70" s="16">
        <v>0.9683786217996444</v>
      </c>
      <c r="N70">
        <v>1.459555492067409</v>
      </c>
      <c r="O70">
        <v>1.7892549813352672</v>
      </c>
      <c r="P70" s="16">
        <v>0.49464081932815535</v>
      </c>
      <c r="Q70" s="4">
        <v>0.40349515970739858</v>
      </c>
      <c r="R70" s="16">
        <v>0.52138622976221971</v>
      </c>
    </row>
    <row r="71" spans="1:18" x14ac:dyDescent="0.25">
      <c r="A71" s="13">
        <v>44110.5</v>
      </c>
      <c r="B71" s="14">
        <v>25.676501171817211</v>
      </c>
      <c r="C71" s="14">
        <v>34.44067626086111</v>
      </c>
      <c r="D71" s="14">
        <v>51.892149223242477</v>
      </c>
      <c r="E71" s="15">
        <v>48.099839115208958</v>
      </c>
      <c r="F71" s="16">
        <v>0.25676501171817212</v>
      </c>
      <c r="G71" s="16">
        <v>0.34440676260861108</v>
      </c>
      <c r="H71" s="16">
        <v>0.51892149223242479</v>
      </c>
      <c r="I71" s="16">
        <v>0.48099839115208959</v>
      </c>
      <c r="J71" s="16">
        <v>40.027291442782442</v>
      </c>
      <c r="K71" s="16">
        <v>0.40027291442782442</v>
      </c>
      <c r="L71" s="16">
        <v>41.67972407834808</v>
      </c>
      <c r="M71" s="16">
        <v>0.53703159564883751</v>
      </c>
      <c r="N71">
        <v>2.673177851231189</v>
      </c>
      <c r="O71">
        <v>6.8697663125998982</v>
      </c>
      <c r="P71" s="16">
        <v>0.14973673159960912</v>
      </c>
      <c r="Q71" s="4">
        <v>5.8265870513481713E-2</v>
      </c>
      <c r="R71" s="16">
        <v>0.17993505031120752</v>
      </c>
    </row>
    <row r="72" spans="1:18" x14ac:dyDescent="0.25">
      <c r="A72" s="13">
        <v>44111.5</v>
      </c>
      <c r="B72" s="14">
        <v>62.996584255817012</v>
      </c>
      <c r="C72" s="14">
        <v>70.28728003430821</v>
      </c>
      <c r="D72" s="14">
        <v>97.459641826318872</v>
      </c>
      <c r="E72" s="15">
        <v>86.459022385560473</v>
      </c>
      <c r="F72" s="16">
        <v>0.62996584255817012</v>
      </c>
      <c r="G72" s="16">
        <v>0.70287280034308208</v>
      </c>
      <c r="H72" s="16">
        <v>0.97459641826318877</v>
      </c>
      <c r="I72" s="16">
        <v>0.86459022385560469</v>
      </c>
      <c r="J72" s="16">
        <v>79.300632125501153</v>
      </c>
      <c r="K72" s="16">
        <v>0.79300632125501136</v>
      </c>
      <c r="L72" s="16">
        <v>80.842316371920603</v>
      </c>
      <c r="M72" s="16">
        <v>1.0749908922994564</v>
      </c>
      <c r="N72">
        <v>4.5327449511290965</v>
      </c>
      <c r="O72">
        <v>7.8988954311007245</v>
      </c>
      <c r="P72" s="16">
        <v>0.17495057185105359</v>
      </c>
      <c r="Q72" s="4">
        <v>0.10039458404939341</v>
      </c>
      <c r="R72" s="16">
        <v>0.19074318832791093</v>
      </c>
    </row>
    <row r="73" spans="1:18" x14ac:dyDescent="0.25">
      <c r="A73" s="13">
        <v>44112.5</v>
      </c>
      <c r="B73" s="14">
        <v>69.085010372497678</v>
      </c>
      <c r="C73" s="14">
        <v>78.118105797589934</v>
      </c>
      <c r="D73" s="14">
        <v>84.215335125332913</v>
      </c>
      <c r="E73" s="15">
        <v>87.462967176233875</v>
      </c>
      <c r="F73" s="16">
        <v>0.69085010372497679</v>
      </c>
      <c r="G73" s="16">
        <v>0.78118105797589932</v>
      </c>
      <c r="H73" s="16">
        <v>0.84215335125332913</v>
      </c>
      <c r="I73" s="16">
        <v>0.87462967176233875</v>
      </c>
      <c r="J73" s="16">
        <v>79.7203546179136</v>
      </c>
      <c r="K73" s="16">
        <v>0.79720354617913602</v>
      </c>
      <c r="L73" s="16">
        <v>81.236400809068641</v>
      </c>
      <c r="M73" s="16">
        <v>1.1067702404308617</v>
      </c>
      <c r="N73">
        <v>4.4229783965460694</v>
      </c>
      <c r="O73">
        <v>2.5911609213388491</v>
      </c>
      <c r="P73" s="16">
        <v>0.18024133846135831</v>
      </c>
      <c r="Q73" s="4">
        <v>0.30766269266179813</v>
      </c>
      <c r="R73" s="16">
        <v>0.19774676549298598</v>
      </c>
    </row>
    <row r="74" spans="1:18" x14ac:dyDescent="0.25">
      <c r="A74" s="13">
        <v>44113.5</v>
      </c>
      <c r="B74" s="14">
        <v>79.776598573201099</v>
      </c>
      <c r="C74" s="14">
        <v>100.23264758928926</v>
      </c>
      <c r="D74" s="14">
        <v>124.61253276689466</v>
      </c>
      <c r="E74" s="15">
        <v>106.4791406615761</v>
      </c>
      <c r="F74" s="16">
        <v>0.79776598573201096</v>
      </c>
      <c r="G74" s="16">
        <v>1.0023264758928925</v>
      </c>
      <c r="H74" s="16">
        <v>1.2461253276689466</v>
      </c>
      <c r="I74" s="16">
        <v>1.0647914066157609</v>
      </c>
      <c r="J74" s="16">
        <v>102.77522989774027</v>
      </c>
      <c r="K74" s="16">
        <v>1.0277522989774028</v>
      </c>
      <c r="L74" s="16">
        <v>103.69734597156062</v>
      </c>
      <c r="M74" s="16">
        <v>1.3969919520405871</v>
      </c>
      <c r="N74">
        <v>6.62930150068419</v>
      </c>
      <c r="O74">
        <v>1.8478868913029758</v>
      </c>
      <c r="P74" s="16">
        <v>0.1550317629800563</v>
      </c>
      <c r="Q74" s="4">
        <v>0.55617706030303493</v>
      </c>
      <c r="R74" s="16">
        <v>0.16061894401783763</v>
      </c>
    </row>
    <row r="75" spans="1:18" x14ac:dyDescent="0.25">
      <c r="A75" s="13">
        <v>44114.5</v>
      </c>
      <c r="B75" s="14">
        <v>100.37907367324847</v>
      </c>
      <c r="C75" s="14">
        <v>112.61628949298543</v>
      </c>
      <c r="D75" s="14">
        <v>154.50609300997226</v>
      </c>
      <c r="E75" s="15">
        <v>126.28679879344563</v>
      </c>
      <c r="F75" s="16">
        <v>1.0037907367324848</v>
      </c>
      <c r="G75" s="16">
        <v>1.1261628949298543</v>
      </c>
      <c r="H75" s="16">
        <v>1.5450609300997227</v>
      </c>
      <c r="I75" s="16">
        <v>1.2628679879344562</v>
      </c>
      <c r="J75" s="16">
        <v>123.44706374241295</v>
      </c>
      <c r="K75" s="16">
        <v>1.2344706374241294</v>
      </c>
      <c r="L75" s="16">
        <v>124.29720369478476</v>
      </c>
      <c r="M75" s="16">
        <v>1.6689627632803155</v>
      </c>
      <c r="N75">
        <v>2.4724586405144908</v>
      </c>
      <c r="O75">
        <v>1.4491844468703516</v>
      </c>
      <c r="P75" s="16">
        <v>0.49928869069666215</v>
      </c>
      <c r="Q75" s="4">
        <v>0.85183817704508447</v>
      </c>
      <c r="R75" s="16">
        <v>0.51077416108836005</v>
      </c>
    </row>
    <row r="76" spans="1:18" x14ac:dyDescent="0.25">
      <c r="A76" s="13">
        <v>44115.5</v>
      </c>
      <c r="B76" s="14">
        <v>57.591979839128442</v>
      </c>
      <c r="C76" s="14">
        <v>34.063326298584016</v>
      </c>
      <c r="D76" s="14">
        <v>37.360099926829697</v>
      </c>
      <c r="E76" s="15">
        <v>46.291693155613558</v>
      </c>
      <c r="F76" s="16">
        <v>0.57591979839128438</v>
      </c>
      <c r="G76" s="16">
        <v>0.34063326298584018</v>
      </c>
      <c r="H76" s="16">
        <v>0.37360099926829698</v>
      </c>
      <c r="I76" s="16">
        <v>0.46291693155613556</v>
      </c>
      <c r="J76" s="16">
        <v>43.82677480503893</v>
      </c>
      <c r="K76" s="16">
        <v>0.43826774805038926</v>
      </c>
      <c r="L76" s="16">
        <v>44.230442542866015</v>
      </c>
      <c r="M76" s="16">
        <v>0.62561503770408511</v>
      </c>
      <c r="N76">
        <v>2.8097455039919264</v>
      </c>
      <c r="O76">
        <v>3.069408903392234</v>
      </c>
      <c r="P76" s="16">
        <v>0.15598129703481095</v>
      </c>
      <c r="Q76" s="4">
        <v>0.142785716026961</v>
      </c>
      <c r="R76" s="16">
        <v>0.16475404299017457</v>
      </c>
    </row>
    <row r="77" spans="1:18" x14ac:dyDescent="0.25">
      <c r="A77" s="13">
        <v>44116.5</v>
      </c>
      <c r="B77" s="14">
        <v>57.439747501237051</v>
      </c>
      <c r="C77" s="14">
        <v>71.651897973752838</v>
      </c>
      <c r="D77" s="14">
        <v>80.211180068462411</v>
      </c>
      <c r="E77" s="15">
        <v>80.639943885846364</v>
      </c>
      <c r="F77" s="16">
        <v>0.57439747501237048</v>
      </c>
      <c r="G77" s="16">
        <v>0.71651897973752843</v>
      </c>
      <c r="H77" s="16">
        <v>0.80211180068462407</v>
      </c>
      <c r="I77" s="16">
        <v>0.80639943885846366</v>
      </c>
      <c r="J77" s="16">
        <v>72.485692357324666</v>
      </c>
      <c r="K77" s="16">
        <v>0.7248569235732466</v>
      </c>
      <c r="L77" s="16">
        <v>74.112255024855159</v>
      </c>
      <c r="M77" s="16">
        <v>0.99930584119853139</v>
      </c>
      <c r="N77">
        <v>4.308862404782217</v>
      </c>
      <c r="O77">
        <v>4.2678954918901777</v>
      </c>
      <c r="P77" s="16">
        <v>0.1682246624465798</v>
      </c>
      <c r="Q77" s="4">
        <v>0.16983942670353905</v>
      </c>
      <c r="R77" s="16">
        <v>0.18714903450234946</v>
      </c>
    </row>
    <row r="78" spans="1:18" x14ac:dyDescent="0.25">
      <c r="A78" s="13">
        <v>44117.5</v>
      </c>
      <c r="B78" s="14">
        <v>86.561954765314582</v>
      </c>
      <c r="C78" s="14">
        <v>93.718646166363854</v>
      </c>
      <c r="D78" s="14">
        <v>142.65444651528409</v>
      </c>
      <c r="E78" s="15">
        <v>102.99507410054093</v>
      </c>
      <c r="F78" s="16">
        <v>0.86561954765314586</v>
      </c>
      <c r="G78" s="16">
        <v>0.9371864616636385</v>
      </c>
      <c r="H78" s="16">
        <v>1.4265444651528409</v>
      </c>
      <c r="I78" s="16">
        <v>1.0299507410054094</v>
      </c>
      <c r="J78" s="16">
        <v>106.48253038687587</v>
      </c>
      <c r="K78" s="16">
        <v>1.0648253038687587</v>
      </c>
      <c r="L78" s="16">
        <v>106.18163285375631</v>
      </c>
      <c r="M78" s="16">
        <v>1.4223775304009201</v>
      </c>
      <c r="N78">
        <v>5.5275083636732489</v>
      </c>
      <c r="O78">
        <v>8.147953045597939</v>
      </c>
      <c r="P78" s="16">
        <v>0.19264110224903214</v>
      </c>
      <c r="Q78" s="4">
        <v>0.13068623467878812</v>
      </c>
      <c r="R78" s="16">
        <v>0.18633182860006858</v>
      </c>
    </row>
    <row r="79" spans="1:18" x14ac:dyDescent="0.25">
      <c r="A79" s="13">
        <v>44118.5</v>
      </c>
      <c r="B79" s="14">
        <v>100.28678632636969</v>
      </c>
      <c r="C79" s="14">
        <v>112.31599489177398</v>
      </c>
      <c r="D79" s="14">
        <v>128.04955588376595</v>
      </c>
      <c r="E79" s="15">
        <v>121.40498316603187</v>
      </c>
      <c r="F79" s="16">
        <v>1.0028678632636969</v>
      </c>
      <c r="G79" s="16">
        <v>1.1231599489177397</v>
      </c>
      <c r="H79" s="16">
        <v>1.2804955588376594</v>
      </c>
      <c r="I79" s="16">
        <v>1.2140498316603188</v>
      </c>
      <c r="J79" s="16">
        <v>115.51433006698537</v>
      </c>
      <c r="K79" s="16">
        <v>1.1551433006698537</v>
      </c>
      <c r="L79" s="16">
        <v>116.758906413972</v>
      </c>
      <c r="M79" s="16">
        <v>1.5927946265760076</v>
      </c>
      <c r="N79">
        <v>5.6793956484628625</v>
      </c>
      <c r="O79">
        <v>7.2591758260681463</v>
      </c>
      <c r="P79" s="16">
        <v>0.20339194029958013</v>
      </c>
      <c r="Q79" s="4">
        <v>0.15912871217716798</v>
      </c>
      <c r="R79" s="16">
        <v>0.21376391200864889</v>
      </c>
    </row>
    <row r="80" spans="1:18" x14ac:dyDescent="0.25">
      <c r="A80" s="13">
        <v>44119.5</v>
      </c>
      <c r="B80" s="14">
        <v>120.06467898491131</v>
      </c>
      <c r="C80" s="14">
        <v>109.76339721732971</v>
      </c>
      <c r="D80" s="14">
        <v>121.91890246774598</v>
      </c>
      <c r="E80" s="15">
        <v>120.79526840767697</v>
      </c>
      <c r="F80" s="16">
        <v>1.2006467898491131</v>
      </c>
      <c r="G80" s="16">
        <v>1.0976339721732971</v>
      </c>
      <c r="H80" s="16">
        <v>1.2191890246774597</v>
      </c>
      <c r="I80" s="16">
        <v>1.2079526840767698</v>
      </c>
      <c r="J80" s="16">
        <v>118.135561769416</v>
      </c>
      <c r="K80" s="16">
        <v>1.18135561769416</v>
      </c>
      <c r="L80" s="16">
        <v>118.67873943766888</v>
      </c>
      <c r="M80" s="16">
        <v>1.6464435467811709</v>
      </c>
      <c r="N80">
        <v>5.9051404388687576</v>
      </c>
      <c r="O80">
        <v>7.6208979607905603</v>
      </c>
      <c r="P80" s="16">
        <v>0.20005546522115758</v>
      </c>
      <c r="Q80" s="4">
        <v>0.15501527822209696</v>
      </c>
      <c r="R80" s="16">
        <v>0.20455951836907985</v>
      </c>
    </row>
    <row r="81" spans="1:18" x14ac:dyDescent="0.25">
      <c r="A81" s="13">
        <v>44120.5</v>
      </c>
      <c r="B81" s="14">
        <v>129.61865054109398</v>
      </c>
      <c r="C81" s="14">
        <v>121.31438277292929</v>
      </c>
      <c r="D81" s="14">
        <v>123.32000332677913</v>
      </c>
      <c r="E81" s="15">
        <v>130.33441358021221</v>
      </c>
      <c r="F81" s="16">
        <v>1.2961865054109398</v>
      </c>
      <c r="G81" s="16">
        <v>1.213143827729293</v>
      </c>
      <c r="H81" s="16">
        <v>1.2332000332677913</v>
      </c>
      <c r="I81" s="16">
        <v>1.3033441358021221</v>
      </c>
      <c r="J81" s="16">
        <v>126.14686255525365</v>
      </c>
      <c r="K81" s="16">
        <v>1.2614686255525367</v>
      </c>
      <c r="L81" s="16">
        <v>126.91422865771104</v>
      </c>
      <c r="M81" s="16">
        <v>1.7710083532051573</v>
      </c>
      <c r="N81">
        <v>6.6957409987820986</v>
      </c>
      <c r="O81">
        <v>6.7501747512842343</v>
      </c>
      <c r="P81" s="16">
        <v>0.18839865905535888</v>
      </c>
      <c r="Q81" s="4">
        <v>0.18687940268695113</v>
      </c>
      <c r="R81" s="16">
        <v>0.19465271073645021</v>
      </c>
    </row>
    <row r="82" spans="1:18" x14ac:dyDescent="0.25">
      <c r="A82" s="13">
        <v>44121.5</v>
      </c>
      <c r="B82" s="14">
        <v>138.44204813009546</v>
      </c>
      <c r="C82" s="14">
        <v>117.41335467124114</v>
      </c>
      <c r="D82" s="14">
        <v>161.7956527557912</v>
      </c>
      <c r="E82" s="15">
        <v>127.69280498558076</v>
      </c>
      <c r="F82" s="16">
        <v>1.3844204813009546</v>
      </c>
      <c r="G82" s="16">
        <v>1.1741335467124114</v>
      </c>
      <c r="H82" s="16">
        <v>1.617956527557912</v>
      </c>
      <c r="I82" s="16">
        <v>1.2769280498558075</v>
      </c>
      <c r="J82" s="16">
        <v>136.33596513567713</v>
      </c>
      <c r="K82" s="16">
        <v>1.3633596513567714</v>
      </c>
      <c r="L82" s="16">
        <v>134.94836158335997</v>
      </c>
      <c r="M82" s="16">
        <v>1.8611944214362728</v>
      </c>
      <c r="N82">
        <v>6.9054857237051159</v>
      </c>
      <c r="O82">
        <v>4.2185202704616662</v>
      </c>
      <c r="P82" s="16">
        <v>0.19743139091239265</v>
      </c>
      <c r="Q82" s="4">
        <v>0.32318433098522675</v>
      </c>
      <c r="R82" s="16">
        <v>0.18491502277274652</v>
      </c>
    </row>
    <row r="83" spans="1:18" x14ac:dyDescent="0.25">
      <c r="A83" s="13">
        <v>44122.5</v>
      </c>
      <c r="B83" s="14">
        <v>132.15263859209773</v>
      </c>
      <c r="C83" s="14">
        <v>127.50398634510236</v>
      </c>
      <c r="D83" s="14">
        <v>172.63020649147916</v>
      </c>
      <c r="E83" s="15">
        <v>138.09627614293993</v>
      </c>
      <c r="F83" s="16">
        <v>1.3215263859209774</v>
      </c>
      <c r="G83" s="16">
        <v>1.2750398634510236</v>
      </c>
      <c r="H83" s="16">
        <v>1.7263020649147915</v>
      </c>
      <c r="I83" s="16">
        <v>1.3809627614293993</v>
      </c>
      <c r="J83" s="16">
        <v>142.59577689290478</v>
      </c>
      <c r="K83" s="16">
        <v>1.4259577689290479</v>
      </c>
      <c r="L83" s="16">
        <v>142.04121604639721</v>
      </c>
      <c r="M83" s="16">
        <v>1.9397254103383723</v>
      </c>
      <c r="N83">
        <v>7.2042699858347818</v>
      </c>
      <c r="O83">
        <v>7.5379200075696877</v>
      </c>
      <c r="P83" s="16">
        <v>0.19793230566494624</v>
      </c>
      <c r="Q83" s="4">
        <v>0.18917125248040317</v>
      </c>
      <c r="R83" s="16">
        <v>0.19168670304481694</v>
      </c>
    </row>
    <row r="84" spans="1:18" x14ac:dyDescent="0.25">
      <c r="A84" s="13">
        <v>44123.5</v>
      </c>
      <c r="B84" s="14">
        <v>133.10645053804734</v>
      </c>
      <c r="C84" s="14">
        <v>139.26885166140372</v>
      </c>
      <c r="D84" s="14">
        <v>162.66150985095942</v>
      </c>
      <c r="E84" s="15">
        <v>147.7051855251791</v>
      </c>
      <c r="F84" s="16">
        <v>1.3310645053804735</v>
      </c>
      <c r="G84" s="16">
        <v>1.3926885166140373</v>
      </c>
      <c r="H84" s="16">
        <v>1.6266150985095942</v>
      </c>
      <c r="I84" s="16">
        <v>1.4770518552517911</v>
      </c>
      <c r="J84" s="16">
        <v>145.6854993938974</v>
      </c>
      <c r="K84" s="16">
        <v>1.4568549939389741</v>
      </c>
      <c r="L84" s="16">
        <v>146.23899986341155</v>
      </c>
      <c r="M84" s="16">
        <v>2.0071406030330174</v>
      </c>
      <c r="N84">
        <v>7.3445635393728201</v>
      </c>
      <c r="O84">
        <v>9.0240776368040994</v>
      </c>
      <c r="P84" s="16">
        <v>0.19835828039733733</v>
      </c>
      <c r="Q84" s="4">
        <v>0.16144087546380231</v>
      </c>
      <c r="R84" s="16">
        <v>0.20110818666536065</v>
      </c>
    </row>
    <row r="85" spans="1:18" x14ac:dyDescent="0.25">
      <c r="A85" s="13">
        <v>44124.5</v>
      </c>
      <c r="B85" s="14">
        <v>137.94074102067316</v>
      </c>
      <c r="C85" s="14">
        <v>134.76962643124688</v>
      </c>
      <c r="D85" s="14">
        <v>149.32829544864512</v>
      </c>
      <c r="E85" s="15">
        <v>143.55985154290988</v>
      </c>
      <c r="F85" s="16">
        <v>1.3794074102067315</v>
      </c>
      <c r="G85" s="16">
        <v>1.3476962643124688</v>
      </c>
      <c r="H85" s="16">
        <v>1.4932829544864512</v>
      </c>
      <c r="I85" s="16">
        <v>1.4355985154290989</v>
      </c>
      <c r="J85" s="16">
        <v>141.39962861086877</v>
      </c>
      <c r="K85" s="16">
        <v>1.4139962861086877</v>
      </c>
      <c r="L85" s="16">
        <v>141.88935763633435</v>
      </c>
      <c r="M85" s="16">
        <v>1.9643143112671835</v>
      </c>
      <c r="N85">
        <v>5.8916439092153148</v>
      </c>
      <c r="O85">
        <v>8.1427975171072013</v>
      </c>
      <c r="P85" s="16">
        <v>0.24000029667390613</v>
      </c>
      <c r="Q85" s="4">
        <v>0.17364993825991906</v>
      </c>
      <c r="R85" s="16">
        <v>0.24366688441296186</v>
      </c>
    </row>
    <row r="86" spans="1:18" x14ac:dyDescent="0.25">
      <c r="A86" s="13">
        <v>44125.5</v>
      </c>
      <c r="B86" s="14">
        <v>139.00119489539262</v>
      </c>
      <c r="C86" s="14">
        <v>134.17789354551084</v>
      </c>
      <c r="D86" s="14">
        <v>151.87405129563032</v>
      </c>
      <c r="E86" s="15">
        <v>136.31378453237679</v>
      </c>
      <c r="F86" s="16">
        <v>1.3900119489539262</v>
      </c>
      <c r="G86" s="16">
        <v>1.3417789354551084</v>
      </c>
      <c r="H86" s="16">
        <v>1.5187405129563032</v>
      </c>
      <c r="I86" s="16">
        <v>1.3631378453237679</v>
      </c>
      <c r="J86" s="16">
        <v>140.34173106722764</v>
      </c>
      <c r="K86" s="16">
        <v>1.4034173106722765</v>
      </c>
      <c r="L86" s="16">
        <v>139.69174442789</v>
      </c>
      <c r="M86" s="16">
        <v>1.9432756211607072</v>
      </c>
      <c r="N86">
        <v>6.3160171744477136</v>
      </c>
      <c r="O86">
        <v>6.9141124539584737</v>
      </c>
      <c r="P86" s="16">
        <v>0.22219972997381762</v>
      </c>
      <c r="Q86" s="4">
        <v>0.20297866429244882</v>
      </c>
      <c r="R86" s="16">
        <v>0.21582237788056105</v>
      </c>
    </row>
    <row r="87" spans="1:18" x14ac:dyDescent="0.25">
      <c r="A87" s="13">
        <v>44126.5</v>
      </c>
      <c r="B87" s="14">
        <v>118.45249115381858</v>
      </c>
      <c r="C87" s="14">
        <v>118.18613093935588</v>
      </c>
      <c r="D87" s="14">
        <v>122.41483760076797</v>
      </c>
      <c r="E87" s="15">
        <v>120.17471162833499</v>
      </c>
      <c r="F87" s="16">
        <v>1.184524911538186</v>
      </c>
      <c r="G87" s="16">
        <v>1.1818613093935588</v>
      </c>
      <c r="H87" s="16">
        <v>1.2241483760076797</v>
      </c>
      <c r="I87" s="16">
        <v>1.20174711628335</v>
      </c>
      <c r="J87" s="16">
        <v>119.80704283056936</v>
      </c>
      <c r="K87" s="16">
        <v>1.1980704283056935</v>
      </c>
      <c r="L87" s="16">
        <v>119.90297784984682</v>
      </c>
      <c r="M87" s="16">
        <v>1.6723070226848173</v>
      </c>
      <c r="N87">
        <v>6.3113596186540919</v>
      </c>
      <c r="O87">
        <v>8.6763440773445897</v>
      </c>
      <c r="P87" s="16">
        <v>0.18982762838685843</v>
      </c>
      <c r="Q87" s="4">
        <v>0.13808470683338381</v>
      </c>
      <c r="R87" s="16">
        <v>0.19041017924749859</v>
      </c>
    </row>
    <row r="88" spans="1:18" x14ac:dyDescent="0.25">
      <c r="A88" s="13">
        <v>44127.5</v>
      </c>
      <c r="B88" s="14">
        <v>126.9326226291011</v>
      </c>
      <c r="C88" s="14">
        <v>115.91216488399827</v>
      </c>
      <c r="D88" s="14">
        <v>133.04303540332242</v>
      </c>
      <c r="E88" s="15">
        <v>125.04061376730627</v>
      </c>
      <c r="F88" s="16">
        <v>1.269326226291011</v>
      </c>
      <c r="G88" s="16">
        <v>1.1591216488399827</v>
      </c>
      <c r="H88" s="16">
        <v>1.3304303540332243</v>
      </c>
      <c r="I88" s="16">
        <v>1.2504061376730626</v>
      </c>
      <c r="J88" s="16">
        <v>125.23210917093201</v>
      </c>
      <c r="K88" s="16">
        <v>1.2523210917093202</v>
      </c>
      <c r="L88" s="16">
        <v>125.27383430656704</v>
      </c>
      <c r="M88" s="16">
        <v>1.7384279180918689</v>
      </c>
      <c r="N88">
        <v>6.2471809705009322</v>
      </c>
      <c r="O88">
        <v>2.5451148310055554</v>
      </c>
      <c r="P88" s="16">
        <v>0.20046179190626237</v>
      </c>
      <c r="Q88" s="4">
        <v>0.49204895451202008</v>
      </c>
      <c r="R88" s="16">
        <v>0.20015526100131503</v>
      </c>
    </row>
    <row r="89" spans="1:18" x14ac:dyDescent="0.25">
      <c r="A89" s="13">
        <v>44128.5</v>
      </c>
      <c r="B89" s="14">
        <v>124.49305376765233</v>
      </c>
      <c r="C89" s="14">
        <v>119.12498463890181</v>
      </c>
      <c r="D89" s="14">
        <v>130.49767729962051</v>
      </c>
      <c r="E89" s="15">
        <v>128.43618397150692</v>
      </c>
      <c r="F89" s="16">
        <v>1.2449305376765232</v>
      </c>
      <c r="G89" s="16">
        <v>1.191249846389018</v>
      </c>
      <c r="H89" s="16">
        <v>1.304976772996205</v>
      </c>
      <c r="I89" s="16">
        <v>1.2843618397150691</v>
      </c>
      <c r="J89" s="16">
        <v>125.6379749194204</v>
      </c>
      <c r="K89" s="16">
        <v>1.2563797491942039</v>
      </c>
      <c r="L89" s="16">
        <v>126.21823166311884</v>
      </c>
      <c r="M89" s="16">
        <v>1.7494183934442966</v>
      </c>
      <c r="N89">
        <v>5.9443298674318115</v>
      </c>
      <c r="O89">
        <v>1.5136161585137797</v>
      </c>
      <c r="P89" s="16">
        <v>0.21135767651081083</v>
      </c>
      <c r="Q89" s="4">
        <v>0.83005175527978226</v>
      </c>
      <c r="R89" s="16">
        <v>0.21606503480769396</v>
      </c>
    </row>
    <row r="90" spans="1:18" x14ac:dyDescent="0.25">
      <c r="A90" s="13">
        <v>44129.5</v>
      </c>
      <c r="B90" s="14">
        <v>115.24084212279033</v>
      </c>
      <c r="C90" s="14">
        <v>101.22746911591079</v>
      </c>
      <c r="D90" s="14">
        <v>107.93769903992758</v>
      </c>
      <c r="E90" s="15">
        <v>102.35751017049198</v>
      </c>
      <c r="F90" s="16">
        <v>1.1524084212279033</v>
      </c>
      <c r="G90" s="16">
        <v>1.0122746911591078</v>
      </c>
      <c r="H90" s="16">
        <v>1.0793769903992758</v>
      </c>
      <c r="I90" s="16">
        <v>1.0235751017049197</v>
      </c>
      <c r="J90" s="16">
        <v>106.69088011228017</v>
      </c>
      <c r="K90" s="16">
        <v>1.0669088011228016</v>
      </c>
      <c r="L90" s="16">
        <v>105.88000801261688</v>
      </c>
      <c r="M90" s="16">
        <v>1.4917367026035711</v>
      </c>
      <c r="N90">
        <v>6.2496459968549782</v>
      </c>
      <c r="O90">
        <v>4.9219853431068614</v>
      </c>
      <c r="P90" s="16">
        <v>0.17071507756754611</v>
      </c>
      <c r="Q90" s="4">
        <v>0.2167639126794608</v>
      </c>
      <c r="R90" s="16">
        <v>0.16378129292763388</v>
      </c>
    </row>
    <row r="91" spans="1:18" x14ac:dyDescent="0.25">
      <c r="A91" s="13">
        <v>44130.5</v>
      </c>
      <c r="B91" s="14">
        <v>131.80291395622822</v>
      </c>
      <c r="C91" s="14">
        <v>115.87749734354784</v>
      </c>
      <c r="D91" s="14">
        <v>131.54654089100202</v>
      </c>
      <c r="E91" s="15">
        <v>120.11896840225033</v>
      </c>
      <c r="F91" s="16">
        <v>1.3180291395622823</v>
      </c>
      <c r="G91" s="16">
        <v>1.1587749734354784</v>
      </c>
      <c r="H91" s="16">
        <v>1.3154654089100202</v>
      </c>
      <c r="I91" s="16">
        <v>1.2011896840225034</v>
      </c>
      <c r="J91" s="16">
        <v>124.83648014825711</v>
      </c>
      <c r="K91" s="16">
        <v>1.248364801482571</v>
      </c>
      <c r="L91" s="16">
        <v>124.00725352394328</v>
      </c>
      <c r="M91" s="16">
        <v>1.7354333578389851</v>
      </c>
      <c r="N91">
        <v>6.0205155679216631</v>
      </c>
      <c r="O91">
        <v>5.9974977114035459</v>
      </c>
      <c r="P91" s="16">
        <v>0.20735181022271121</v>
      </c>
      <c r="Q91" s="4">
        <v>0.2081476078113294</v>
      </c>
      <c r="R91" s="16">
        <v>0.19951608304488863</v>
      </c>
    </row>
    <row r="92" spans="1:18" x14ac:dyDescent="0.25">
      <c r="A92" s="13">
        <v>44131.5</v>
      </c>
      <c r="B92" s="14">
        <v>120.10363398605061</v>
      </c>
      <c r="C92" s="14">
        <v>118.47051907484145</v>
      </c>
      <c r="D92" s="14">
        <v>125.578704111352</v>
      </c>
      <c r="E92" s="15">
        <v>118.95910606900004</v>
      </c>
      <c r="F92" s="16">
        <v>1.2010363398605062</v>
      </c>
      <c r="G92" s="16">
        <v>1.1847051907484145</v>
      </c>
      <c r="H92" s="16">
        <v>1.2557870411135199</v>
      </c>
      <c r="I92" s="16">
        <v>1.1895910606900004</v>
      </c>
      <c r="J92" s="16">
        <v>120.77799081031102</v>
      </c>
      <c r="K92" s="16">
        <v>1.2077799081031102</v>
      </c>
      <c r="L92" s="16">
        <v>120.48040984247235</v>
      </c>
      <c r="M92" s="16">
        <v>1.6819524045465077</v>
      </c>
      <c r="N92">
        <v>6.8467324673525312</v>
      </c>
      <c r="O92">
        <v>6.4083023833227539</v>
      </c>
      <c r="P92" s="16">
        <v>0.17640238082358284</v>
      </c>
      <c r="Q92" s="4">
        <v>0.18847111697573596</v>
      </c>
      <c r="R92" s="16">
        <v>0.17374580741431936</v>
      </c>
    </row>
    <row r="93" spans="1:18" x14ac:dyDescent="0.25">
      <c r="A93" s="13">
        <v>44132.5</v>
      </c>
      <c r="B93" s="14">
        <v>131.99573053951767</v>
      </c>
      <c r="C93" s="14">
        <v>130.98468477457195</v>
      </c>
      <c r="D93" s="14">
        <v>149.85625688665772</v>
      </c>
      <c r="E93" s="15">
        <v>129.23989916214231</v>
      </c>
      <c r="F93" s="16">
        <v>1.3199573053951767</v>
      </c>
      <c r="G93" s="16">
        <v>1.3098468477457195</v>
      </c>
      <c r="H93" s="16">
        <v>1.4985625688665771</v>
      </c>
      <c r="I93" s="16">
        <v>1.2923989916214231</v>
      </c>
      <c r="J93" s="16">
        <v>135.5191428407224</v>
      </c>
      <c r="K93" s="16">
        <v>1.3551914284072244</v>
      </c>
      <c r="L93" s="16">
        <v>134.46945768225154</v>
      </c>
      <c r="M93" s="16">
        <v>1.8706554074506949</v>
      </c>
      <c r="N93">
        <v>7.6223908260380808</v>
      </c>
      <c r="O93">
        <v>6.4699577806591808</v>
      </c>
      <c r="P93" s="16">
        <v>0.17779086107444025</v>
      </c>
      <c r="Q93" s="4">
        <v>0.20945908371432262</v>
      </c>
      <c r="R93" s="16">
        <v>0.16955296849993434</v>
      </c>
    </row>
    <row r="94" spans="1:18" x14ac:dyDescent="0.25">
      <c r="A94" s="13">
        <v>44133.5</v>
      </c>
      <c r="B94" s="14">
        <v>122.67433191086651</v>
      </c>
      <c r="C94" s="14">
        <v>120.36278577353922</v>
      </c>
      <c r="D94" s="14">
        <v>143.10413762050462</v>
      </c>
      <c r="E94" s="15">
        <v>131.30269959711566</v>
      </c>
      <c r="F94" s="16">
        <v>1.2267433191086652</v>
      </c>
      <c r="G94" s="16">
        <v>1.203627857735392</v>
      </c>
      <c r="H94" s="16">
        <v>1.4310413762050462</v>
      </c>
      <c r="I94" s="16">
        <v>1.3130269959711567</v>
      </c>
      <c r="J94" s="16">
        <v>129.3609887255065</v>
      </c>
      <c r="K94" s="16">
        <v>1.293609887255065</v>
      </c>
      <c r="L94" s="16">
        <v>129.86734528006224</v>
      </c>
      <c r="M94" s="16">
        <v>1.7847476881694337</v>
      </c>
      <c r="N94">
        <v>7.2695340433403084</v>
      </c>
      <c r="O94">
        <v>2.8385573904321895</v>
      </c>
      <c r="P94" s="16">
        <v>0.17794949161014711</v>
      </c>
      <c r="Q94" s="4">
        <v>0.45572793124260352</v>
      </c>
      <c r="R94" s="16">
        <v>0.18062051682308766</v>
      </c>
    </row>
    <row r="95" spans="1:18" x14ac:dyDescent="0.25">
      <c r="A95" s="13">
        <v>44134.5</v>
      </c>
      <c r="B95" s="14">
        <v>123.42077563687099</v>
      </c>
      <c r="C95" s="14">
        <v>126.10636936207568</v>
      </c>
      <c r="D95" s="14">
        <v>159.55490789440086</v>
      </c>
      <c r="E95" s="15">
        <v>132.37262599422752</v>
      </c>
      <c r="F95" s="16">
        <v>1.2342077563687099</v>
      </c>
      <c r="G95" s="16">
        <v>1.2610636936207569</v>
      </c>
      <c r="H95" s="16">
        <v>1.5955490789440085</v>
      </c>
      <c r="I95" s="16">
        <v>1.3237262599422752</v>
      </c>
      <c r="J95" s="16">
        <v>135.36366972189376</v>
      </c>
      <c r="K95" s="16">
        <v>1.3536366972189378</v>
      </c>
      <c r="L95" s="16">
        <v>135.03728379536227</v>
      </c>
      <c r="M95" s="16">
        <v>1.849427127951516</v>
      </c>
      <c r="N95">
        <v>6.2151139588819131</v>
      </c>
      <c r="O95">
        <v>5.2742252899923123</v>
      </c>
      <c r="P95" s="16">
        <v>0.21779756673399026</v>
      </c>
      <c r="Q95" s="4">
        <v>0.25665128484128724</v>
      </c>
      <c r="R95" s="16">
        <v>0.21298503433723218</v>
      </c>
    </row>
    <row r="96" spans="1:18" x14ac:dyDescent="0.25">
      <c r="A96" s="13">
        <v>44135.5</v>
      </c>
      <c r="B96" s="14">
        <v>121.31190097688857</v>
      </c>
      <c r="C96" s="14">
        <v>116.25398374472444</v>
      </c>
      <c r="D96" s="14">
        <v>136.78657203570216</v>
      </c>
      <c r="E96" s="15">
        <v>124.24404011978888</v>
      </c>
      <c r="F96" s="16">
        <v>1.2131190097688858</v>
      </c>
      <c r="G96" s="16">
        <v>1.1625398374472444</v>
      </c>
      <c r="H96" s="16">
        <v>1.3678657203570217</v>
      </c>
      <c r="I96" s="16">
        <v>1.2424404011978887</v>
      </c>
      <c r="J96" s="16">
        <v>124.64912421927602</v>
      </c>
      <c r="K96" s="16">
        <v>1.2464912421927601</v>
      </c>
      <c r="L96" s="16">
        <v>124.69353271853771</v>
      </c>
      <c r="M96" s="16">
        <v>1.7220670966286034</v>
      </c>
      <c r="N96">
        <v>3.2003105310558779</v>
      </c>
      <c r="O96">
        <v>4.1195022351284223</v>
      </c>
      <c r="P96" s="16">
        <v>0.38949071663414658</v>
      </c>
      <c r="Q96" s="4">
        <v>0.30258297508944104</v>
      </c>
      <c r="R96" s="16">
        <v>0.38822495165429166</v>
      </c>
    </row>
    <row r="97" spans="1:18" x14ac:dyDescent="0.25">
      <c r="A97" s="13">
        <v>44136.5</v>
      </c>
      <c r="B97" s="14">
        <v>84.871949129983392</v>
      </c>
      <c r="C97" s="14">
        <v>56.69712828331923</v>
      </c>
      <c r="D97" s="14">
        <v>64.201590393142268</v>
      </c>
      <c r="E97" s="15">
        <v>76.356858583796679</v>
      </c>
      <c r="F97" s="16">
        <v>0.84871949129983393</v>
      </c>
      <c r="G97" s="16">
        <v>0.56697128283319231</v>
      </c>
      <c r="H97" s="16">
        <v>0.64201590393142272</v>
      </c>
      <c r="I97" s="16">
        <v>0.76356858583796683</v>
      </c>
      <c r="J97" s="16">
        <v>70.5318815975604</v>
      </c>
      <c r="K97" s="16">
        <v>0.70531881597560397</v>
      </c>
      <c r="L97" s="16">
        <v>71.575324312901117</v>
      </c>
      <c r="M97" s="16">
        <v>0.99889139795561643</v>
      </c>
      <c r="N97">
        <v>5.0004502335281735</v>
      </c>
      <c r="O97">
        <v>5.0452624016744823</v>
      </c>
      <c r="P97" s="16">
        <v>0.14105106201166037</v>
      </c>
      <c r="Q97" s="4">
        <v>0.13979824235534594</v>
      </c>
      <c r="R97" s="16">
        <v>0.15269996703861102</v>
      </c>
    </row>
    <row r="98" spans="1:18" x14ac:dyDescent="0.25">
      <c r="A98" s="13">
        <v>44137.5</v>
      </c>
      <c r="B98" s="14">
        <v>117.91178722335587</v>
      </c>
      <c r="C98" s="14">
        <v>94.429950101494597</v>
      </c>
      <c r="D98" s="14">
        <v>129.93492050351844</v>
      </c>
      <c r="E98" s="15">
        <v>126.70275260424708</v>
      </c>
      <c r="F98" s="16">
        <v>1.1791178722335587</v>
      </c>
      <c r="G98" s="16">
        <v>0.94429950101494597</v>
      </c>
      <c r="H98" s="16">
        <v>1.2993492050351845</v>
      </c>
      <c r="I98" s="16">
        <v>1.2670275260424708</v>
      </c>
      <c r="J98" s="16">
        <v>117.24485260815399</v>
      </c>
      <c r="K98" s="16">
        <v>1.17244852608154</v>
      </c>
      <c r="L98" s="16">
        <v>119.16875428636533</v>
      </c>
      <c r="M98" s="16">
        <v>1.6163710175133545</v>
      </c>
      <c r="N98">
        <v>3.7413007543965868</v>
      </c>
      <c r="O98">
        <v>1.9362923451436005</v>
      </c>
      <c r="P98" s="16">
        <v>0.31337991865629566</v>
      </c>
      <c r="Q98" s="4">
        <v>0.60551214232817108</v>
      </c>
      <c r="R98" s="16">
        <v>0.338659629155321</v>
      </c>
    </row>
    <row r="99" spans="1:18" x14ac:dyDescent="0.25">
      <c r="A99" s="13">
        <v>44138.5</v>
      </c>
      <c r="B99" s="14">
        <v>129.89944593386392</v>
      </c>
      <c r="C99" s="14">
        <v>108.44278363566595</v>
      </c>
      <c r="D99" s="14">
        <v>127.18685507345423</v>
      </c>
      <c r="E99" s="15">
        <v>151.15911282863058</v>
      </c>
      <c r="F99" s="16">
        <v>1.2989944593386391</v>
      </c>
      <c r="G99" s="16">
        <v>1.0844278363566595</v>
      </c>
      <c r="H99" s="16">
        <v>1.2718685507345422</v>
      </c>
      <c r="I99" s="16">
        <v>1.5115911282863059</v>
      </c>
      <c r="J99" s="16">
        <v>129.17204936790367</v>
      </c>
      <c r="K99" s="16">
        <v>1.2917204936790367</v>
      </c>
      <c r="L99" s="16">
        <v>133.3297394824973</v>
      </c>
      <c r="M99" s="16">
        <v>1.8099818539640329</v>
      </c>
      <c r="N99">
        <v>4.5716236902098171</v>
      </c>
      <c r="O99">
        <v>6.3351330712797056</v>
      </c>
      <c r="P99" s="16">
        <v>0.28255179805049802</v>
      </c>
      <c r="Q99" s="4">
        <v>0.20389792592282635</v>
      </c>
      <c r="R99" s="16">
        <v>0.3306464465838243</v>
      </c>
    </row>
    <row r="100" spans="1:18" x14ac:dyDescent="0.25">
      <c r="A100" s="13">
        <v>44139.5</v>
      </c>
      <c r="B100" s="14">
        <v>121.59892223842493</v>
      </c>
      <c r="C100" s="14">
        <v>108.53241064752417</v>
      </c>
      <c r="D100" s="14">
        <v>134.46846158737793</v>
      </c>
      <c r="E100" s="15">
        <v>152.43752275670911</v>
      </c>
      <c r="F100" s="16">
        <v>1.2159892223842492</v>
      </c>
      <c r="G100" s="16">
        <v>1.0853241064752417</v>
      </c>
      <c r="H100" s="16">
        <v>1.3446846158737793</v>
      </c>
      <c r="I100" s="16">
        <v>1.5243752275670912</v>
      </c>
      <c r="J100" s="16">
        <v>129.25932930750903</v>
      </c>
      <c r="K100" s="16">
        <v>1.2925932930750905</v>
      </c>
      <c r="L100" s="16">
        <v>133.71527738565575</v>
      </c>
      <c r="M100" s="16">
        <v>1.7974154396284556</v>
      </c>
      <c r="N100">
        <v>2.9257048348729335</v>
      </c>
      <c r="O100">
        <v>3.55289285595773</v>
      </c>
      <c r="P100" s="16">
        <v>0.44180577537010129</v>
      </c>
      <c r="Q100" s="4">
        <v>0.36381431849473961</v>
      </c>
      <c r="R100" s="16">
        <v>0.52102837217114439</v>
      </c>
    </row>
    <row r="101" spans="1:18" x14ac:dyDescent="0.25">
      <c r="A101" s="13">
        <v>44140.5</v>
      </c>
      <c r="B101" s="14">
        <v>80.666900869573567</v>
      </c>
      <c r="C101" s="14">
        <v>65.893351178724529</v>
      </c>
      <c r="D101" s="14">
        <v>127.77408546882981</v>
      </c>
      <c r="E101" s="15">
        <v>108.06454778081431</v>
      </c>
      <c r="F101" s="16">
        <v>0.80666900869573566</v>
      </c>
      <c r="G101" s="16">
        <v>0.65893351178724524</v>
      </c>
      <c r="H101" s="16">
        <v>1.277740854688298</v>
      </c>
      <c r="I101" s="16">
        <v>1.0806454778081431</v>
      </c>
      <c r="J101" s="16">
        <v>95.599721324485557</v>
      </c>
      <c r="K101" s="16">
        <v>0.95599721324485554</v>
      </c>
      <c r="L101" s="16">
        <v>98.289781992631461</v>
      </c>
      <c r="M101" s="16">
        <v>1.2760183240229108</v>
      </c>
      <c r="N101">
        <v>5.3385120557312709</v>
      </c>
      <c r="O101">
        <v>0.40176581198854866</v>
      </c>
      <c r="P101" s="16">
        <v>0.1790755932111317</v>
      </c>
      <c r="Q101" s="4"/>
      <c r="R101" s="16">
        <v>0.20242447081261036</v>
      </c>
    </row>
    <row r="102" spans="1:18" x14ac:dyDescent="0.25">
      <c r="A102" s="13">
        <v>44141.5</v>
      </c>
      <c r="B102" s="14">
        <v>128.45863264980704</v>
      </c>
      <c r="C102" s="14">
        <v>95.559051189405764</v>
      </c>
      <c r="D102" s="14">
        <v>143.30243073229457</v>
      </c>
      <c r="E102" s="15">
        <v>96.258139095758949</v>
      </c>
      <c r="F102" s="16">
        <v>1.2845863264980704</v>
      </c>
      <c r="G102" s="16">
        <v>0.95559051189405764</v>
      </c>
      <c r="H102" s="16">
        <v>1.4330243073229456</v>
      </c>
      <c r="I102" s="16">
        <v>0.96258139095758954</v>
      </c>
      <c r="J102" s="16">
        <v>115.89456341681658</v>
      </c>
      <c r="K102" s="16">
        <v>1.1589456341681657</v>
      </c>
      <c r="L102" s="16">
        <v>112.43772146897041</v>
      </c>
      <c r="M102" s="16">
        <v>1.5724125823681299</v>
      </c>
      <c r="N102">
        <v>6.5423349100741799</v>
      </c>
      <c r="P102" s="16">
        <v>0.17714556807288623</v>
      </c>
      <c r="Q102" s="4"/>
      <c r="R102" s="16">
        <v>0.14713117016913391</v>
      </c>
    </row>
    <row r="103" spans="1:18" x14ac:dyDescent="0.25">
      <c r="A103" s="13">
        <v>44142.5</v>
      </c>
      <c r="B103" s="14">
        <v>132.5865951466582</v>
      </c>
      <c r="C103" s="14">
        <v>105.13968204887711</v>
      </c>
      <c r="D103" s="14">
        <v>132.5971240574722</v>
      </c>
      <c r="E103" s="15">
        <v>110.12389815288371</v>
      </c>
      <c r="F103" s="16">
        <v>1.325865951466582</v>
      </c>
      <c r="G103" s="16">
        <v>1.0513968204887711</v>
      </c>
      <c r="H103" s="16">
        <v>1.3259712405747219</v>
      </c>
      <c r="I103" s="16">
        <v>1.101238981528837</v>
      </c>
      <c r="J103" s="16">
        <v>120.11182485147282</v>
      </c>
      <c r="K103" s="16">
        <v>1.201118248514728</v>
      </c>
      <c r="L103" s="16">
        <v>118.33897177080087</v>
      </c>
      <c r="M103" s="16">
        <v>1.6588422720990794</v>
      </c>
      <c r="N103">
        <v>6.7696546247781368</v>
      </c>
      <c r="P103" s="16">
        <v>0.17742681349184672</v>
      </c>
      <c r="Q103" s="4"/>
      <c r="R103" s="16">
        <v>0.16267284559807629</v>
      </c>
    </row>
    <row r="104" spans="1:18" x14ac:dyDescent="0.25">
      <c r="A104" s="13">
        <v>44143.5</v>
      </c>
      <c r="B104" s="14">
        <v>114.73985041890651</v>
      </c>
      <c r="C104" s="14">
        <v>100.85960282488706</v>
      </c>
      <c r="D104" s="14">
        <v>141.82930158343919</v>
      </c>
      <c r="E104" s="15">
        <v>99.984933108545889</v>
      </c>
      <c r="F104" s="16">
        <v>1.1473985041890651</v>
      </c>
      <c r="G104" s="16">
        <v>1.0085960282488706</v>
      </c>
      <c r="H104" s="16">
        <v>1.4182930158343918</v>
      </c>
      <c r="I104" s="16">
        <v>0.99984933108545893</v>
      </c>
      <c r="J104" s="16">
        <v>114.35342198394466</v>
      </c>
      <c r="K104" s="16">
        <v>1.1435342198394467</v>
      </c>
      <c r="L104" s="16">
        <v>111.89816789361385</v>
      </c>
      <c r="M104" s="16">
        <v>1.5501805854237256</v>
      </c>
      <c r="N104">
        <v>4.7034836419701147</v>
      </c>
      <c r="P104" s="16">
        <v>0.24312494884333491</v>
      </c>
      <c r="Q104" s="4"/>
      <c r="R104" s="16">
        <v>0.21257633855970193</v>
      </c>
    </row>
    <row r="105" spans="1:18" x14ac:dyDescent="0.25">
      <c r="A105" s="13">
        <v>44144.5</v>
      </c>
      <c r="B105" s="14">
        <v>132.49157827672946</v>
      </c>
      <c r="C105" s="14">
        <v>115.13900286804299</v>
      </c>
      <c r="D105" s="14">
        <v>140.40194805841182</v>
      </c>
      <c r="E105" s="15">
        <v>118.325262603109</v>
      </c>
      <c r="F105" s="16">
        <v>1.3249157827672946</v>
      </c>
      <c r="G105" s="16">
        <v>1.1513900286804299</v>
      </c>
      <c r="H105" s="16">
        <v>1.4040194805841182</v>
      </c>
      <c r="I105" s="16">
        <v>1.18325262603109</v>
      </c>
      <c r="J105" s="16">
        <v>126.58944795157331</v>
      </c>
      <c r="K105" s="16">
        <v>1.2658944795157332</v>
      </c>
      <c r="L105" s="16">
        <v>125.15737773643347</v>
      </c>
      <c r="M105" s="16">
        <v>1.7468349396538798</v>
      </c>
      <c r="N105">
        <v>1.9852584644072897</v>
      </c>
      <c r="P105" s="16">
        <v>0.63764718912490481</v>
      </c>
      <c r="Q105" s="4"/>
      <c r="R105" s="16">
        <v>0.5960194338646766</v>
      </c>
    </row>
    <row r="106" spans="1:18" x14ac:dyDescent="0.25">
      <c r="A106" s="13">
        <v>44145.5</v>
      </c>
      <c r="B106" s="14">
        <v>44.304583560055221</v>
      </c>
      <c r="C106" s="14">
        <v>30.893211379716114</v>
      </c>
      <c r="D106" s="14">
        <v>39.886438336103843</v>
      </c>
      <c r="E106" s="15">
        <v>36.969311031832412</v>
      </c>
      <c r="F106" s="16">
        <v>0.44304583560055222</v>
      </c>
      <c r="G106" s="16">
        <v>0.30893211379716112</v>
      </c>
      <c r="H106" s="16">
        <v>0.39886438336103841</v>
      </c>
      <c r="I106" s="16">
        <v>0.36969311031832414</v>
      </c>
      <c r="J106" s="16">
        <v>38.013386076926899</v>
      </c>
      <c r="K106" s="16">
        <v>0.38013386076926897</v>
      </c>
      <c r="L106" s="16">
        <v>37.833742340950714</v>
      </c>
      <c r="M106" s="16">
        <v>0.52873301328904976</v>
      </c>
      <c r="N106">
        <v>4.5213957762051553</v>
      </c>
      <c r="P106" s="16">
        <v>8.4074449480801353E-2</v>
      </c>
      <c r="Q106" s="4"/>
      <c r="R106" s="16">
        <v>8.1765262015750947E-2</v>
      </c>
    </row>
    <row r="107" spans="1:18" x14ac:dyDescent="0.25">
      <c r="A107" s="13">
        <v>44146.5</v>
      </c>
      <c r="B107" s="14">
        <v>96.251751547611022</v>
      </c>
      <c r="C107" s="14">
        <v>95.217724025478134</v>
      </c>
      <c r="D107" s="14">
        <v>107.1494877551349</v>
      </c>
      <c r="E107" s="15">
        <v>102.21540937645457</v>
      </c>
      <c r="F107" s="16">
        <v>0.9625175154761102</v>
      </c>
      <c r="G107" s="16">
        <v>0.95217724025478134</v>
      </c>
      <c r="H107" s="16">
        <v>1.0714948775513491</v>
      </c>
      <c r="I107" s="16">
        <v>1.0221540937645457</v>
      </c>
      <c r="J107" s="16">
        <v>100.20859317616964</v>
      </c>
      <c r="K107" s="16">
        <v>1.0020859317616966</v>
      </c>
      <c r="L107" s="16">
        <v>100.65929720001344</v>
      </c>
      <c r="M107" s="16">
        <v>1.3895319231463128</v>
      </c>
      <c r="N107">
        <v>4.8069622205244329</v>
      </c>
      <c r="P107" s="16">
        <v>0.2084655309923302</v>
      </c>
      <c r="Q107" s="4"/>
      <c r="R107" s="16">
        <v>0.21264034266802082</v>
      </c>
    </row>
    <row r="108" spans="1:18" x14ac:dyDescent="0.25">
      <c r="A108" s="13">
        <v>44147.5</v>
      </c>
      <c r="B108" s="14">
        <v>134.9483700258196</v>
      </c>
      <c r="C108" s="14">
        <v>100.16228991349477</v>
      </c>
      <c r="D108" s="14">
        <v>151.37180282933534</v>
      </c>
      <c r="E108" s="15">
        <v>107.89065346689041</v>
      </c>
      <c r="F108" s="16">
        <v>1.3494837002581961</v>
      </c>
      <c r="G108" s="16">
        <v>1.0016228991349478</v>
      </c>
      <c r="H108" s="16">
        <v>1.5137180282933533</v>
      </c>
      <c r="I108" s="16">
        <v>1.0789065346689042</v>
      </c>
      <c r="J108" s="16">
        <v>123.59327905888503</v>
      </c>
      <c r="K108" s="16">
        <v>1.2359327905888504</v>
      </c>
      <c r="L108" s="16">
        <v>120.88756543411057</v>
      </c>
      <c r="M108" s="16">
        <v>1.6790969742197344</v>
      </c>
      <c r="N108">
        <v>4.9500481813169053</v>
      </c>
      <c r="P108" s="16">
        <v>0.24968096174369847</v>
      </c>
      <c r="Q108" s="4"/>
      <c r="R108" s="16">
        <v>0.21795879457114153</v>
      </c>
    </row>
    <row r="109" spans="1:18" x14ac:dyDescent="0.25">
      <c r="A109" s="13">
        <v>44148.5</v>
      </c>
      <c r="B109" s="14">
        <v>131.09886572454113</v>
      </c>
      <c r="C109" s="14">
        <v>109.29988843556835</v>
      </c>
      <c r="D109" s="14">
        <v>137.89556208898591</v>
      </c>
      <c r="E109" s="15">
        <v>112.61479434273654</v>
      </c>
      <c r="F109" s="16">
        <v>1.3109886572454112</v>
      </c>
      <c r="G109" s="16">
        <v>1.0929988843556835</v>
      </c>
      <c r="H109" s="16">
        <v>1.378955620889859</v>
      </c>
      <c r="I109" s="16">
        <v>1.1261479434273653</v>
      </c>
      <c r="J109" s="16">
        <v>122.72727764795799</v>
      </c>
      <c r="K109" s="16">
        <v>1.2272727764795797</v>
      </c>
      <c r="L109" s="16">
        <v>120.9575886643762</v>
      </c>
      <c r="M109" s="16">
        <v>1.6903733949639808</v>
      </c>
      <c r="N109">
        <v>6.3299397558552819</v>
      </c>
      <c r="P109" s="16">
        <v>0.19388380044918047</v>
      </c>
      <c r="Q109" s="4"/>
      <c r="R109" s="16">
        <v>0.17790816135108756</v>
      </c>
    </row>
    <row r="110" spans="1:18" x14ac:dyDescent="0.25">
      <c r="A110" s="13">
        <v>44149.5</v>
      </c>
      <c r="B110" s="14">
        <v>150.32872479553635</v>
      </c>
      <c r="C110" s="14">
        <v>115.5682360473254</v>
      </c>
      <c r="D110" s="14">
        <v>136.4592763367653</v>
      </c>
      <c r="E110" s="15">
        <v>120.08142013890901</v>
      </c>
      <c r="F110" s="16">
        <v>1.5032872479553634</v>
      </c>
      <c r="G110" s="16">
        <v>1.155682360473254</v>
      </c>
      <c r="H110" s="16">
        <v>1.3645927633676529</v>
      </c>
      <c r="I110" s="16">
        <v>1.2008142013890901</v>
      </c>
      <c r="J110" s="16">
        <v>130.60941432963401</v>
      </c>
      <c r="K110" s="16">
        <v>1.30609414329634</v>
      </c>
      <c r="L110" s="16">
        <v>128.66759405346758</v>
      </c>
      <c r="M110" s="16">
        <v>1.8184698622203994</v>
      </c>
      <c r="N110">
        <v>6.2551254328454045</v>
      </c>
      <c r="P110" s="16">
        <v>0.2088038293266021</v>
      </c>
      <c r="Q110" s="4"/>
      <c r="R110" s="16">
        <v>0.19197284119734268</v>
      </c>
    </row>
    <row r="111" spans="1:18" x14ac:dyDescent="0.25">
      <c r="A111" s="13">
        <v>44150.5</v>
      </c>
      <c r="B111" s="14">
        <v>143.96928706135722</v>
      </c>
      <c r="C111" s="14">
        <v>118.09870509968957</v>
      </c>
      <c r="D111" s="14">
        <v>129.65905631166936</v>
      </c>
      <c r="E111" s="15">
        <v>121.513699194873</v>
      </c>
      <c r="F111" s="16">
        <v>1.4396928706135723</v>
      </c>
      <c r="G111" s="16">
        <v>1.1809870509968956</v>
      </c>
      <c r="H111" s="16">
        <v>1.2965905631166936</v>
      </c>
      <c r="I111" s="16">
        <v>1.21513699194873</v>
      </c>
      <c r="J111" s="16">
        <v>128.31018691689729</v>
      </c>
      <c r="K111" s="16">
        <v>1.2831018691689731</v>
      </c>
      <c r="L111" s="16">
        <v>127.03234294366041</v>
      </c>
      <c r="M111" s="16">
        <v>1.7944594137586978</v>
      </c>
      <c r="N111">
        <v>6.4773881367511397</v>
      </c>
      <c r="P111" s="16">
        <v>0.19808939067414569</v>
      </c>
      <c r="Q111" s="4"/>
      <c r="R111" s="16">
        <v>0.18759675447798713</v>
      </c>
    </row>
    <row r="112" spans="1:18" x14ac:dyDescent="0.25">
      <c r="A112" s="13">
        <v>44151.5</v>
      </c>
      <c r="B112" s="14">
        <v>156.4067589625123</v>
      </c>
      <c r="C112" s="14">
        <v>123.87984350831763</v>
      </c>
      <c r="D112" s="14">
        <v>145.03570466909994</v>
      </c>
      <c r="E112" s="15">
        <v>127.92329927012446</v>
      </c>
      <c r="F112" s="16">
        <v>1.564067589625123</v>
      </c>
      <c r="G112" s="16">
        <v>1.2387984350831764</v>
      </c>
      <c r="H112" s="16">
        <v>1.4503570466909994</v>
      </c>
      <c r="I112" s="16">
        <v>1.2792329927012447</v>
      </c>
      <c r="J112" s="16">
        <v>138.31140160251357</v>
      </c>
      <c r="K112" s="16">
        <v>1.3831140160251358</v>
      </c>
      <c r="L112" s="16">
        <v>136.40490519002552</v>
      </c>
      <c r="M112" s="16">
        <v>1.9246222568419151</v>
      </c>
      <c r="N112">
        <v>5.6111814210463411</v>
      </c>
      <c r="P112" s="16">
        <v>0.24649247854246364</v>
      </c>
      <c r="Q112" s="4"/>
      <c r="R112" s="16">
        <v>0.22797926082074541</v>
      </c>
    </row>
    <row r="113" spans="1:18" x14ac:dyDescent="0.25">
      <c r="A113" s="13">
        <v>44152.5</v>
      </c>
      <c r="B113" s="14">
        <v>142.62985853838927</v>
      </c>
      <c r="C113" s="14">
        <v>111.32400755637127</v>
      </c>
      <c r="D113" s="14">
        <v>137.2249899463682</v>
      </c>
      <c r="E113" s="15">
        <v>113.04588171627435</v>
      </c>
      <c r="F113" s="16">
        <v>1.4262985853838928</v>
      </c>
      <c r="G113" s="16">
        <v>1.1132400755637126</v>
      </c>
      <c r="H113" s="16">
        <v>1.372249899463682</v>
      </c>
      <c r="I113" s="16">
        <v>1.1304588171627434</v>
      </c>
      <c r="J113" s="16">
        <v>126.05618443935077</v>
      </c>
      <c r="K113" s="16">
        <v>1.2605618443935078</v>
      </c>
      <c r="L113" s="16">
        <v>123.69591497703644</v>
      </c>
      <c r="M113" s="16">
        <v>1.7448668819598854</v>
      </c>
      <c r="N113">
        <v>6.3169286355743877</v>
      </c>
      <c r="P113" s="16">
        <v>0.19955296586612253</v>
      </c>
      <c r="Q113" s="4"/>
      <c r="R113" s="16">
        <v>0.17895703472039506</v>
      </c>
    </row>
    <row r="114" spans="1:18" x14ac:dyDescent="0.25">
      <c r="A114" s="13">
        <v>44153.5</v>
      </c>
      <c r="B114" s="14">
        <v>143.5116651712095</v>
      </c>
      <c r="C114" s="14">
        <v>109.78569696729535</v>
      </c>
      <c r="D114" s="14">
        <v>136.86370837261703</v>
      </c>
      <c r="E114" s="15">
        <v>115.85854711342159</v>
      </c>
      <c r="F114" s="16">
        <v>1.435116651712095</v>
      </c>
      <c r="G114" s="16">
        <v>1.0978569696729534</v>
      </c>
      <c r="H114" s="16">
        <v>1.3686370837261703</v>
      </c>
      <c r="I114" s="16">
        <v>1.1585854711342158</v>
      </c>
      <c r="J114" s="16">
        <v>126.50490440613588</v>
      </c>
      <c r="K114" s="16">
        <v>1.2650490440613587</v>
      </c>
      <c r="L114" s="16">
        <v>124.58568456018497</v>
      </c>
      <c r="M114" s="16">
        <v>1.7524515698788594</v>
      </c>
      <c r="N114">
        <v>6.9805115546964185</v>
      </c>
      <c r="P114" s="16">
        <v>0.18122583626557373</v>
      </c>
      <c r="Q114" s="4"/>
      <c r="R114" s="16">
        <v>0.16597429315258866</v>
      </c>
    </row>
    <row r="115" spans="1:18" x14ac:dyDescent="0.25">
      <c r="A115" s="13">
        <v>44154.5</v>
      </c>
      <c r="B115" s="14">
        <v>135.90021067850941</v>
      </c>
      <c r="C115" s="14">
        <v>120.77831844425535</v>
      </c>
      <c r="D115" s="14">
        <v>135.69606024532888</v>
      </c>
      <c r="E115" s="15">
        <v>126.27959460053697</v>
      </c>
      <c r="F115" s="16">
        <v>1.3590021067850941</v>
      </c>
      <c r="G115" s="16">
        <v>1.2077831844425535</v>
      </c>
      <c r="H115" s="16">
        <v>1.3569606024532888</v>
      </c>
      <c r="I115" s="16">
        <v>1.2627959460053697</v>
      </c>
      <c r="J115" s="16">
        <v>129.66354599215765</v>
      </c>
      <c r="K115" s="16">
        <v>1.2966354599215766</v>
      </c>
      <c r="L115" s="16">
        <v>129.08092037028143</v>
      </c>
      <c r="M115" s="16">
        <v>1.8041662619483441</v>
      </c>
      <c r="N115">
        <v>4.6774314464366924</v>
      </c>
      <c r="P115" s="16">
        <v>0.27721100239948243</v>
      </c>
      <c r="Q115" s="4"/>
      <c r="R115" s="16">
        <v>0.26997636640241485</v>
      </c>
    </row>
    <row r="116" spans="1:18" x14ac:dyDescent="0.25">
      <c r="A116" s="13">
        <v>44155.5</v>
      </c>
      <c r="B116" s="14">
        <v>103.16236461659851</v>
      </c>
      <c r="C116" s="14">
        <v>81.737039387898321</v>
      </c>
      <c r="D116" s="14">
        <v>153.00252742907264</v>
      </c>
      <c r="E116" s="15">
        <v>92.578882622699993</v>
      </c>
      <c r="F116" s="16">
        <v>1.0316236461659851</v>
      </c>
      <c r="G116" s="16">
        <v>0.81737039387898325</v>
      </c>
      <c r="H116" s="16">
        <v>1.5300252742907263</v>
      </c>
      <c r="I116" s="16">
        <v>0.92578882622699998</v>
      </c>
      <c r="J116" s="16">
        <v>107.62020351406737</v>
      </c>
      <c r="K116" s="16">
        <v>1.0762020351406738</v>
      </c>
      <c r="L116" s="16">
        <v>105.21617578385761</v>
      </c>
      <c r="M116" s="16">
        <v>1.42196056584757</v>
      </c>
      <c r="N116">
        <v>1.3802025586935498</v>
      </c>
      <c r="P116" s="16">
        <v>0.77974209536270389</v>
      </c>
      <c r="Q116" s="4"/>
      <c r="R116" s="16">
        <v>0.67076301257064652</v>
      </c>
    </row>
    <row r="117" spans="1:18" x14ac:dyDescent="0.25">
      <c r="A117" s="13">
        <v>44156.5</v>
      </c>
      <c r="B117" s="14">
        <v>21.988550674329257</v>
      </c>
      <c r="C117" s="14">
        <v>21.366248125453613</v>
      </c>
      <c r="D117" s="14">
        <v>28.573205743998681</v>
      </c>
      <c r="E117" s="15">
        <v>59.343324103952469</v>
      </c>
      <c r="F117" s="16">
        <v>0.21988550674329257</v>
      </c>
      <c r="G117" s="16">
        <v>0.21366248125453613</v>
      </c>
      <c r="H117" s="16">
        <v>0.28573205743998681</v>
      </c>
      <c r="I117" s="16">
        <v>0.59343324103952466</v>
      </c>
      <c r="J117" s="16">
        <v>32.817832161933509</v>
      </c>
      <c r="K117" s="16">
        <v>0.32817832161933502</v>
      </c>
      <c r="L117" s="16">
        <v>37.815229366737761</v>
      </c>
      <c r="M117" s="16">
        <v>0.46486189126694333</v>
      </c>
      <c r="N117">
        <v>2.0424880551251805</v>
      </c>
      <c r="P117" s="16">
        <v>0.16067576052444604</v>
      </c>
      <c r="Q117" s="4"/>
      <c r="R117" s="16">
        <v>0.29054428962286105</v>
      </c>
    </row>
    <row r="118" spans="1:18" x14ac:dyDescent="0.25">
      <c r="A118" s="13">
        <v>44157.5</v>
      </c>
      <c r="B118" s="14">
        <v>48.303728284439359</v>
      </c>
      <c r="C118" s="14">
        <v>45.589319496425667</v>
      </c>
      <c r="D118" s="14">
        <v>37.07073462982563</v>
      </c>
      <c r="E118" s="15">
        <v>78.589613051405664</v>
      </c>
      <c r="F118" s="16">
        <v>0.48303728284439357</v>
      </c>
      <c r="G118" s="16">
        <v>0.45589319496425668</v>
      </c>
      <c r="H118" s="16">
        <v>0.3707073462982563</v>
      </c>
      <c r="I118" s="16">
        <v>0.7858961305140566</v>
      </c>
      <c r="J118" s="16">
        <v>52.38834886552408</v>
      </c>
      <c r="K118" s="16">
        <v>0.52388348865524081</v>
      </c>
      <c r="L118" s="16">
        <v>57.213412918484593</v>
      </c>
      <c r="M118" s="16">
        <v>0.75992022474657595</v>
      </c>
      <c r="N118">
        <v>4.7219605403305911</v>
      </c>
      <c r="P118" s="16">
        <v>0.11094618097307586</v>
      </c>
      <c r="Q118" s="4"/>
      <c r="R118" s="16">
        <v>0.16643428588647946</v>
      </c>
    </row>
    <row r="119" spans="1:18" x14ac:dyDescent="0.25">
      <c r="A119" s="13">
        <v>44158.5</v>
      </c>
      <c r="B119" s="14">
        <v>76.526574045540215</v>
      </c>
      <c r="C119" s="14">
        <v>65.466108123796488</v>
      </c>
      <c r="D119" s="14">
        <v>79.053245594260446</v>
      </c>
      <c r="E119" s="15">
        <v>124.7279292045633</v>
      </c>
      <c r="F119" s="16">
        <v>0.76526574045540219</v>
      </c>
      <c r="G119" s="16">
        <v>0.65466108123796485</v>
      </c>
      <c r="H119" s="16">
        <v>0.79053245594260446</v>
      </c>
      <c r="I119" s="16">
        <v>1.247279292045633</v>
      </c>
      <c r="J119" s="16">
        <v>86.443464242040108</v>
      </c>
      <c r="K119" s="16">
        <v>0.86443464242040102</v>
      </c>
      <c r="L119" s="16">
        <v>93.643610398441723</v>
      </c>
      <c r="M119" s="16">
        <v>1.2204214683230905</v>
      </c>
      <c r="N119">
        <v>5.7998240225965922</v>
      </c>
      <c r="P119" s="16">
        <v>0.14904497775320294</v>
      </c>
      <c r="Q119" s="4"/>
      <c r="R119" s="16">
        <v>0.21505467876027448</v>
      </c>
    </row>
    <row r="120" spans="1:18" x14ac:dyDescent="0.25">
      <c r="A120" s="13">
        <v>44159.5</v>
      </c>
      <c r="B120" s="14">
        <v>119.05506384001805</v>
      </c>
      <c r="C120" s="14">
        <v>85.19648920895213</v>
      </c>
      <c r="D120" s="14">
        <v>30.498372932178963</v>
      </c>
      <c r="E120" s="15">
        <v>107.53153783286001</v>
      </c>
      <c r="F120" s="16">
        <v>1.1905506384001805</v>
      </c>
      <c r="G120" s="16">
        <v>0.85196489208952131</v>
      </c>
      <c r="H120" s="16">
        <v>0.30498372932178963</v>
      </c>
      <c r="I120" s="16">
        <v>1.0753153783286</v>
      </c>
      <c r="J120" s="16">
        <v>85.570365953502289</v>
      </c>
      <c r="K120" s="16">
        <v>0.85570365953502292</v>
      </c>
      <c r="L120" s="16">
        <v>89.192268680367022</v>
      </c>
      <c r="M120" s="16">
        <v>1.3004257929016108</v>
      </c>
      <c r="N120">
        <v>6.7676016441254196</v>
      </c>
      <c r="P120" s="16">
        <v>0.12644119800960979</v>
      </c>
      <c r="Q120" s="4"/>
      <c r="R120" s="16">
        <v>0.158891648012708</v>
      </c>
    </row>
    <row r="121" spans="1:18" x14ac:dyDescent="0.25">
      <c r="A121" s="13">
        <v>44160.5</v>
      </c>
      <c r="B121" s="14">
        <v>122.84938241919025</v>
      </c>
      <c r="C121" s="14">
        <v>111.65040741565009</v>
      </c>
      <c r="D121" s="14">
        <v>128.71246941247762</v>
      </c>
      <c r="E121" s="15">
        <v>110.89370248634641</v>
      </c>
      <c r="F121" s="16">
        <v>1.2284938241919026</v>
      </c>
      <c r="G121" s="16">
        <v>1.1165040741565009</v>
      </c>
      <c r="H121" s="16">
        <v>1.2871246941247763</v>
      </c>
      <c r="I121" s="16">
        <v>1.1089370248634642</v>
      </c>
      <c r="J121" s="16">
        <v>118.52649043341609</v>
      </c>
      <c r="K121" s="16">
        <v>1.185264904334161</v>
      </c>
      <c r="L121" s="16">
        <v>117.17812051326348</v>
      </c>
      <c r="M121" s="16">
        <v>1.6407807848023155</v>
      </c>
      <c r="N121">
        <v>5.9686036233331174</v>
      </c>
      <c r="P121" s="16">
        <v>0.19858328331615019</v>
      </c>
      <c r="Q121" s="4"/>
      <c r="R121" s="16">
        <v>0.1857950527202521</v>
      </c>
    </row>
    <row r="122" spans="1:18" x14ac:dyDescent="0.25">
      <c r="A122" s="13">
        <v>44161.5</v>
      </c>
      <c r="B122" s="14">
        <v>122.98858404293874</v>
      </c>
      <c r="C122" s="14">
        <v>110.65182091717817</v>
      </c>
      <c r="D122" s="14">
        <v>121.86349011218906</v>
      </c>
      <c r="E122" s="15">
        <v>115.63832763938784</v>
      </c>
      <c r="F122" s="16">
        <v>1.2298858404293873</v>
      </c>
      <c r="G122" s="16">
        <v>1.1065182091717818</v>
      </c>
      <c r="H122" s="16">
        <v>1.2186349011218907</v>
      </c>
      <c r="I122" s="16">
        <v>1.1563832763938784</v>
      </c>
      <c r="J122" s="16">
        <v>117.78555567792345</v>
      </c>
      <c r="K122" s="16">
        <v>1.1778555567792346</v>
      </c>
      <c r="L122" s="16">
        <v>117.41836169494434</v>
      </c>
      <c r="M122" s="16">
        <v>1.6414644268696774</v>
      </c>
      <c r="N122">
        <v>6.0069236431255932</v>
      </c>
      <c r="P122" s="16">
        <v>0.19608299135401677</v>
      </c>
      <c r="Q122" s="4"/>
      <c r="R122" s="16">
        <v>0.1925084028190136</v>
      </c>
    </row>
    <row r="123" spans="1:18" x14ac:dyDescent="0.25">
      <c r="A123" s="13">
        <v>44162.5</v>
      </c>
      <c r="B123" s="14">
        <v>132.03075857179539</v>
      </c>
      <c r="C123" s="14">
        <v>104.68401906653081</v>
      </c>
      <c r="D123" s="14">
        <v>156.39076406566517</v>
      </c>
      <c r="E123" s="15">
        <v>108.99174240192725</v>
      </c>
      <c r="F123" s="16">
        <v>1.3203075857179538</v>
      </c>
      <c r="G123" s="16">
        <v>1.046840190665308</v>
      </c>
      <c r="H123" s="16">
        <v>1.5639076406566517</v>
      </c>
      <c r="I123" s="16">
        <v>1.0899174240192726</v>
      </c>
      <c r="J123" s="16">
        <v>125.52432102647965</v>
      </c>
      <c r="K123" s="16">
        <v>1.2552432102647966</v>
      </c>
      <c r="L123" s="16">
        <v>122.69179551820656</v>
      </c>
      <c r="M123" s="16">
        <v>1.700347510458718</v>
      </c>
      <c r="N123">
        <v>2.6908226820429393</v>
      </c>
      <c r="P123" s="16">
        <v>0.46649049699246059</v>
      </c>
      <c r="Q123" s="4"/>
      <c r="R123" s="16">
        <v>0.40504988726785235</v>
      </c>
    </row>
    <row r="124" spans="1:18" x14ac:dyDescent="0.25">
      <c r="A124" s="13">
        <v>44163.5</v>
      </c>
      <c r="B124" s="14">
        <v>92.536482164562642</v>
      </c>
      <c r="C124" s="14">
        <v>75.808422033976953</v>
      </c>
      <c r="D124" s="14">
        <v>100.03762467233223</v>
      </c>
      <c r="E124" s="15">
        <v>114.3647084095727</v>
      </c>
      <c r="F124" s="16">
        <v>0.92536482164562639</v>
      </c>
      <c r="G124" s="16">
        <v>0.75808422033976952</v>
      </c>
      <c r="H124" s="16">
        <v>1.0003762467233224</v>
      </c>
      <c r="I124" s="16">
        <v>1.1436470840957269</v>
      </c>
      <c r="J124" s="16">
        <v>95.686809320111138</v>
      </c>
      <c r="K124" s="16">
        <v>0.95686809320111132</v>
      </c>
      <c r="L124" s="16">
        <v>99.27911830063104</v>
      </c>
      <c r="M124" s="16">
        <v>1.3294809914033896</v>
      </c>
      <c r="N124">
        <v>4.9314490111136413</v>
      </c>
      <c r="P124" s="16">
        <v>0.19403386125349539</v>
      </c>
      <c r="Q124" s="4"/>
      <c r="R124" s="16">
        <v>0.23190893417297315</v>
      </c>
    </row>
    <row r="125" spans="1:18" x14ac:dyDescent="0.25">
      <c r="A125" s="13">
        <v>44164.5</v>
      </c>
      <c r="B125" s="14">
        <v>112.64631164239309</v>
      </c>
      <c r="C125" s="14">
        <v>84.02128109542754</v>
      </c>
      <c r="D125" s="14">
        <v>119.05714404913238</v>
      </c>
      <c r="E125" s="15">
        <v>124.09104467570278</v>
      </c>
      <c r="F125" s="16">
        <v>1.1264631164239309</v>
      </c>
      <c r="G125" s="16">
        <v>0.84021281095427536</v>
      </c>
      <c r="H125" s="16">
        <v>1.1905714404913237</v>
      </c>
      <c r="I125" s="16">
        <v>1.2409104467570278</v>
      </c>
      <c r="J125" s="16">
        <v>109.95394536566396</v>
      </c>
      <c r="K125" s="16">
        <v>1.0995394536566394</v>
      </c>
      <c r="L125" s="16">
        <v>112.73102622140601</v>
      </c>
      <c r="M125" s="16">
        <v>1.5206454476897013</v>
      </c>
      <c r="N125">
        <v>4.3265868711941744</v>
      </c>
      <c r="P125" s="16">
        <v>0.25413553139940936</v>
      </c>
      <c r="Q125" s="4"/>
      <c r="R125" s="16">
        <v>0.28681047756577832</v>
      </c>
    </row>
    <row r="126" spans="1:18" x14ac:dyDescent="0.25">
      <c r="A126" s="13">
        <v>44165.5</v>
      </c>
      <c r="B126" s="14">
        <v>116.4906277261483</v>
      </c>
      <c r="C126" s="14">
        <v>97.343222155433324</v>
      </c>
      <c r="D126" s="14">
        <v>121.17296985464223</v>
      </c>
      <c r="E126" s="15">
        <v>141.10919214117496</v>
      </c>
      <c r="F126" s="16">
        <v>1.1649062772614831</v>
      </c>
      <c r="G126" s="16">
        <v>0.97343222155433329</v>
      </c>
      <c r="H126" s="16">
        <v>1.2117296985464223</v>
      </c>
      <c r="I126" s="16">
        <v>1.4110919214117497</v>
      </c>
      <c r="J126" s="16">
        <v>119.0290029693497</v>
      </c>
      <c r="K126" s="16">
        <v>1.1902900296934971</v>
      </c>
      <c r="L126" s="16">
        <v>123.24567858084943</v>
      </c>
      <c r="M126" s="16">
        <v>1.6601244855716577</v>
      </c>
      <c r="N126">
        <v>5.5522679568600761</v>
      </c>
      <c r="P126" s="16">
        <v>0.21437906796678288</v>
      </c>
      <c r="Q126" s="4"/>
      <c r="R126" s="16">
        <v>0.25414694182190584</v>
      </c>
    </row>
    <row r="127" spans="1:18" x14ac:dyDescent="0.25">
      <c r="A127" s="13">
        <v>44166.5</v>
      </c>
      <c r="B127" s="14">
        <v>97.63471209997607</v>
      </c>
      <c r="C127" s="14">
        <v>80.282625739871818</v>
      </c>
      <c r="D127" s="14">
        <v>128.82029202458111</v>
      </c>
      <c r="E127" s="15">
        <v>118.97129176980286</v>
      </c>
      <c r="F127" s="16">
        <v>0.97634712099976073</v>
      </c>
      <c r="G127" s="16">
        <v>0.80282625739871816</v>
      </c>
      <c r="H127" s="16">
        <v>1.2882029202458112</v>
      </c>
      <c r="I127" s="16">
        <v>1.1897129176980286</v>
      </c>
      <c r="J127" s="16">
        <v>106.42723040855796</v>
      </c>
      <c r="K127" s="16">
        <v>1.0642723040855797</v>
      </c>
      <c r="L127" s="16">
        <v>109.03453268335474</v>
      </c>
      <c r="M127" s="16">
        <v>1.4461800025132432</v>
      </c>
      <c r="N127">
        <v>6.3811731243890142</v>
      </c>
      <c r="P127" s="16">
        <v>0.16678317346036303</v>
      </c>
      <c r="Q127" s="4"/>
      <c r="R127" s="16">
        <v>0.1864410970376143</v>
      </c>
    </row>
    <row r="128" spans="1:18" x14ac:dyDescent="0.25">
      <c r="A128" s="13">
        <v>44167.5</v>
      </c>
      <c r="B128" s="14">
        <v>106.82575404583078</v>
      </c>
      <c r="C128" s="14">
        <v>84.059050515348176</v>
      </c>
      <c r="D128" s="14">
        <v>114.61371066014019</v>
      </c>
      <c r="E128" s="15">
        <v>103.26105093316177</v>
      </c>
      <c r="F128" s="16">
        <v>1.0682575404583077</v>
      </c>
      <c r="G128" s="16">
        <v>0.84059050515348177</v>
      </c>
      <c r="H128" s="16">
        <v>1.1461371066014019</v>
      </c>
      <c r="I128" s="16">
        <v>1.0326105093316178</v>
      </c>
      <c r="J128" s="16">
        <v>102.18989153862023</v>
      </c>
      <c r="K128" s="16">
        <v>1.0218989153862021</v>
      </c>
      <c r="L128" s="16">
        <v>102.51765001479833</v>
      </c>
      <c r="M128" s="16">
        <v>1.4069461092703412</v>
      </c>
      <c r="N128">
        <v>3.6745895918716744</v>
      </c>
      <c r="P128" s="16">
        <v>0.27809878894956858</v>
      </c>
      <c r="Q128" s="4"/>
      <c r="R128" s="16">
        <v>0.28101383393013185</v>
      </c>
    </row>
    <row r="129" spans="1:18" x14ac:dyDescent="0.25">
      <c r="A129" s="13">
        <v>44168.5</v>
      </c>
      <c r="B129" s="14">
        <v>108.99979622043944</v>
      </c>
      <c r="C129" s="14">
        <v>97.085468256654437</v>
      </c>
      <c r="D129" s="14">
        <v>132.95114894824661</v>
      </c>
      <c r="E129" s="15">
        <v>114.88170742761363</v>
      </c>
      <c r="F129" s="16">
        <v>1.0899979622043943</v>
      </c>
      <c r="G129" s="16">
        <v>0.97085468256654439</v>
      </c>
      <c r="H129" s="16">
        <v>1.3295114894824662</v>
      </c>
      <c r="I129" s="16">
        <v>1.1488170742761363</v>
      </c>
      <c r="J129" s="16">
        <v>113.47953021323852</v>
      </c>
      <c r="K129" s="16">
        <v>1.1347953021323853</v>
      </c>
      <c r="L129" s="16">
        <v>113.94066007131988</v>
      </c>
      <c r="M129" s="16">
        <v>1.5515771296673866</v>
      </c>
      <c r="N129">
        <v>4.8106466039769993</v>
      </c>
      <c r="P129" s="16">
        <v>0.23589246842498079</v>
      </c>
      <c r="Q129" s="4"/>
      <c r="R129" s="16">
        <v>0.238807205943251</v>
      </c>
    </row>
    <row r="130" spans="1:18" x14ac:dyDescent="0.25">
      <c r="A130" s="13">
        <v>44169.5</v>
      </c>
      <c r="B130" s="14">
        <v>120.2839922408819</v>
      </c>
      <c r="C130" s="14">
        <v>104.53224609100597</v>
      </c>
      <c r="D130" s="14">
        <v>129.79765893643696</v>
      </c>
      <c r="E130" s="15">
        <v>124.79975648740886</v>
      </c>
      <c r="F130" s="16">
        <v>1.2028399224088191</v>
      </c>
      <c r="G130" s="16">
        <v>1.0453224609100598</v>
      </c>
      <c r="H130" s="16">
        <v>1.2979765893643695</v>
      </c>
      <c r="I130" s="16">
        <v>1.2479975648740886</v>
      </c>
      <c r="J130" s="16">
        <v>119.85341343893342</v>
      </c>
      <c r="K130" s="16">
        <v>1.1985341343893343</v>
      </c>
      <c r="L130" s="16">
        <v>120.8926610731188</v>
      </c>
      <c r="M130" s="16">
        <v>1.6585590873949636</v>
      </c>
      <c r="N130">
        <v>3.1374704592157627</v>
      </c>
      <c r="P130" s="16">
        <v>0.38200650809917686</v>
      </c>
      <c r="Q130" s="4"/>
      <c r="R130" s="16">
        <v>0.39777189334430774</v>
      </c>
    </row>
    <row r="131" spans="1:18" x14ac:dyDescent="0.25">
      <c r="A131" s="13">
        <v>44170.5</v>
      </c>
      <c r="B131" s="14">
        <v>74.818950734844989</v>
      </c>
      <c r="C131" s="14">
        <v>78.03690986266821</v>
      </c>
      <c r="D131" s="14">
        <v>69.00832618822669</v>
      </c>
      <c r="E131" s="15">
        <v>106.39009222144108</v>
      </c>
      <c r="F131" s="16">
        <v>0.74818950734844991</v>
      </c>
      <c r="G131" s="16">
        <v>0.78036909862668213</v>
      </c>
      <c r="H131" s="16">
        <v>0.69008326188226687</v>
      </c>
      <c r="I131" s="16">
        <v>1.0639009222144109</v>
      </c>
      <c r="J131" s="16">
        <v>82.063569751795242</v>
      </c>
      <c r="K131" s="16">
        <v>0.82063569751795251</v>
      </c>
      <c r="L131" s="16">
        <v>86.555056585392265</v>
      </c>
      <c r="M131" s="16">
        <v>1.1712622870489491</v>
      </c>
      <c r="N131">
        <v>5.1226774162150317</v>
      </c>
      <c r="P131" s="16">
        <v>0.16019663758650096</v>
      </c>
      <c r="Q131" s="4"/>
      <c r="R131" s="16">
        <v>0.20768454379867829</v>
      </c>
    </row>
    <row r="132" spans="1:18" x14ac:dyDescent="0.25">
      <c r="A132" s="13">
        <v>44171.5</v>
      </c>
      <c r="B132" s="14">
        <v>106.24450749837222</v>
      </c>
      <c r="C132" s="14">
        <v>108.75023073135124</v>
      </c>
      <c r="D132" s="14">
        <v>148.6847386539483</v>
      </c>
      <c r="E132" s="15">
        <v>112.76819842455458</v>
      </c>
      <c r="F132" s="16">
        <v>1.0624450749837222</v>
      </c>
      <c r="G132" s="16">
        <v>1.0875023073135124</v>
      </c>
      <c r="H132" s="16">
        <v>1.4868473865394831</v>
      </c>
      <c r="I132" s="16">
        <v>1.1276819842455459</v>
      </c>
      <c r="J132" s="16">
        <v>119.1119188270566</v>
      </c>
      <c r="K132" s="16">
        <v>1.1911191882705658</v>
      </c>
      <c r="L132" s="16">
        <v>118.20234014885014</v>
      </c>
      <c r="M132" s="16">
        <v>1.6120128779479481</v>
      </c>
      <c r="N132">
        <v>4.4864520446612195</v>
      </c>
      <c r="P132" s="16">
        <v>0.26549245961248419</v>
      </c>
      <c r="Q132" s="4"/>
      <c r="R132" s="16">
        <v>0.25135273330012808</v>
      </c>
    </row>
    <row r="133" spans="1:18" x14ac:dyDescent="0.25">
      <c r="A133" s="13">
        <v>44172.5</v>
      </c>
      <c r="B133" s="14">
        <v>115.98221966048499</v>
      </c>
      <c r="C133" s="14">
        <v>89.597918445796765</v>
      </c>
      <c r="D133" s="14">
        <v>120.59156296930826</v>
      </c>
      <c r="E133" s="15">
        <v>137.23595492077325</v>
      </c>
      <c r="F133" s="16">
        <v>1.1598221966048499</v>
      </c>
      <c r="G133" s="16">
        <v>0.89597918445796765</v>
      </c>
      <c r="H133" s="16">
        <v>1.2059156296930826</v>
      </c>
      <c r="I133" s="16">
        <v>1.3723595492077325</v>
      </c>
      <c r="J133" s="16">
        <v>115.85191399909081</v>
      </c>
      <c r="K133" s="16">
        <v>1.1585191399909083</v>
      </c>
      <c r="L133" s="16">
        <v>119.96227826391265</v>
      </c>
      <c r="M133" s="16">
        <v>1.6107830588516903</v>
      </c>
      <c r="N133">
        <v>3.4329523194774278</v>
      </c>
      <c r="P133" s="16">
        <v>0.33747020994665627</v>
      </c>
      <c r="Q133" s="4"/>
      <c r="R133" s="16">
        <v>0.39976073696725167</v>
      </c>
    </row>
    <row r="134" spans="1:18" x14ac:dyDescent="0.25">
      <c r="A134" s="13">
        <v>44173.5</v>
      </c>
      <c r="B134" s="14">
        <v>128.49801660276262</v>
      </c>
      <c r="C134" s="14">
        <v>103.19458981486069</v>
      </c>
      <c r="D134" s="14">
        <v>115.77655023152309</v>
      </c>
      <c r="E134" s="15">
        <v>143.74267679873938</v>
      </c>
      <c r="F134" s="16">
        <v>1.2849801660276261</v>
      </c>
      <c r="G134" s="16">
        <v>1.0319458981486069</v>
      </c>
      <c r="H134" s="16">
        <v>1.1577655023152309</v>
      </c>
      <c r="I134" s="16">
        <v>1.4374267679873938</v>
      </c>
      <c r="J134" s="16">
        <v>122.80295836197143</v>
      </c>
      <c r="K134" s="16">
        <v>1.2280295836197144</v>
      </c>
      <c r="L134" s="16">
        <v>126.71124078365288</v>
      </c>
      <c r="M134" s="16">
        <v>1.7304976206717755</v>
      </c>
      <c r="N134">
        <v>5.6336607808289996</v>
      </c>
      <c r="P134" s="16">
        <v>0.21798074669291828</v>
      </c>
      <c r="Q134" s="4"/>
      <c r="R134" s="16">
        <v>0.25514968399923343</v>
      </c>
    </row>
    <row r="135" spans="1:18" x14ac:dyDescent="0.25">
      <c r="A135" s="13">
        <v>44174.5</v>
      </c>
      <c r="B135" s="14">
        <v>125.38654574284517</v>
      </c>
      <c r="C135" s="14">
        <v>109.97385142316689</v>
      </c>
      <c r="D135" s="14">
        <v>136.86398622706037</v>
      </c>
      <c r="E135" s="15">
        <v>160.13575646463565</v>
      </c>
      <c r="F135" s="16">
        <v>1.2538654574284518</v>
      </c>
      <c r="G135" s="16">
        <v>1.0997385142316689</v>
      </c>
      <c r="H135" s="16">
        <v>1.3686398622706037</v>
      </c>
      <c r="I135" s="16">
        <v>1.6013575646463565</v>
      </c>
      <c r="J135" s="16">
        <v>133.09003496442702</v>
      </c>
      <c r="K135" s="16">
        <v>1.3309003496442702</v>
      </c>
      <c r="L135" s="16">
        <v>138.26646156209299</v>
      </c>
      <c r="M135" s="16">
        <v>1.8533854099529541</v>
      </c>
      <c r="N135">
        <v>6.3458468876303487</v>
      </c>
      <c r="P135" s="16">
        <v>0.20972777522233157</v>
      </c>
      <c r="Q135" s="4"/>
      <c r="R135" s="16">
        <v>0.25234733724316688</v>
      </c>
    </row>
    <row r="136" spans="1:18" x14ac:dyDescent="0.25">
      <c r="A136" s="13">
        <v>44175.5</v>
      </c>
      <c r="B136" s="14">
        <v>115.90639571155191</v>
      </c>
      <c r="C136" s="14">
        <v>118.3847991650982</v>
      </c>
      <c r="D136" s="14">
        <v>132.58605458532827</v>
      </c>
      <c r="E136" s="15">
        <v>126.07156865234799</v>
      </c>
      <c r="F136" s="16">
        <v>1.159063957115519</v>
      </c>
      <c r="G136" s="16">
        <v>1.1838479916509821</v>
      </c>
      <c r="H136" s="16">
        <v>1.3258605458532826</v>
      </c>
      <c r="I136" s="16">
        <v>1.2607156865234799</v>
      </c>
      <c r="J136" s="16">
        <v>123.2372045285816</v>
      </c>
      <c r="K136" s="16">
        <v>1.2323720452858158</v>
      </c>
      <c r="L136" s="16">
        <v>123.86922221266468</v>
      </c>
      <c r="M136" s="16">
        <v>1.7072746118799467</v>
      </c>
      <c r="N136">
        <v>6.4166702412819241</v>
      </c>
      <c r="P136" s="16">
        <v>0.19205787409134681</v>
      </c>
      <c r="Q136" s="4"/>
      <c r="R136" s="16">
        <v>0.19647506247284008</v>
      </c>
    </row>
    <row r="137" spans="1:18" x14ac:dyDescent="0.25">
      <c r="A137" s="13">
        <v>44176.5</v>
      </c>
      <c r="B137" s="14">
        <v>149.16604806946</v>
      </c>
      <c r="C137" s="14">
        <v>120.45966691608426</v>
      </c>
      <c r="D137" s="14">
        <v>177.39105585373832</v>
      </c>
      <c r="E137" s="15">
        <v>164.5450776438893</v>
      </c>
      <c r="F137" s="16">
        <v>1.4916604806946001</v>
      </c>
      <c r="G137" s="16">
        <v>1.2045966691608425</v>
      </c>
      <c r="H137" s="16">
        <v>1.7739105585373833</v>
      </c>
      <c r="I137" s="16">
        <v>1.645450776438893</v>
      </c>
      <c r="J137" s="16">
        <v>152.89046212079296</v>
      </c>
      <c r="K137" s="16">
        <v>1.5289046212079298</v>
      </c>
      <c r="L137" s="16">
        <v>155.34984500751074</v>
      </c>
      <c r="M137" s="16">
        <v>2.0927498800461959</v>
      </c>
      <c r="N137">
        <v>5.8365134774728782</v>
      </c>
      <c r="P137" s="16">
        <v>0.26195512562577383</v>
      </c>
      <c r="Q137" s="4"/>
      <c r="R137" s="16">
        <v>0.28192358036862586</v>
      </c>
    </row>
    <row r="138" spans="1:18" x14ac:dyDescent="0.25">
      <c r="A138" s="13">
        <v>44177.5</v>
      </c>
      <c r="B138" s="14">
        <v>128.88487862358161</v>
      </c>
      <c r="C138" s="14">
        <v>121.60787026922418</v>
      </c>
      <c r="D138" s="14">
        <v>134.04689583627572</v>
      </c>
      <c r="E138" s="15">
        <v>149.4142370612756</v>
      </c>
      <c r="F138" s="16">
        <v>1.2888487862358162</v>
      </c>
      <c r="G138" s="16">
        <v>1.2160787026922417</v>
      </c>
      <c r="H138" s="16">
        <v>1.3404689583627571</v>
      </c>
      <c r="I138" s="16">
        <v>1.4941423706127559</v>
      </c>
      <c r="J138" s="16">
        <v>133.48847044758926</v>
      </c>
      <c r="K138" s="16">
        <v>1.3348847044758927</v>
      </c>
      <c r="L138" s="16">
        <v>136.51995035807653</v>
      </c>
      <c r="M138" s="16">
        <v>1.866185001366377</v>
      </c>
      <c r="N138">
        <v>5.6454100169691985</v>
      </c>
      <c r="P138" s="16">
        <v>0.23645487227029446</v>
      </c>
      <c r="Q138" s="4"/>
      <c r="R138" s="16">
        <v>0.26466498732981364</v>
      </c>
    </row>
    <row r="139" spans="1:18" x14ac:dyDescent="0.25">
      <c r="A139" s="13">
        <v>44178.5</v>
      </c>
      <c r="B139" s="14">
        <v>126.74182460096205</v>
      </c>
      <c r="C139" s="14">
        <v>84.242773640629167</v>
      </c>
      <c r="D139" s="14">
        <v>115.38447503099044</v>
      </c>
      <c r="E139" s="15">
        <v>117.88640771610633</v>
      </c>
      <c r="F139" s="16">
        <v>1.2674182460096204</v>
      </c>
      <c r="G139" s="16">
        <v>0.84242773640629165</v>
      </c>
      <c r="H139" s="16">
        <v>1.1538447503099045</v>
      </c>
      <c r="I139" s="16">
        <v>1.1788640771610632</v>
      </c>
      <c r="J139" s="16">
        <v>111.06387024717199</v>
      </c>
      <c r="K139" s="16">
        <v>1.1106387024717199</v>
      </c>
      <c r="L139" s="16">
        <v>112.40335841410771</v>
      </c>
      <c r="M139" s="16">
        <v>1.5460027806242596</v>
      </c>
      <c r="N139">
        <v>2.226980786937248</v>
      </c>
      <c r="P139" s="16">
        <v>0.49871948109582659</v>
      </c>
      <c r="Q139" s="4"/>
      <c r="R139" s="16">
        <v>0.52935529757414168</v>
      </c>
    </row>
    <row r="140" spans="1:18" x14ac:dyDescent="0.25">
      <c r="A140" s="13">
        <v>44179.5</v>
      </c>
      <c r="B140" s="14">
        <v>44.171646876786888</v>
      </c>
      <c r="C140" s="14">
        <v>39.988340589314731</v>
      </c>
      <c r="D140" s="14">
        <v>50.846796164006513</v>
      </c>
      <c r="E140" s="15">
        <v>62.979111172428318</v>
      </c>
      <c r="F140" s="16">
        <v>0.44171646876786885</v>
      </c>
      <c r="G140" s="16">
        <v>0.3998834058931473</v>
      </c>
      <c r="H140" s="16">
        <v>0.50846796164006514</v>
      </c>
      <c r="I140" s="16">
        <v>0.62979111172428315</v>
      </c>
      <c r="J140" s="16">
        <v>49.496473700634112</v>
      </c>
      <c r="K140" s="16">
        <v>0.49496473700634114</v>
      </c>
      <c r="L140" s="16">
        <v>52.071678044908737</v>
      </c>
      <c r="M140" s="16">
        <v>0.68903675538129061</v>
      </c>
      <c r="N140">
        <v>4.323439327608904</v>
      </c>
      <c r="P140" s="16">
        <v>0.11448402521704483</v>
      </c>
      <c r="Q140" s="4"/>
      <c r="R140" s="16">
        <v>0.14566900654821766</v>
      </c>
    </row>
    <row r="141" spans="1:18" x14ac:dyDescent="0.25">
      <c r="A141" s="13">
        <v>44180.5</v>
      </c>
      <c r="B141" s="14">
        <v>108.64090692684123</v>
      </c>
      <c r="C141" s="14">
        <v>79.138051790096895</v>
      </c>
      <c r="D141" s="14">
        <v>111.70712624227386</v>
      </c>
      <c r="E141" s="15">
        <v>127.14768728355774</v>
      </c>
      <c r="F141" s="16">
        <v>1.0864090692684123</v>
      </c>
      <c r="G141" s="16">
        <v>0.79138051790096897</v>
      </c>
      <c r="H141" s="16">
        <v>1.1170712624227386</v>
      </c>
      <c r="I141" s="16">
        <v>1.2714768728355774</v>
      </c>
      <c r="J141" s="16">
        <v>106.65844306069243</v>
      </c>
      <c r="K141" s="16">
        <v>1.0665844306069243</v>
      </c>
      <c r="L141" s="16">
        <v>110.60188629485265</v>
      </c>
      <c r="M141" s="16">
        <v>1.4815767803824029</v>
      </c>
      <c r="N141">
        <v>4.8912574351673959</v>
      </c>
      <c r="P141" s="16">
        <v>0.2180593527828539</v>
      </c>
      <c r="Q141" s="4"/>
      <c r="R141" s="16">
        <v>0.25994887606893319</v>
      </c>
    </row>
    <row r="142" spans="1:18" x14ac:dyDescent="0.25">
      <c r="A142" s="13">
        <v>44181.5</v>
      </c>
      <c r="B142" s="14">
        <v>140.90358886859846</v>
      </c>
      <c r="C142" s="14">
        <v>93.366505420953843</v>
      </c>
      <c r="D142" s="14">
        <v>145.29849926907815</v>
      </c>
      <c r="E142" s="15">
        <v>139.17347989417499</v>
      </c>
      <c r="F142" s="16">
        <v>1.4090358886859846</v>
      </c>
      <c r="G142" s="16">
        <v>0.93366505420953838</v>
      </c>
      <c r="H142" s="16">
        <v>1.4529849926907814</v>
      </c>
      <c r="I142" s="16">
        <v>1.3917347989417499</v>
      </c>
      <c r="J142" s="16">
        <v>129.68551836320137</v>
      </c>
      <c r="K142" s="16">
        <v>1.2968551836320137</v>
      </c>
      <c r="L142" s="16">
        <v>131.6443608631451</v>
      </c>
      <c r="M142" s="16">
        <v>1.7849837972105558</v>
      </c>
      <c r="N142">
        <v>3.1634310408084398</v>
      </c>
      <c r="P142" s="16">
        <v>0.40995209533652172</v>
      </c>
      <c r="Q142" s="4"/>
      <c r="R142" s="16">
        <v>0.43994472488519332</v>
      </c>
    </row>
    <row r="143" spans="1:18" x14ac:dyDescent="0.25">
      <c r="A143" s="13">
        <v>44182.5</v>
      </c>
      <c r="B143" s="14">
        <v>113.16088403829691</v>
      </c>
      <c r="C143" s="14">
        <v>83.277010305343367</v>
      </c>
      <c r="D143" s="14">
        <v>123.2589407145576</v>
      </c>
      <c r="E143" s="15">
        <v>158.86919256093256</v>
      </c>
      <c r="F143" s="16">
        <v>1.1316088403829692</v>
      </c>
      <c r="G143" s="16">
        <v>0.83277010305343369</v>
      </c>
      <c r="H143" s="16">
        <v>1.2325894071455759</v>
      </c>
      <c r="I143" s="16">
        <v>1.5886919256093257</v>
      </c>
      <c r="J143" s="16">
        <v>119.6415069047826</v>
      </c>
      <c r="K143" s="16">
        <v>1.1964150690478261</v>
      </c>
      <c r="L143" s="16">
        <v>127.13094151754885</v>
      </c>
      <c r="M143" s="16">
        <v>1.6641852038627691</v>
      </c>
      <c r="N143">
        <v>2.3308256713891264</v>
      </c>
      <c r="P143" s="16">
        <v>0.51330096614852627</v>
      </c>
      <c r="Q143" s="4"/>
      <c r="R143" s="16">
        <v>0.68160049252525023</v>
      </c>
    </row>
    <row r="144" spans="1:18" x14ac:dyDescent="0.25">
      <c r="A144" s="13">
        <v>44183.5</v>
      </c>
      <c r="B144" s="14">
        <v>50.23168224964315</v>
      </c>
      <c r="C144" s="14">
        <v>36.940004896785574</v>
      </c>
      <c r="D144" s="14">
        <v>124.02732609365634</v>
      </c>
      <c r="E144" s="15">
        <v>73.22766731871738</v>
      </c>
      <c r="F144" s="16">
        <v>0.5023168224964315</v>
      </c>
      <c r="G144" s="16">
        <v>0.36940004896785572</v>
      </c>
      <c r="H144" s="16">
        <v>1.2402732609365634</v>
      </c>
      <c r="I144" s="16">
        <v>0.73227667318717382</v>
      </c>
      <c r="J144" s="16">
        <v>71.106670139700611</v>
      </c>
      <c r="K144" s="16">
        <v>0.71106670139700612</v>
      </c>
      <c r="L144" s="16">
        <v>72.038866163253346</v>
      </c>
      <c r="M144" s="16">
        <v>0.89473203592539108</v>
      </c>
      <c r="N144">
        <v>5.5173322503916831</v>
      </c>
      <c r="P144" s="16">
        <v>0.12887871694631522</v>
      </c>
      <c r="Q144" s="4"/>
      <c r="R144" s="16">
        <v>0.13272296101710904</v>
      </c>
    </row>
    <row r="145" spans="1:18" x14ac:dyDescent="0.25">
      <c r="A145" s="13">
        <v>44184.5</v>
      </c>
      <c r="B145" s="14">
        <v>124.02578897674067</v>
      </c>
      <c r="C145" s="14">
        <v>88.940669965255154</v>
      </c>
      <c r="D145" s="14">
        <v>120.23254051311191</v>
      </c>
      <c r="E145" s="15">
        <v>157.98339132057586</v>
      </c>
      <c r="F145" s="16">
        <v>1.2402578897674068</v>
      </c>
      <c r="G145" s="16">
        <v>0.88940669965255159</v>
      </c>
      <c r="H145" s="16">
        <v>1.2023254051311192</v>
      </c>
      <c r="I145" s="16">
        <v>1.5798339132057586</v>
      </c>
      <c r="J145" s="16">
        <v>122.79559769392091</v>
      </c>
      <c r="K145" s="16">
        <v>1.227955976939209</v>
      </c>
      <c r="L145" s="16">
        <v>129.45564791117727</v>
      </c>
      <c r="M145" s="16">
        <v>1.7204893969957644</v>
      </c>
      <c r="N145">
        <v>6.5065542957939932</v>
      </c>
      <c r="P145" s="16">
        <v>0.18872600167695394</v>
      </c>
      <c r="Q145" s="4"/>
      <c r="R145" s="16">
        <v>0.2428065365145734</v>
      </c>
    </row>
    <row r="146" spans="1:18" x14ac:dyDescent="0.25">
      <c r="A146" s="13">
        <v>44185.5</v>
      </c>
      <c r="B146" s="14">
        <v>118.73380856027991</v>
      </c>
      <c r="C146" s="14">
        <v>91.134726822257562</v>
      </c>
      <c r="D146" s="14">
        <v>164.71926653226475</v>
      </c>
      <c r="E146" s="15">
        <v>169.55560582820945</v>
      </c>
      <c r="F146" s="16">
        <v>1.1873380856027991</v>
      </c>
      <c r="G146" s="16">
        <v>0.91134726822257561</v>
      </c>
      <c r="H146" s="16">
        <v>1.6471926653226476</v>
      </c>
      <c r="I146" s="16">
        <v>1.6955560582820945</v>
      </c>
      <c r="J146" s="16">
        <v>136.0358519357529</v>
      </c>
      <c r="K146" s="16">
        <v>1.3603585193575292</v>
      </c>
      <c r="L146" s="16">
        <v>142.69143932128478</v>
      </c>
      <c r="M146" s="16">
        <v>1.8466514639779228</v>
      </c>
      <c r="N146">
        <v>5.7855396807982897</v>
      </c>
      <c r="P146" s="16">
        <v>0.2351307906283043</v>
      </c>
      <c r="Q146" s="4"/>
      <c r="R146" s="16">
        <v>0.2930679161893055</v>
      </c>
    </row>
    <row r="147" spans="1:18" x14ac:dyDescent="0.25">
      <c r="A147" s="13">
        <v>44186.5</v>
      </c>
      <c r="B147" s="14">
        <v>125.45250788424406</v>
      </c>
      <c r="C147" s="14">
        <v>98.625599760835442</v>
      </c>
      <c r="D147" s="14">
        <v>152.89698271008456</v>
      </c>
      <c r="E147" s="15">
        <v>197.60053028452006</v>
      </c>
      <c r="F147" s="16">
        <v>1.2545250788424405</v>
      </c>
      <c r="G147" s="16">
        <v>0.98625599760835447</v>
      </c>
      <c r="H147" s="16">
        <v>1.5289698271008456</v>
      </c>
      <c r="I147" s="16">
        <v>1.9760053028452007</v>
      </c>
      <c r="J147" s="16">
        <v>143.64390515992102</v>
      </c>
      <c r="K147" s="16">
        <v>1.4364390515992103</v>
      </c>
      <c r="L147" s="16">
        <v>153.98819470909649</v>
      </c>
      <c r="M147" s="16">
        <v>1.9880381623811241</v>
      </c>
      <c r="N147">
        <v>4.7342179169955481</v>
      </c>
      <c r="P147" s="16">
        <v>0.30341633545056795</v>
      </c>
      <c r="Q147" s="4"/>
      <c r="R147" s="16">
        <v>0.41738790598368203</v>
      </c>
    </row>
    <row r="148" spans="1:18" x14ac:dyDescent="0.25">
      <c r="A148" s="13">
        <v>44187.5</v>
      </c>
      <c r="B148" s="14">
        <v>102.86062768361388</v>
      </c>
      <c r="C148" s="14">
        <v>83.082442494809811</v>
      </c>
      <c r="D148" s="14">
        <v>155.91511323377955</v>
      </c>
      <c r="E148" s="15">
        <v>126.45872848613271</v>
      </c>
      <c r="F148" s="16">
        <v>1.0286062768361388</v>
      </c>
      <c r="G148" s="16">
        <v>0.83082442494809816</v>
      </c>
      <c r="H148" s="16">
        <v>1.5591511323377956</v>
      </c>
      <c r="I148" s="16">
        <v>1.2645872848613271</v>
      </c>
      <c r="J148" s="16">
        <v>117.07922797458399</v>
      </c>
      <c r="K148" s="16">
        <v>1.1707922797458399</v>
      </c>
      <c r="L148" s="16">
        <v>119.24969192437021</v>
      </c>
      <c r="M148" s="16">
        <v>1.5643830596005495</v>
      </c>
      <c r="N148">
        <v>3.8911423449499685</v>
      </c>
      <c r="P148" s="16">
        <v>0.30088652019254097</v>
      </c>
      <c r="Q148" s="4"/>
      <c r="R148" s="16">
        <v>0.32499126805333739</v>
      </c>
    </row>
    <row r="149" spans="1:18" x14ac:dyDescent="0.25">
      <c r="A149" s="13">
        <v>44188.5</v>
      </c>
      <c r="B149" s="14">
        <v>99.232464550833072</v>
      </c>
      <c r="C149" s="14">
        <v>82.16673878023299</v>
      </c>
      <c r="D149" s="14">
        <v>134.76423479750142</v>
      </c>
      <c r="E149" s="15">
        <v>132.49181801220271</v>
      </c>
      <c r="F149" s="16">
        <v>0.99232464550833077</v>
      </c>
      <c r="G149" s="16">
        <v>0.82166738780232995</v>
      </c>
      <c r="H149" s="16">
        <v>1.3476423479750141</v>
      </c>
      <c r="I149" s="16">
        <v>1.3249181801220271</v>
      </c>
      <c r="J149" s="16">
        <v>112.16381403519254</v>
      </c>
      <c r="K149" s="16">
        <v>1.1216381403519255</v>
      </c>
      <c r="L149" s="16">
        <v>116.25213899844758</v>
      </c>
      <c r="M149" s="16">
        <v>1.5253197966466079</v>
      </c>
      <c r="N149">
        <v>5.8055067770151583</v>
      </c>
      <c r="P149" s="16">
        <v>0.19320245129893798</v>
      </c>
      <c r="Q149" s="4"/>
      <c r="R149" s="16">
        <v>0.22821748918932797</v>
      </c>
    </row>
    <row r="150" spans="1:18" x14ac:dyDescent="0.25">
      <c r="A150" s="13">
        <v>44189.5</v>
      </c>
      <c r="B150" s="14">
        <v>116.79784456050733</v>
      </c>
      <c r="C150" s="14">
        <v>93.472256453050235</v>
      </c>
      <c r="D150" s="14">
        <v>209.56572000073552</v>
      </c>
      <c r="E150" s="15">
        <v>165.35660444094026</v>
      </c>
      <c r="F150" s="16">
        <v>1.1679784456050732</v>
      </c>
      <c r="G150" s="16">
        <v>0.9347225645305024</v>
      </c>
      <c r="H150" s="16">
        <v>2.0956572000073552</v>
      </c>
      <c r="I150" s="16">
        <v>1.6535660444094027</v>
      </c>
      <c r="J150" s="16">
        <v>146.29810636380833</v>
      </c>
      <c r="K150" s="16">
        <v>1.4629810636380836</v>
      </c>
      <c r="L150" s="16">
        <v>150.5518971348327</v>
      </c>
      <c r="M150" s="16">
        <v>1.926059173375442</v>
      </c>
      <c r="N150">
        <v>4.403260890215619</v>
      </c>
      <c r="P150" s="16">
        <v>0.33224946241294467</v>
      </c>
      <c r="Q150" s="4"/>
      <c r="R150" s="16">
        <v>0.37553215347374769</v>
      </c>
    </row>
    <row r="151" spans="1:18" x14ac:dyDescent="0.25">
      <c r="A151" s="13">
        <v>44190.5</v>
      </c>
      <c r="B151" s="14">
        <v>125.73588479991611</v>
      </c>
      <c r="C151" s="14">
        <v>93.507693319543591</v>
      </c>
      <c r="D151" s="14">
        <v>140.56131244389917</v>
      </c>
      <c r="E151" s="15">
        <v>154.82846114969124</v>
      </c>
      <c r="F151" s="16">
        <v>1.2573588479991611</v>
      </c>
      <c r="G151" s="16">
        <v>0.93507693319543594</v>
      </c>
      <c r="H151" s="16">
        <v>1.4056131244389918</v>
      </c>
      <c r="I151" s="16">
        <v>1.5482846114969124</v>
      </c>
      <c r="J151" s="16">
        <v>128.65833792826254</v>
      </c>
      <c r="K151" s="16">
        <v>1.2865833792826253</v>
      </c>
      <c r="L151" s="16">
        <v>133.74969108549035</v>
      </c>
      <c r="M151" s="16">
        <v>1.7759840670938232</v>
      </c>
      <c r="N151">
        <v>5.714007368839539</v>
      </c>
      <c r="P151" s="16">
        <v>0.2251630591690886</v>
      </c>
      <c r="Q151" s="4"/>
      <c r="R151" s="16">
        <v>0.27096300574273752</v>
      </c>
    </row>
    <row r="152" spans="1:18" x14ac:dyDescent="0.25">
      <c r="A152" s="13">
        <v>44191.5</v>
      </c>
      <c r="B152" s="14">
        <v>139.27233095538855</v>
      </c>
      <c r="C152" s="14">
        <v>95.435298864115722</v>
      </c>
      <c r="D152" s="14">
        <v>164.0556607963874</v>
      </c>
      <c r="E152" s="15">
        <v>175.23902739129224</v>
      </c>
      <c r="F152" s="16">
        <v>1.3927233095538856</v>
      </c>
      <c r="G152" s="16">
        <v>0.95435298864115725</v>
      </c>
      <c r="H152" s="16">
        <v>1.640556607963874</v>
      </c>
      <c r="I152" s="16">
        <v>1.7523902739129225</v>
      </c>
      <c r="J152" s="16">
        <v>143.50057950179598</v>
      </c>
      <c r="K152" s="16">
        <v>1.4350057950179598</v>
      </c>
      <c r="L152" s="16">
        <v>149.73643541374616</v>
      </c>
      <c r="M152" s="16">
        <v>1.9667796137764704</v>
      </c>
      <c r="N152">
        <v>6.4371374516854081</v>
      </c>
      <c r="P152" s="16">
        <v>0.22292607634815043</v>
      </c>
      <c r="Q152" s="4"/>
      <c r="R152" s="16">
        <v>0.27223129645213673</v>
      </c>
    </row>
    <row r="153" spans="1:18" x14ac:dyDescent="0.25">
      <c r="A153" s="13">
        <v>44192.5</v>
      </c>
      <c r="B153" s="14">
        <v>119.41220746824816</v>
      </c>
      <c r="C153" s="14">
        <v>100.94716057756114</v>
      </c>
      <c r="D153" s="14">
        <v>154.41214023056884</v>
      </c>
      <c r="E153" s="15">
        <v>163.19684961876905</v>
      </c>
      <c r="F153" s="16">
        <v>1.1941220746824817</v>
      </c>
      <c r="G153" s="16">
        <v>1.0094716057756115</v>
      </c>
      <c r="H153" s="16">
        <v>1.5441214023056884</v>
      </c>
      <c r="I153" s="16">
        <v>1.6319684961876906</v>
      </c>
      <c r="J153" s="16">
        <v>134.49208947378679</v>
      </c>
      <c r="K153" s="16">
        <v>1.3449208947378679</v>
      </c>
      <c r="L153" s="16">
        <v>140.14519440890123</v>
      </c>
      <c r="M153" s="16">
        <v>1.8421706801806312</v>
      </c>
      <c r="N153">
        <v>5.9236148937485256</v>
      </c>
      <c r="P153" s="16">
        <v>0.22704394510136494</v>
      </c>
      <c r="Q153" s="4"/>
      <c r="R153" s="16">
        <v>0.27550212589106443</v>
      </c>
    </row>
    <row r="154" spans="1:18" x14ac:dyDescent="0.25">
      <c r="A154" s="13">
        <v>44193.5</v>
      </c>
      <c r="B154" s="14">
        <v>120.39089313420733</v>
      </c>
      <c r="C154" s="14">
        <v>98.22758856221688</v>
      </c>
      <c r="D154" s="14">
        <v>131.50712526777218</v>
      </c>
      <c r="E154" s="15">
        <v>170.63419752233762</v>
      </c>
      <c r="F154" s="16">
        <v>1.2039089313420732</v>
      </c>
      <c r="G154" s="16">
        <v>0.98227588562216883</v>
      </c>
      <c r="H154" s="16">
        <v>1.3150712526777217</v>
      </c>
      <c r="I154" s="16">
        <v>1.7063419752233762</v>
      </c>
      <c r="J154" s="16">
        <v>130.1899511216335</v>
      </c>
      <c r="K154" s="16">
        <v>1.301899511216335</v>
      </c>
      <c r="L154" s="16">
        <v>137.88752967922869</v>
      </c>
      <c r="M154" s="16">
        <v>1.8161122601851352</v>
      </c>
      <c r="N154">
        <v>6.1246735082236192</v>
      </c>
      <c r="P154" s="16">
        <v>0.2125663530420471</v>
      </c>
      <c r="Q154" s="4"/>
      <c r="R154" s="16">
        <v>0.27860129571515369</v>
      </c>
    </row>
    <row r="155" spans="1:18" x14ac:dyDescent="0.25">
      <c r="A155" s="13">
        <v>44194.5</v>
      </c>
      <c r="B155" s="14">
        <v>122.91055350674037</v>
      </c>
      <c r="C155" s="14">
        <v>109.33639892748198</v>
      </c>
      <c r="D155" s="14">
        <v>129.96114843566522</v>
      </c>
      <c r="E155" s="15">
        <v>183.83917408046662</v>
      </c>
      <c r="F155" s="16">
        <v>1.2291055350674036</v>
      </c>
      <c r="G155" s="16">
        <v>1.0933639892748197</v>
      </c>
      <c r="H155" s="16">
        <v>1.2996114843566522</v>
      </c>
      <c r="I155" s="16">
        <v>1.8383917408046662</v>
      </c>
      <c r="J155" s="16">
        <v>136.51181873758856</v>
      </c>
      <c r="K155" s="16">
        <v>1.3651181873758853</v>
      </c>
      <c r="L155" s="16">
        <v>145.43850954971617</v>
      </c>
      <c r="M155" s="16">
        <v>1.9188790003656062</v>
      </c>
      <c r="N155">
        <v>5.9250756421424491</v>
      </c>
      <c r="P155" s="16">
        <v>0.2303967526872403</v>
      </c>
      <c r="Q155" s="4"/>
      <c r="R155" s="16">
        <v>0.31027312592078937</v>
      </c>
    </row>
    <row r="156" spans="1:18" x14ac:dyDescent="0.25">
      <c r="A156" s="13">
        <v>44195.5</v>
      </c>
      <c r="B156" s="14">
        <v>135.04193486306562</v>
      </c>
      <c r="C156" s="14">
        <v>117.36984526411217</v>
      </c>
      <c r="D156" s="14">
        <v>159.78125581551328</v>
      </c>
      <c r="E156" s="15">
        <v>185.2494299550936</v>
      </c>
      <c r="F156" s="16">
        <v>1.3504193486306562</v>
      </c>
      <c r="G156" s="16">
        <v>1.1736984526411218</v>
      </c>
      <c r="H156" s="16">
        <v>1.5978125581551328</v>
      </c>
      <c r="I156" s="16">
        <v>1.8524942995509361</v>
      </c>
      <c r="J156" s="16">
        <v>149.36061647444615</v>
      </c>
      <c r="K156" s="16">
        <v>1.4936061647444618</v>
      </c>
      <c r="L156" s="16">
        <v>156.28369742917988</v>
      </c>
      <c r="M156" s="16">
        <v>2.0676605345461545</v>
      </c>
      <c r="N156">
        <v>5.8530626543282773</v>
      </c>
      <c r="P156" s="16">
        <v>0.25518369663102036</v>
      </c>
      <c r="Q156" s="4"/>
      <c r="R156" s="16">
        <v>0.31649999478154167</v>
      </c>
    </row>
    <row r="157" spans="1:18" x14ac:dyDescent="0.25">
      <c r="A157" s="13">
        <v>44196.5</v>
      </c>
      <c r="B157" s="14">
        <v>122.47209402478893</v>
      </c>
      <c r="C157" s="14">
        <v>112.34704430540717</v>
      </c>
      <c r="D157" s="14">
        <v>173.02878966699092</v>
      </c>
      <c r="E157" s="15">
        <v>162.55757010309512</v>
      </c>
      <c r="F157" s="16">
        <v>1.2247209402478894</v>
      </c>
      <c r="G157" s="16">
        <v>1.1234704430540716</v>
      </c>
      <c r="H157" s="16">
        <v>1.7302878966699091</v>
      </c>
      <c r="I157" s="16">
        <v>1.6255757010309511</v>
      </c>
      <c r="J157" s="16">
        <v>142.60137452507053</v>
      </c>
      <c r="K157" s="16">
        <v>1.4260137452507051</v>
      </c>
      <c r="L157" s="16">
        <v>146.69732583631441</v>
      </c>
      <c r="M157" s="16">
        <v>1.9366115350235362</v>
      </c>
      <c r="N157">
        <v>6.2344030818050324</v>
      </c>
      <c r="P157" s="16">
        <v>0.22873300403249425</v>
      </c>
      <c r="Q157" s="4"/>
      <c r="R157" s="16">
        <v>0.26074279761845331</v>
      </c>
    </row>
    <row r="158" spans="1:18" x14ac:dyDescent="0.25">
      <c r="A158" s="13">
        <v>44197.5</v>
      </c>
      <c r="B158" s="14">
        <v>150.11062701572425</v>
      </c>
      <c r="C158" s="14">
        <v>107.69528928461285</v>
      </c>
      <c r="D158" s="14">
        <v>134.04862162815715</v>
      </c>
      <c r="E158" s="15">
        <v>127.70158936786734</v>
      </c>
      <c r="F158" s="16">
        <v>1.5011062701572424</v>
      </c>
      <c r="G158" s="16">
        <v>1.0769528928461285</v>
      </c>
      <c r="H158" s="16">
        <v>1.3404862162815716</v>
      </c>
      <c r="I158" s="16">
        <v>1.2770158936786735</v>
      </c>
      <c r="J158" s="16">
        <v>129.88903182409041</v>
      </c>
      <c r="K158" s="16">
        <v>1.298890318240904</v>
      </c>
      <c r="L158" s="16">
        <v>129.51501365544868</v>
      </c>
      <c r="M158" s="16">
        <v>1.8107619691551611</v>
      </c>
      <c r="N158">
        <v>3.9026253493829755</v>
      </c>
      <c r="P158" s="16">
        <v>0.33282475307199677</v>
      </c>
      <c r="Q158" s="4"/>
      <c r="R158" s="16">
        <v>0.32721969939558154</v>
      </c>
    </row>
    <row r="159" spans="1:18" x14ac:dyDescent="0.25">
      <c r="A159" s="13">
        <v>44198.5</v>
      </c>
      <c r="B159" s="14">
        <v>118.16660867795788</v>
      </c>
      <c r="C159" s="14">
        <v>108.38408920773331</v>
      </c>
      <c r="D159" s="14">
        <v>143.86719550944017</v>
      </c>
      <c r="E159" s="15">
        <v>143.72764227907044</v>
      </c>
      <c r="F159" s="16">
        <v>1.1816660867795787</v>
      </c>
      <c r="G159" s="16">
        <v>1.083840892077333</v>
      </c>
      <c r="H159" s="16">
        <v>1.4386719550944016</v>
      </c>
      <c r="I159" s="16">
        <v>1.4372764227907044</v>
      </c>
      <c r="J159" s="16">
        <v>128.53638391855046</v>
      </c>
      <c r="K159" s="16">
        <v>1.2853638391855045</v>
      </c>
      <c r="L159" s="16">
        <v>131.57603112295817</v>
      </c>
      <c r="M159" s="16">
        <v>1.7688617070009638</v>
      </c>
      <c r="N159">
        <v>5.4990330274935726</v>
      </c>
      <c r="P159" s="16">
        <v>0.23374361142387354</v>
      </c>
      <c r="Q159" s="4"/>
      <c r="R159" s="16">
        <v>0.26136893806688166</v>
      </c>
    </row>
    <row r="160" spans="1:18" x14ac:dyDescent="0.25">
      <c r="A160" s="13">
        <v>44199.5</v>
      </c>
      <c r="B160" s="14">
        <v>139.70276387905497</v>
      </c>
      <c r="C160" s="14">
        <v>119.90245857754516</v>
      </c>
      <c r="D160" s="14">
        <v>129.5501941073731</v>
      </c>
      <c r="E160" s="15">
        <v>129.94270561082985</v>
      </c>
      <c r="F160" s="16">
        <v>1.3970276387905498</v>
      </c>
      <c r="G160" s="16">
        <v>1.1990245857754516</v>
      </c>
      <c r="H160" s="16">
        <v>1.295501941073731</v>
      </c>
      <c r="I160" s="16">
        <v>1.2994270561082986</v>
      </c>
      <c r="J160" s="16">
        <v>129.77453054370076</v>
      </c>
      <c r="K160" s="16">
        <v>1.2977453054370076</v>
      </c>
      <c r="L160" s="16">
        <v>129.80424044209201</v>
      </c>
      <c r="M160" s="16">
        <v>1.8172528493341207</v>
      </c>
      <c r="N160">
        <v>5.2827767808817585</v>
      </c>
      <c r="P160" s="16">
        <v>0.24565590394307715</v>
      </c>
      <c r="Q160" s="4"/>
      <c r="R160" s="16">
        <v>0.24597424990790709</v>
      </c>
    </row>
    <row r="161" spans="1:18" x14ac:dyDescent="0.25">
      <c r="A161" s="13">
        <v>44200.5</v>
      </c>
      <c r="B161" s="14">
        <v>120.9628471054307</v>
      </c>
      <c r="C161" s="14">
        <v>117.98723422557228</v>
      </c>
      <c r="D161" s="14">
        <v>148.45556039517925</v>
      </c>
      <c r="E161" s="15">
        <v>172.24841732298984</v>
      </c>
      <c r="F161" s="16">
        <v>1.209628471054307</v>
      </c>
      <c r="G161" s="16">
        <v>1.1798723422557229</v>
      </c>
      <c r="H161" s="16">
        <v>1.4845556039517924</v>
      </c>
      <c r="I161" s="16">
        <v>1.7224841732298983</v>
      </c>
      <c r="J161" s="16">
        <v>139.913514762293</v>
      </c>
      <c r="K161" s="16">
        <v>1.3991351476229301</v>
      </c>
      <c r="L161" s="16">
        <v>146.14256670515428</v>
      </c>
      <c r="M161" s="16">
        <v>1.9393258297135487</v>
      </c>
      <c r="N161">
        <v>5.4988526938778932</v>
      </c>
      <c r="P161" s="16">
        <v>0.25444128539406902</v>
      </c>
      <c r="Q161" s="4"/>
      <c r="R161" s="16">
        <v>0.31324428369350815</v>
      </c>
    </row>
    <row r="162" spans="1:18" x14ac:dyDescent="0.25">
      <c r="A162" s="13">
        <v>44201.5</v>
      </c>
      <c r="B162" s="14">
        <v>135.23721732148744</v>
      </c>
      <c r="C162" s="14">
        <v>108.55554221425147</v>
      </c>
      <c r="D162" s="14">
        <v>124.08139244164191</v>
      </c>
      <c r="E162" s="15">
        <v>128.69280684825887</v>
      </c>
      <c r="F162" s="16">
        <v>1.3523721732148744</v>
      </c>
      <c r="G162" s="16">
        <v>1.0855554221425148</v>
      </c>
      <c r="H162" s="16">
        <v>1.2408139244164191</v>
      </c>
      <c r="I162" s="16">
        <v>1.2869280684825888</v>
      </c>
      <c r="J162" s="16">
        <v>124.14173970640994</v>
      </c>
      <c r="K162" s="16">
        <v>1.2414173970640994</v>
      </c>
      <c r="L162" s="16">
        <v>125.00583899071354</v>
      </c>
      <c r="M162" s="16">
        <v>1.7376439089786135</v>
      </c>
      <c r="N162">
        <v>3.7513735899398211</v>
      </c>
      <c r="P162" s="16">
        <v>0.33092342506042272</v>
      </c>
      <c r="Q162" s="4"/>
      <c r="R162" s="16">
        <v>0.34305516036413569</v>
      </c>
    </row>
    <row r="163" spans="1:18" x14ac:dyDescent="0.25">
      <c r="A163" s="13">
        <v>44202.5</v>
      </c>
      <c r="B163" s="14">
        <v>65.874981426050894</v>
      </c>
      <c r="C163" s="14">
        <v>57.764068537893557</v>
      </c>
      <c r="D163" s="14">
        <v>82.298250566740222</v>
      </c>
      <c r="E163" s="15">
        <v>80.693478986605342</v>
      </c>
      <c r="F163" s="16">
        <v>0.65874981426050894</v>
      </c>
      <c r="G163" s="16">
        <v>0.57764068537893554</v>
      </c>
      <c r="H163" s="16">
        <v>0.82298250566740228</v>
      </c>
      <c r="I163" s="16">
        <v>0.80693478986605338</v>
      </c>
      <c r="J163" s="16">
        <v>71.657694879322506</v>
      </c>
      <c r="K163" s="16">
        <v>0.71657694879322509</v>
      </c>
      <c r="L163" s="16">
        <v>73.480899416580428</v>
      </c>
      <c r="M163" s="16">
        <v>0.9820870940936931</v>
      </c>
      <c r="N163">
        <v>3.7240705200641342</v>
      </c>
      <c r="P163" s="16">
        <v>0.19241766366467317</v>
      </c>
      <c r="Q163" s="4"/>
      <c r="R163" s="16">
        <v>0.21668085647641191</v>
      </c>
    </row>
    <row r="164" spans="1:18" x14ac:dyDescent="0.25">
      <c r="A164" s="13">
        <v>44203.5</v>
      </c>
      <c r="B164" s="14">
        <v>100.0062379395404</v>
      </c>
      <c r="C164" s="14">
        <v>86.685158950349077</v>
      </c>
      <c r="D164" s="14">
        <v>130.48018958967378</v>
      </c>
      <c r="E164" s="15">
        <v>112.2481682238694</v>
      </c>
      <c r="F164" s="16">
        <v>1.000062379395404</v>
      </c>
      <c r="G164" s="16">
        <v>0.86685158950349073</v>
      </c>
      <c r="H164" s="16">
        <v>1.3048018958967378</v>
      </c>
      <c r="I164" s="16">
        <v>1.122481682238694</v>
      </c>
      <c r="J164" s="16">
        <v>107.35493867585816</v>
      </c>
      <c r="K164" s="16">
        <v>1.0735493867585815</v>
      </c>
      <c r="L164" s="16">
        <v>108.51590479911845</v>
      </c>
      <c r="M164" s="16">
        <v>1.4585418417709635</v>
      </c>
      <c r="N164">
        <v>4.8584350073143838</v>
      </c>
      <c r="P164" s="16">
        <v>0.22096608993273567</v>
      </c>
      <c r="Q164" s="4"/>
      <c r="R164" s="16">
        <v>0.23103770669954329</v>
      </c>
    </row>
    <row r="165" spans="1:18" x14ac:dyDescent="0.25">
      <c r="A165" s="13">
        <v>44204.5</v>
      </c>
      <c r="B165" s="14">
        <v>119.60260453135727</v>
      </c>
      <c r="C165" s="14">
        <v>101.73047835716443</v>
      </c>
      <c r="D165" s="14">
        <v>136.7705646745757</v>
      </c>
      <c r="E165" s="15">
        <v>125.23647243981063</v>
      </c>
      <c r="F165" s="16">
        <v>1.1960260453135727</v>
      </c>
      <c r="G165" s="16">
        <v>1.0173047835716442</v>
      </c>
      <c r="H165" s="16">
        <v>1.3677056467457569</v>
      </c>
      <c r="I165" s="16">
        <v>1.2523647243981062</v>
      </c>
      <c r="J165" s="16">
        <v>120.83503000072702</v>
      </c>
      <c r="K165" s="16">
        <v>1.20835030000727</v>
      </c>
      <c r="L165" s="16">
        <v>121.83065941089139</v>
      </c>
      <c r="M165" s="16">
        <v>1.6609727598859574</v>
      </c>
      <c r="N165">
        <v>5.4520500162584158</v>
      </c>
      <c r="P165" s="16">
        <v>0.2216322844441779</v>
      </c>
      <c r="Q165" s="4"/>
      <c r="R165" s="16">
        <v>0.22970528895799966</v>
      </c>
    </row>
    <row r="166" spans="1:18" x14ac:dyDescent="0.25">
      <c r="A166" s="13">
        <v>44205.5</v>
      </c>
      <c r="B166" s="14">
        <v>138.3146791498238</v>
      </c>
      <c r="C166" s="14">
        <v>113.92507124580757</v>
      </c>
      <c r="D166" s="14">
        <v>141.20096125085681</v>
      </c>
      <c r="E166" s="15">
        <v>135.76795009240394</v>
      </c>
      <c r="F166" s="16">
        <v>1.383146791498238</v>
      </c>
      <c r="G166" s="16">
        <v>1.1392507124580757</v>
      </c>
      <c r="H166" s="16">
        <v>1.4120096125085682</v>
      </c>
      <c r="I166" s="16">
        <v>1.3576795009240394</v>
      </c>
      <c r="J166" s="16">
        <v>132.30216543472304</v>
      </c>
      <c r="K166" s="16">
        <v>1.3230216543472304</v>
      </c>
      <c r="L166" s="16">
        <v>133.04965247784375</v>
      </c>
      <c r="M166" s="16">
        <v>1.8349760255697003</v>
      </c>
      <c r="N166">
        <v>5.3561367621557778</v>
      </c>
      <c r="P166" s="16">
        <v>0.24701043179015666</v>
      </c>
      <c r="Q166" s="4"/>
      <c r="R166" s="16">
        <v>0.25348111170663806</v>
      </c>
    </row>
    <row r="167" spans="1:18" x14ac:dyDescent="0.25">
      <c r="A167" s="13">
        <v>44206.5</v>
      </c>
      <c r="B167" s="14">
        <v>100.71098949370592</v>
      </c>
      <c r="C167" s="14">
        <v>88.715596340332439</v>
      </c>
      <c r="D167" s="14">
        <v>124.64840219524893</v>
      </c>
      <c r="E167" s="15">
        <v>84.903085808857952</v>
      </c>
      <c r="F167" s="16">
        <v>1.0071098949370592</v>
      </c>
      <c r="G167" s="16">
        <v>0.88715596340332437</v>
      </c>
      <c r="H167" s="16">
        <v>1.2464840219524893</v>
      </c>
      <c r="I167" s="16">
        <v>0.84903085808857948</v>
      </c>
      <c r="J167" s="16">
        <v>99.744518459536309</v>
      </c>
      <c r="K167" s="16">
        <v>0.99744518459536313</v>
      </c>
      <c r="L167" s="16">
        <v>97.173685093264567</v>
      </c>
      <c r="M167" s="16">
        <v>1.3505900226007224</v>
      </c>
      <c r="N167">
        <v>3.2907648584423388</v>
      </c>
      <c r="P167" s="16">
        <v>0.303104362512093</v>
      </c>
      <c r="Q167" s="4"/>
      <c r="R167" s="16">
        <v>0.25800410986838557</v>
      </c>
    </row>
    <row r="168" spans="1:18" x14ac:dyDescent="0.25">
      <c r="A168" s="13">
        <v>44207.5</v>
      </c>
      <c r="B168" s="14">
        <v>94.653900377017166</v>
      </c>
      <c r="C168" s="14">
        <v>65.486449949732048</v>
      </c>
      <c r="D168" s="14">
        <v>75.287046466270397</v>
      </c>
      <c r="E168" s="15">
        <v>97.446167215592894</v>
      </c>
      <c r="F168" s="16">
        <v>0.94653900377017164</v>
      </c>
      <c r="G168" s="16">
        <v>0.65486449949732051</v>
      </c>
      <c r="H168" s="16">
        <v>0.75287046466270402</v>
      </c>
      <c r="I168" s="16">
        <v>0.97446167215592894</v>
      </c>
      <c r="J168" s="16">
        <v>83.218391002153126</v>
      </c>
      <c r="K168" s="16">
        <v>0.83218391002153125</v>
      </c>
      <c r="L168" s="16">
        <v>85.842355037347858</v>
      </c>
      <c r="M168" s="16">
        <v>1.178704251026977</v>
      </c>
      <c r="N168">
        <v>6.5390122346335415</v>
      </c>
      <c r="P168" s="16">
        <v>0.12726446750075066</v>
      </c>
      <c r="Q168" s="4"/>
      <c r="R168" s="16">
        <v>0.14902276325386621</v>
      </c>
    </row>
    <row r="169" spans="1:18" x14ac:dyDescent="0.25">
      <c r="A169" s="13">
        <v>44208.5</v>
      </c>
      <c r="B169" s="14">
        <v>137.48820100262941</v>
      </c>
      <c r="C169" s="14">
        <v>104.18058784028202</v>
      </c>
      <c r="D169" s="14">
        <v>211.44381417329106</v>
      </c>
      <c r="E169" s="15">
        <v>124.78207204887102</v>
      </c>
      <c r="F169" s="16">
        <v>1.3748820100262942</v>
      </c>
      <c r="G169" s="16">
        <v>1.0418058784028201</v>
      </c>
      <c r="H169" s="16">
        <v>2.1144381417329106</v>
      </c>
      <c r="I169" s="16">
        <v>1.2478207204887102</v>
      </c>
      <c r="J169" s="16">
        <v>144.47366876626836</v>
      </c>
      <c r="K169" s="16">
        <v>1.4447366876626837</v>
      </c>
      <c r="L169" s="16">
        <v>141.4019668440331</v>
      </c>
      <c r="M169" s="16">
        <v>1.8973572461261539</v>
      </c>
      <c r="N169">
        <v>4.6303485491664604</v>
      </c>
      <c r="P169" s="16">
        <v>0.3120146728312192</v>
      </c>
      <c r="Q169" s="4"/>
      <c r="R169" s="16">
        <v>0.26948742783377261</v>
      </c>
    </row>
    <row r="170" spans="1:18" x14ac:dyDescent="0.25">
      <c r="A170" s="13">
        <v>44209.5</v>
      </c>
      <c r="B170" s="14">
        <v>125.28804420288334</v>
      </c>
      <c r="C170" s="14">
        <v>94.399570597254339</v>
      </c>
      <c r="D170" s="14">
        <v>162.51540028940397</v>
      </c>
      <c r="E170" s="15">
        <v>136.49328069123663</v>
      </c>
      <c r="F170" s="16">
        <v>1.2528804420288333</v>
      </c>
      <c r="G170" s="16">
        <v>0.94399570597254334</v>
      </c>
      <c r="H170" s="16">
        <v>1.6251540028940397</v>
      </c>
      <c r="I170" s="16">
        <v>1.3649328069123663</v>
      </c>
      <c r="J170" s="16">
        <v>129.67407394519455</v>
      </c>
      <c r="K170" s="16">
        <v>1.2967407394519457</v>
      </c>
      <c r="L170" s="16">
        <v>131.29813649038465</v>
      </c>
      <c r="M170" s="16">
        <v>1.7523565945041217</v>
      </c>
      <c r="N170">
        <v>4.0211856000799111</v>
      </c>
      <c r="P170" s="16">
        <v>0.32247721652693079</v>
      </c>
      <c r="Q170" s="4"/>
      <c r="R170" s="16">
        <v>0.33943541598409227</v>
      </c>
    </row>
    <row r="171" spans="1:18" x14ac:dyDescent="0.25">
      <c r="A171" s="13">
        <v>44210.5</v>
      </c>
      <c r="B171" s="14">
        <v>121.95629222022892</v>
      </c>
      <c r="C171" s="14">
        <v>100.47326983046091</v>
      </c>
      <c r="D171" s="14">
        <v>149.6995129985319</v>
      </c>
      <c r="E171" s="15">
        <v>100.46469025330767</v>
      </c>
      <c r="F171" s="16">
        <v>1.2195629222022892</v>
      </c>
      <c r="G171" s="16">
        <v>1.004732698304609</v>
      </c>
      <c r="H171" s="16">
        <v>1.496995129985319</v>
      </c>
      <c r="I171" s="16">
        <v>1.0046469025330766</v>
      </c>
      <c r="J171" s="16">
        <v>118.14844132563233</v>
      </c>
      <c r="K171" s="16">
        <v>1.1814844132563234</v>
      </c>
      <c r="L171" s="16">
        <v>115.10403933861966</v>
      </c>
      <c r="M171" s="16">
        <v>1.5958995174875761</v>
      </c>
      <c r="N171">
        <v>5.2404219666408016</v>
      </c>
      <c r="P171" s="16">
        <v>0.22545596915236096</v>
      </c>
      <c r="Q171" s="4"/>
      <c r="R171" s="16">
        <v>0.19171107001085108</v>
      </c>
    </row>
    <row r="172" spans="1:18" x14ac:dyDescent="0.25">
      <c r="A172" s="13">
        <v>44211.5</v>
      </c>
      <c r="B172" s="14">
        <v>121.75465740191781</v>
      </c>
      <c r="C172" s="14">
        <v>97.720988244770311</v>
      </c>
      <c r="D172" s="14">
        <v>151.19013542501699</v>
      </c>
      <c r="E172" s="15">
        <v>93.688154395249668</v>
      </c>
      <c r="F172" s="16">
        <v>1.2175465740191782</v>
      </c>
      <c r="G172" s="16">
        <v>0.97720988244770313</v>
      </c>
      <c r="H172" s="16">
        <v>1.5119013542501698</v>
      </c>
      <c r="I172" s="16">
        <v>0.93688154395249668</v>
      </c>
      <c r="J172" s="16">
        <v>116.0884838667387</v>
      </c>
      <c r="K172" s="16">
        <v>1.1608848386673869</v>
      </c>
      <c r="L172" s="16">
        <v>112.18343778273857</v>
      </c>
      <c r="M172" s="16">
        <v>1.5607856691207618</v>
      </c>
      <c r="N172">
        <v>5.2161008148282564</v>
      </c>
      <c r="P172" s="16">
        <v>0.22255797575216341</v>
      </c>
      <c r="Q172" s="4"/>
      <c r="R172" s="16">
        <v>0.17961338885344075</v>
      </c>
    </row>
    <row r="173" spans="1:18" x14ac:dyDescent="0.25">
      <c r="A173" s="13">
        <v>44212.5</v>
      </c>
      <c r="B173" s="14">
        <v>114.13333712964085</v>
      </c>
      <c r="C173" s="14">
        <v>107.73614797039882</v>
      </c>
      <c r="D173" s="14">
        <v>205.69549464574612</v>
      </c>
      <c r="E173" s="15">
        <v>101.70874524175457</v>
      </c>
      <c r="F173" s="16">
        <v>1.1413333712964084</v>
      </c>
      <c r="G173" s="16">
        <v>1.0773614797039881</v>
      </c>
      <c r="H173" s="16">
        <v>2.056954946457461</v>
      </c>
      <c r="I173" s="16">
        <v>1.0170874524175457</v>
      </c>
      <c r="J173" s="16">
        <v>132.3184312468851</v>
      </c>
      <c r="K173" s="16">
        <v>1.3231843124688507</v>
      </c>
      <c r="L173" s="16">
        <v>127.23636153989891</v>
      </c>
      <c r="M173" s="16">
        <v>1.7161025855990684</v>
      </c>
      <c r="N173">
        <v>6.3299213322346199</v>
      </c>
      <c r="P173" s="16">
        <v>0.20903645448650998</v>
      </c>
      <c r="Q173" s="4"/>
      <c r="R173" s="16">
        <v>0.16067931954195211</v>
      </c>
    </row>
    <row r="174" spans="1:18" x14ac:dyDescent="0.25">
      <c r="A174" s="13">
        <v>44213.5</v>
      </c>
      <c r="B174" s="14">
        <v>124.26075548341259</v>
      </c>
      <c r="C174" s="14">
        <v>99.02007102841587</v>
      </c>
      <c r="D174" s="14">
        <v>137.25560781958202</v>
      </c>
      <c r="E174" s="15">
        <v>101.46372304641704</v>
      </c>
      <c r="F174" s="16">
        <v>1.242607554834126</v>
      </c>
      <c r="G174" s="16">
        <v>0.99020071028415868</v>
      </c>
      <c r="H174" s="16">
        <v>1.3725560781958202</v>
      </c>
      <c r="I174" s="16">
        <v>1.0146372304641704</v>
      </c>
      <c r="J174" s="16">
        <v>115.50003934445689</v>
      </c>
      <c r="K174" s="16">
        <v>1.1550003934445687</v>
      </c>
      <c r="L174" s="16">
        <v>113.05069493258057</v>
      </c>
      <c r="M174" s="16">
        <v>1.5770686023494624</v>
      </c>
      <c r="N174">
        <v>5.8323699456145759</v>
      </c>
      <c r="P174" s="16">
        <v>0.19803277299188238</v>
      </c>
      <c r="Q174" s="4"/>
      <c r="R174" s="16">
        <v>0.17396654189041755</v>
      </c>
    </row>
    <row r="175" spans="1:18" x14ac:dyDescent="0.25">
      <c r="A175" s="13">
        <v>44214.5</v>
      </c>
      <c r="B175" s="14">
        <v>139.08168617022042</v>
      </c>
      <c r="C175" s="14">
        <v>107.88377970609659</v>
      </c>
      <c r="D175" s="14">
        <v>188.06442780863094</v>
      </c>
      <c r="E175" s="15">
        <v>152.17399442847099</v>
      </c>
      <c r="F175" s="16">
        <v>1.3908168617022043</v>
      </c>
      <c r="G175" s="16">
        <v>1.0788377970609659</v>
      </c>
      <c r="H175" s="16">
        <v>1.8806442780863093</v>
      </c>
      <c r="I175" s="16">
        <v>1.5217399442847099</v>
      </c>
      <c r="J175" s="16">
        <v>146.80097202835475</v>
      </c>
      <c r="K175" s="16">
        <v>1.4680097202835476</v>
      </c>
      <c r="L175" s="16">
        <v>148.23448084217958</v>
      </c>
      <c r="M175" s="16">
        <v>1.97627574017443</v>
      </c>
      <c r="N175">
        <v>5.8319270760107633</v>
      </c>
      <c r="P175" s="16">
        <v>0.25171949188495618</v>
      </c>
      <c r="Q175" s="4"/>
      <c r="R175" s="16">
        <v>0.26093260845875182</v>
      </c>
    </row>
    <row r="176" spans="1:18" x14ac:dyDescent="0.25">
      <c r="A176" s="13">
        <v>44215.5</v>
      </c>
      <c r="B176" s="14">
        <v>110.32563606725476</v>
      </c>
      <c r="C176" s="14">
        <v>91.422347345800148</v>
      </c>
      <c r="D176" s="14">
        <v>198.44871018247599</v>
      </c>
      <c r="E176" s="15">
        <v>111.48347886531283</v>
      </c>
      <c r="F176" s="16">
        <v>1.1032563606725476</v>
      </c>
      <c r="G176" s="16">
        <v>0.91422347345800148</v>
      </c>
      <c r="H176" s="16">
        <v>1.9844871018247598</v>
      </c>
      <c r="I176" s="16">
        <v>1.1148347886531282</v>
      </c>
      <c r="J176" s="16">
        <v>127.92004311521092</v>
      </c>
      <c r="K176" s="16">
        <v>1.2792004311521095</v>
      </c>
      <c r="L176" s="16">
        <v>125.50238257840294</v>
      </c>
      <c r="M176" s="16">
        <v>1.6585197926101394</v>
      </c>
      <c r="N176">
        <v>6.943817217894634</v>
      </c>
      <c r="P176" s="16">
        <v>0.18422150108668373</v>
      </c>
      <c r="Q176" s="4"/>
      <c r="R176" s="16">
        <v>0.16055071060628326</v>
      </c>
    </row>
    <row r="177" spans="1:18" x14ac:dyDescent="0.25">
      <c r="A177" s="13">
        <v>44216.5</v>
      </c>
      <c r="B177" s="14">
        <v>141.52631782630277</v>
      </c>
      <c r="C177" s="14">
        <v>103.54888283619209</v>
      </c>
      <c r="D177" s="14">
        <v>150.24624190876128</v>
      </c>
      <c r="E177" s="15">
        <v>144.59628482226228</v>
      </c>
      <c r="F177" s="16">
        <v>1.4152631782630278</v>
      </c>
      <c r="G177" s="16">
        <v>1.035488828361921</v>
      </c>
      <c r="H177" s="16">
        <v>1.5024624190876128</v>
      </c>
      <c r="I177" s="16">
        <v>1.4459628482226228</v>
      </c>
      <c r="J177" s="16">
        <v>134.97943184837962</v>
      </c>
      <c r="K177" s="16">
        <v>1.3497943184837962</v>
      </c>
      <c r="L177" s="16">
        <v>136.95930201402112</v>
      </c>
      <c r="M177" s="16">
        <v>1.8597434214652011</v>
      </c>
      <c r="N177">
        <v>7.484465835108586</v>
      </c>
      <c r="P177" s="16">
        <v>0.18034611263132488</v>
      </c>
      <c r="Q177" s="4"/>
      <c r="R177" s="16">
        <v>0.19319519656831255</v>
      </c>
    </row>
    <row r="178" spans="1:18" x14ac:dyDescent="0.25">
      <c r="A178" s="13">
        <v>44217.5</v>
      </c>
      <c r="B178" s="14">
        <v>131.31649737095512</v>
      </c>
      <c r="C178" s="14">
        <v>105.52967455294919</v>
      </c>
      <c r="D178" s="14">
        <v>162.70082062961836</v>
      </c>
      <c r="E178" s="15">
        <v>113.87510323231018</v>
      </c>
      <c r="F178" s="16">
        <v>1.3131649737095512</v>
      </c>
      <c r="G178" s="16">
        <v>1.0552967455294919</v>
      </c>
      <c r="H178" s="16">
        <v>1.6270082062961837</v>
      </c>
      <c r="I178" s="16">
        <v>1.1387510323231018</v>
      </c>
      <c r="J178" s="16">
        <v>128.35552394645822</v>
      </c>
      <c r="K178" s="16">
        <v>1.2835552394645822</v>
      </c>
      <c r="L178" s="16">
        <v>125.94769697760168</v>
      </c>
      <c r="M178" s="16">
        <v>1.7331693136238258</v>
      </c>
      <c r="N178">
        <v>7.2672772930144465</v>
      </c>
      <c r="P178" s="16">
        <v>0.17662120044578167</v>
      </c>
      <c r="Q178" s="4"/>
      <c r="R178" s="16">
        <v>0.15669569034027475</v>
      </c>
    </row>
    <row r="179" spans="1:18" x14ac:dyDescent="0.25">
      <c r="A179" s="13">
        <v>44218.5</v>
      </c>
      <c r="B179" s="14">
        <v>131.33038879820748</v>
      </c>
      <c r="C179" s="14">
        <v>107.63797945569031</v>
      </c>
      <c r="D179" s="14">
        <v>145.61854054882647</v>
      </c>
      <c r="E179" s="15">
        <v>123.15290558760711</v>
      </c>
      <c r="F179" s="16">
        <v>1.3133038879820749</v>
      </c>
      <c r="G179" s="16">
        <v>1.0763797945569031</v>
      </c>
      <c r="H179" s="16">
        <v>1.4561854054882648</v>
      </c>
      <c r="I179" s="16">
        <v>1.231529055876071</v>
      </c>
      <c r="J179" s="16">
        <v>126.93495359758283</v>
      </c>
      <c r="K179" s="16">
        <v>1.2693495359758284</v>
      </c>
      <c r="L179" s="16">
        <v>126.40320034519991</v>
      </c>
      <c r="M179" s="16">
        <v>1.7419687399597945</v>
      </c>
      <c r="N179">
        <v>7.1455115118334884</v>
      </c>
      <c r="P179" s="16">
        <v>0.17764292085649755</v>
      </c>
      <c r="Q179" s="4"/>
      <c r="R179" s="16">
        <v>0.17235002054598456</v>
      </c>
    </row>
    <row r="180" spans="1:18" x14ac:dyDescent="0.25">
      <c r="A180" s="13">
        <v>44219.5</v>
      </c>
      <c r="B180" s="14">
        <v>132.19494735102393</v>
      </c>
      <c r="C180" s="14">
        <v>100.8901065818158</v>
      </c>
      <c r="D180" s="14">
        <v>125.85753944465462</v>
      </c>
      <c r="E180" s="15">
        <v>129.43020179061509</v>
      </c>
      <c r="F180" s="16">
        <v>1.3219494735102393</v>
      </c>
      <c r="G180" s="16">
        <v>1.0089010658181581</v>
      </c>
      <c r="H180" s="16">
        <v>1.2585753944465461</v>
      </c>
      <c r="I180" s="16">
        <v>1.2943020179061508</v>
      </c>
      <c r="J180" s="16">
        <v>122.09319879202735</v>
      </c>
      <c r="K180" s="16">
        <v>1.2209319879202736</v>
      </c>
      <c r="L180" s="16">
        <v>123.52487276828529</v>
      </c>
      <c r="M180" s="16">
        <v>1.7014188355485325</v>
      </c>
      <c r="N180">
        <v>3.099702906397154</v>
      </c>
      <c r="P180" s="16">
        <v>0.39388677714903553</v>
      </c>
      <c r="Q180" s="4"/>
      <c r="R180" s="16">
        <v>0.4175567972127186</v>
      </c>
    </row>
    <row r="181" spans="1:18" x14ac:dyDescent="0.25">
      <c r="A181" s="13">
        <v>44220.5</v>
      </c>
      <c r="B181" s="14">
        <v>108.63127584084302</v>
      </c>
      <c r="C181" s="14">
        <v>94.999267741284385</v>
      </c>
      <c r="D181" s="14">
        <v>113.45524223480921</v>
      </c>
      <c r="E181" s="15">
        <v>118.31312061635892</v>
      </c>
      <c r="F181" s="16">
        <v>1.0863127584084302</v>
      </c>
      <c r="G181" s="16">
        <v>0.94999267741284388</v>
      </c>
      <c r="H181" s="16">
        <v>1.1345524223480921</v>
      </c>
      <c r="I181" s="16">
        <v>1.1831312061635892</v>
      </c>
      <c r="J181" s="16">
        <v>108.84972660832388</v>
      </c>
      <c r="K181" s="16">
        <v>1.0884972660832388</v>
      </c>
      <c r="L181" s="16">
        <v>110.6938266261154</v>
      </c>
      <c r="M181" s="16">
        <v>1.5141993534254088</v>
      </c>
      <c r="N181">
        <v>3.1203644221721478</v>
      </c>
      <c r="P181" s="16">
        <v>0.34883658406972679</v>
      </c>
      <c r="Q181" s="4"/>
      <c r="R181" s="16">
        <v>0.37916443276839701</v>
      </c>
    </row>
    <row r="182" spans="1:18" x14ac:dyDescent="0.25">
      <c r="A182" s="13">
        <v>44221.5</v>
      </c>
      <c r="B182" s="14">
        <v>44.144182055030903</v>
      </c>
      <c r="C182" s="14">
        <v>46.775688877545527</v>
      </c>
      <c r="D182" s="14">
        <v>61.561592450117914</v>
      </c>
      <c r="E182" s="15">
        <v>41.177935263123828</v>
      </c>
      <c r="F182" s="16">
        <v>0.44144182055030901</v>
      </c>
      <c r="G182" s="16">
        <v>0.46775688877545529</v>
      </c>
      <c r="H182" s="16">
        <v>0.61561592450117919</v>
      </c>
      <c r="I182" s="16">
        <v>0.41177935263123827</v>
      </c>
      <c r="J182" s="16">
        <v>48.414849661454546</v>
      </c>
      <c r="K182" s="16">
        <v>0.48414849661454545</v>
      </c>
      <c r="L182" s="16">
        <v>47.171303353658345</v>
      </c>
      <c r="M182" s="16">
        <v>0.65355277540173629</v>
      </c>
      <c r="N182">
        <v>3.3985251297073664</v>
      </c>
      <c r="P182" s="16">
        <v>0.14245841302819306</v>
      </c>
      <c r="Q182" s="4"/>
      <c r="R182" s="16">
        <v>0.12116413353303496</v>
      </c>
    </row>
    <row r="183" spans="1:18" x14ac:dyDescent="0.25">
      <c r="A183" s="13">
        <v>44222.5</v>
      </c>
      <c r="B183" s="14">
        <v>97.952974888606803</v>
      </c>
      <c r="C183" s="14">
        <v>64.946562548486042</v>
      </c>
      <c r="D183" s="14">
        <v>103.58616854519734</v>
      </c>
      <c r="E183" s="15">
        <v>83.238053257149048</v>
      </c>
      <c r="F183" s="16">
        <v>0.97952974888606803</v>
      </c>
      <c r="G183" s="16">
        <v>0.64946562548486042</v>
      </c>
      <c r="H183" s="16">
        <v>1.0358616854519733</v>
      </c>
      <c r="I183" s="16">
        <v>0.83238053257149047</v>
      </c>
      <c r="J183" s="16">
        <v>87.430939809859808</v>
      </c>
      <c r="K183" s="16">
        <v>0.87430939809859809</v>
      </c>
      <c r="L183" s="16">
        <v>86.795843652198144</v>
      </c>
      <c r="M183" s="16">
        <v>1.1937575113961671</v>
      </c>
      <c r="N183">
        <v>4.0115556901208755</v>
      </c>
      <c r="P183" s="16">
        <v>0.21794771545905015</v>
      </c>
      <c r="Q183" s="4"/>
      <c r="R183" s="16">
        <v>0.20749569415709876</v>
      </c>
    </row>
    <row r="184" spans="1:18" x14ac:dyDescent="0.25">
      <c r="A184" s="13">
        <v>44223.5</v>
      </c>
      <c r="B184" s="14">
        <v>118.15248427344336</v>
      </c>
      <c r="C184" s="14">
        <v>68.647801089299719</v>
      </c>
      <c r="D184" s="14">
        <v>105.68181341070365</v>
      </c>
      <c r="E184" s="15">
        <v>66.185750624752075</v>
      </c>
      <c r="F184" s="16">
        <v>1.1815248427344336</v>
      </c>
      <c r="G184" s="16">
        <v>0.6864780108929972</v>
      </c>
      <c r="H184" s="16">
        <v>1.0568181341070366</v>
      </c>
      <c r="I184" s="16">
        <v>0.66185750624752071</v>
      </c>
      <c r="J184" s="16">
        <v>89.666962349549706</v>
      </c>
      <c r="K184" s="16">
        <v>0.89666962349549695</v>
      </c>
      <c r="L184" s="16">
        <v>85.365680632449696</v>
      </c>
      <c r="M184" s="16">
        <v>1.2272573770499831</v>
      </c>
      <c r="N184">
        <v>1.5098683501136949</v>
      </c>
      <c r="P184" s="16">
        <v>0.59387271971624322</v>
      </c>
      <c r="Q184" s="4"/>
      <c r="R184" s="16">
        <v>0.43835444739117951</v>
      </c>
    </row>
    <row r="185" spans="1:18" x14ac:dyDescent="0.25">
      <c r="A185" s="13">
        <v>44224.5</v>
      </c>
      <c r="B185" s="14">
        <v>23.427817198431242</v>
      </c>
      <c r="C185" s="14">
        <v>16.280411314449459</v>
      </c>
      <c r="D185" s="14">
        <v>41.549298636426641</v>
      </c>
      <c r="E185" s="15">
        <v>17.083246750893828</v>
      </c>
      <c r="F185" s="16">
        <v>0.23427817198431242</v>
      </c>
      <c r="G185" s="16">
        <v>0.16280411314449458</v>
      </c>
      <c r="H185" s="16">
        <v>0.4154929863642664</v>
      </c>
      <c r="I185" s="16">
        <v>0.17083246750893827</v>
      </c>
      <c r="J185" s="16">
        <v>24.585193475050296</v>
      </c>
      <c r="K185" s="16">
        <v>0.24585193475050293</v>
      </c>
      <c r="L185" s="16">
        <v>23.329464649074328</v>
      </c>
      <c r="M185" s="16">
        <v>0.31271110351650466</v>
      </c>
      <c r="N185">
        <v>2.7501748537357775</v>
      </c>
      <c r="P185" s="16">
        <v>8.9395019526319577E-2</v>
      </c>
      <c r="Q185" s="4"/>
      <c r="R185" s="16">
        <v>6.2116947683120281E-2</v>
      </c>
    </row>
    <row r="186" spans="1:18" x14ac:dyDescent="0.25">
      <c r="A186" s="13">
        <v>44225.5</v>
      </c>
      <c r="B186" s="14">
        <v>50.443774639368357</v>
      </c>
      <c r="C186" s="14">
        <v>54.316462467673247</v>
      </c>
      <c r="D186" s="14">
        <v>91.281693807432006</v>
      </c>
      <c r="E186" s="15">
        <v>59.368511186825089</v>
      </c>
      <c r="F186" s="16">
        <v>0.50443774639368355</v>
      </c>
      <c r="G186" s="16">
        <v>0.54316462467673243</v>
      </c>
      <c r="H186" s="16">
        <v>0.91281693807432007</v>
      </c>
      <c r="I186" s="16">
        <v>0.5936851118682509</v>
      </c>
      <c r="J186" s="16">
        <v>63.852610525324671</v>
      </c>
      <c r="K186" s="16">
        <v>0.63852610525324671</v>
      </c>
      <c r="L186" s="16">
        <v>63.274922483830828</v>
      </c>
      <c r="M186" s="16">
        <v>0.84226969905239146</v>
      </c>
      <c r="N186">
        <v>3.7949696237045809</v>
      </c>
      <c r="P186" s="16">
        <v>0.16825591995909814</v>
      </c>
      <c r="Q186" s="4"/>
      <c r="R186" s="16">
        <v>0.156440016847541</v>
      </c>
    </row>
    <row r="187" spans="1:18" x14ac:dyDescent="0.25">
      <c r="A187" s="13">
        <v>44226.5</v>
      </c>
      <c r="B187" s="14">
        <v>25.853181079651947</v>
      </c>
      <c r="C187" s="14">
        <v>86.680931431259808</v>
      </c>
      <c r="D187" s="14">
        <v>92.618175702483043</v>
      </c>
      <c r="E187" s="15">
        <v>92.800730698776206</v>
      </c>
      <c r="F187" s="16">
        <v>0.25853181079651949</v>
      </c>
      <c r="G187" s="16">
        <v>0.86680931431259811</v>
      </c>
      <c r="H187" s="16">
        <v>0.92618175702483041</v>
      </c>
      <c r="I187" s="16">
        <v>0.92800730698776202</v>
      </c>
      <c r="J187" s="16">
        <v>74.488254728042747</v>
      </c>
      <c r="K187" s="16">
        <v>0.74488254728042746</v>
      </c>
      <c r="L187" s="16">
        <v>78.148924372226503</v>
      </c>
      <c r="M187" s="16">
        <v>1.0065574687440886</v>
      </c>
      <c r="N187">
        <v>2.9140831717722082</v>
      </c>
      <c r="P187" s="16">
        <v>0.2556147176909247</v>
      </c>
      <c r="Q187" s="4"/>
      <c r="R187" s="16">
        <v>0.3184560125040603</v>
      </c>
    </row>
    <row r="188" spans="1:18" x14ac:dyDescent="0.25">
      <c r="A188" s="13">
        <v>44227.5</v>
      </c>
      <c r="B188" s="14">
        <v>23.185047406970988</v>
      </c>
      <c r="C188" s="14">
        <v>55.029438509331968</v>
      </c>
      <c r="D188" s="14">
        <v>77.808194450901084</v>
      </c>
      <c r="E188" s="15">
        <v>62.083439689516915</v>
      </c>
      <c r="F188" s="16">
        <v>0.23185047406970988</v>
      </c>
      <c r="G188" s="16">
        <v>0.55029438509331963</v>
      </c>
      <c r="H188" s="16">
        <v>0.7780819445090108</v>
      </c>
      <c r="I188" s="16">
        <v>0.62083439689516917</v>
      </c>
      <c r="J188" s="16">
        <v>54.526530014180238</v>
      </c>
      <c r="K188" s="16">
        <v>0.54526530014180241</v>
      </c>
      <c r="L188" s="16">
        <v>56.195159496861415</v>
      </c>
      <c r="M188" s="16">
        <v>0.71838056680122009</v>
      </c>
      <c r="N188">
        <v>3.7240711393932107</v>
      </c>
      <c r="P188" s="16">
        <v>0.14641645654240815</v>
      </c>
      <c r="Q188" s="4"/>
      <c r="R188" s="16">
        <v>0.16670852238239631</v>
      </c>
    </row>
    <row r="189" spans="1:18" x14ac:dyDescent="0.25">
      <c r="A189" s="13">
        <v>44228.5</v>
      </c>
      <c r="B189" s="14">
        <v>20.248356137557543</v>
      </c>
      <c r="C189" s="14">
        <v>85.095886423237545</v>
      </c>
      <c r="D189" s="14">
        <v>122.32206550096468</v>
      </c>
      <c r="E189" s="15">
        <v>89.484466708260953</v>
      </c>
      <c r="F189" s="16">
        <v>0.20248356137557544</v>
      </c>
      <c r="G189" s="16">
        <v>0.85095886423237543</v>
      </c>
      <c r="H189" s="16">
        <v>1.2232206550096469</v>
      </c>
      <c r="I189" s="16">
        <v>0.89484466708260957</v>
      </c>
      <c r="J189" s="16">
        <v>79.287693692505172</v>
      </c>
      <c r="K189" s="16">
        <v>0.7928769369250519</v>
      </c>
      <c r="L189" s="16">
        <v>81.655424283583386</v>
      </c>
      <c r="M189" s="16">
        <v>1.0272427279574239</v>
      </c>
      <c r="N189">
        <v>2.4228265672824629</v>
      </c>
      <c r="P189" s="16">
        <v>0.3272528655711307</v>
      </c>
      <c r="Q189" s="4"/>
      <c r="R189" s="16">
        <v>0.36933913436746829</v>
      </c>
    </row>
    <row r="190" spans="1:18" x14ac:dyDescent="0.25">
      <c r="A190" s="13">
        <v>44229.5</v>
      </c>
      <c r="B190" s="14">
        <v>23.927816038578143</v>
      </c>
      <c r="C190" s="14">
        <v>48.088444654583306</v>
      </c>
      <c r="D190" s="14">
        <v>64.337662952241587</v>
      </c>
      <c r="E190" s="15">
        <v>50.409396511479507</v>
      </c>
      <c r="F190" s="16">
        <v>0.23927816038578142</v>
      </c>
      <c r="G190" s="16">
        <v>0.48088444654583307</v>
      </c>
      <c r="H190" s="16">
        <v>0.64337662952241592</v>
      </c>
      <c r="I190" s="16">
        <v>0.5040939651147951</v>
      </c>
      <c r="J190" s="16">
        <v>46.690830039220636</v>
      </c>
      <c r="K190" s="16">
        <v>0.46690830039220638</v>
      </c>
      <c r="L190" s="16">
        <v>47.573825998080032</v>
      </c>
      <c r="M190" s="16">
        <v>0.61977078136712327</v>
      </c>
      <c r="N190">
        <v>2.4283287506065441</v>
      </c>
      <c r="P190" s="16">
        <v>0.19227557235633058</v>
      </c>
      <c r="Q190" s="4"/>
      <c r="R190" s="16">
        <v>0.20758884685151602</v>
      </c>
    </row>
    <row r="191" spans="1:18" x14ac:dyDescent="0.25">
      <c r="A191" s="13">
        <v>44230.5</v>
      </c>
      <c r="B191" s="14">
        <v>43.9775335504903</v>
      </c>
      <c r="C191" s="14">
        <v>80.214994157056736</v>
      </c>
      <c r="D191" s="14">
        <v>112.60186441429457</v>
      </c>
      <c r="E191" s="15">
        <v>82.734081870808893</v>
      </c>
      <c r="F191" s="16">
        <v>0.439775335504903</v>
      </c>
      <c r="G191" s="16">
        <v>0.8021499415705674</v>
      </c>
      <c r="H191" s="16">
        <v>1.1260186441429456</v>
      </c>
      <c r="I191" s="16">
        <v>0.82734081870808895</v>
      </c>
      <c r="J191" s="16">
        <v>79.882118498162626</v>
      </c>
      <c r="K191" s="16">
        <v>0.79882118498162613</v>
      </c>
      <c r="L191" s="16">
        <v>80.751188998126736</v>
      </c>
      <c r="M191" s="16">
        <v>1.0558969453963614</v>
      </c>
      <c r="N191">
        <v>2.1331627202771495</v>
      </c>
      <c r="P191" s="16">
        <v>0.37447737923989216</v>
      </c>
      <c r="Q191" s="4"/>
      <c r="R191" s="16">
        <v>0.38784702678499716</v>
      </c>
    </row>
    <row r="192" spans="1:18" x14ac:dyDescent="0.25">
      <c r="A192" s="13">
        <v>44231.5</v>
      </c>
      <c r="B192" s="14">
        <v>29.287096607729506</v>
      </c>
      <c r="C192" s="14">
        <v>60.047272334395274</v>
      </c>
      <c r="D192" s="14">
        <v>42.961460945669891</v>
      </c>
      <c r="E192" s="15">
        <v>63.101069375885807</v>
      </c>
      <c r="F192" s="16">
        <v>0.29287096607729507</v>
      </c>
      <c r="G192" s="16">
        <v>0.60047272334395274</v>
      </c>
      <c r="H192" s="16">
        <v>0.42961460945669894</v>
      </c>
      <c r="I192" s="16">
        <v>0.6310106937588581</v>
      </c>
      <c r="J192" s="16">
        <v>48.849224815920117</v>
      </c>
      <c r="K192" s="16">
        <v>0.48849224815920123</v>
      </c>
      <c r="L192" s="16">
        <v>51.4981976436111</v>
      </c>
      <c r="M192" s="16">
        <v>0.69365071432036063</v>
      </c>
      <c r="N192">
        <v>3.9082235823492932</v>
      </c>
      <c r="P192" s="16">
        <v>0.12499086550866187</v>
      </c>
      <c r="Q192" s="4"/>
      <c r="R192" s="16">
        <v>0.16145716345622885</v>
      </c>
    </row>
    <row r="193" spans="1:18" x14ac:dyDescent="0.25">
      <c r="A193" s="13">
        <v>44232.5</v>
      </c>
      <c r="B193" s="14">
        <v>31.506390266755602</v>
      </c>
      <c r="C193" s="14">
        <v>79.069208420243399</v>
      </c>
      <c r="D193" s="14">
        <v>9.9859569197169124E-2</v>
      </c>
      <c r="E193" s="15">
        <v>81.352364021644277</v>
      </c>
      <c r="F193" s="16">
        <v>0.31506390266755602</v>
      </c>
      <c r="G193" s="16">
        <v>0.79069208420243398</v>
      </c>
      <c r="H193" s="16">
        <v>9.9859569197169123E-4</v>
      </c>
      <c r="I193" s="16">
        <v>0.81352364021644274</v>
      </c>
      <c r="J193" s="16">
        <v>48.006955569460111</v>
      </c>
      <c r="K193" s="16">
        <v>0.48006955569460108</v>
      </c>
      <c r="L193" s="16">
        <v>53.863512215372481</v>
      </c>
      <c r="M193" s="16">
        <v>0.7597863195277228</v>
      </c>
      <c r="N193">
        <v>3.0408706459237549</v>
      </c>
      <c r="P193" s="16">
        <v>0.15787240287189713</v>
      </c>
      <c r="Q193" s="4"/>
      <c r="R193" s="16">
        <v>0.26752984093781168</v>
      </c>
    </row>
    <row r="194" spans="1:18" x14ac:dyDescent="0.25">
      <c r="A194" s="13">
        <v>44233.5</v>
      </c>
      <c r="B194" s="14">
        <v>48.190798593457252</v>
      </c>
      <c r="C194" s="14">
        <v>76.093094271165924</v>
      </c>
      <c r="D194" s="14">
        <v>5.5610025211873815</v>
      </c>
      <c r="E194" s="15">
        <v>81.654225342908362</v>
      </c>
      <c r="F194" s="16">
        <v>0.48190798593457251</v>
      </c>
      <c r="G194" s="16">
        <v>0.76093094271165929</v>
      </c>
      <c r="H194" s="16">
        <v>5.5610025211873818E-2</v>
      </c>
      <c r="I194" s="16">
        <v>0.8165422534290836</v>
      </c>
      <c r="J194" s="16">
        <v>52.874780182179734</v>
      </c>
      <c r="K194" s="16">
        <v>0.52874780182179726</v>
      </c>
      <c r="L194" s="16">
        <v>57.869736986108251</v>
      </c>
      <c r="M194" s="16">
        <v>0.82726515559032887</v>
      </c>
      <c r="N194">
        <v>3.0052321085424385</v>
      </c>
      <c r="P194" s="16">
        <v>0.1759424173323651</v>
      </c>
      <c r="Q194" s="4"/>
      <c r="R194" s="16">
        <v>0.27170688450587371</v>
      </c>
    </row>
    <row r="195" spans="1:18" x14ac:dyDescent="0.25">
      <c r="A195" s="13">
        <v>44234.5</v>
      </c>
      <c r="B195" s="14">
        <v>34.462685313327171</v>
      </c>
      <c r="C195" s="14">
        <v>58.057562955977254</v>
      </c>
      <c r="D195" s="14">
        <v>5.4914880437833871</v>
      </c>
      <c r="E195" s="15">
        <v>60.997052913367781</v>
      </c>
      <c r="F195" s="16">
        <v>0.34462685313327168</v>
      </c>
      <c r="G195" s="16">
        <v>0.58057562955977249</v>
      </c>
      <c r="H195" s="16">
        <v>5.4914880437833873E-2</v>
      </c>
      <c r="I195" s="16">
        <v>0.60997052913367777</v>
      </c>
      <c r="J195" s="16">
        <v>39.752197306613901</v>
      </c>
      <c r="K195" s="16">
        <v>0.39752197306613896</v>
      </c>
      <c r="L195" s="16">
        <v>43.44611277926883</v>
      </c>
      <c r="M195" s="16">
        <v>0.61950162433129718</v>
      </c>
      <c r="N195">
        <v>4.3669617495900255</v>
      </c>
      <c r="P195" s="16">
        <v>9.1029414925252947E-2</v>
      </c>
      <c r="Q195" s="4"/>
      <c r="R195" s="16">
        <v>0.1396784684892059</v>
      </c>
    </row>
    <row r="196" spans="1:18" x14ac:dyDescent="0.25">
      <c r="A196" s="13">
        <v>44235.5</v>
      </c>
      <c r="B196" s="14">
        <v>46.846907721650332</v>
      </c>
      <c r="C196" s="14">
        <v>87.660457287959005</v>
      </c>
      <c r="D196" s="14">
        <v>13.432986349062961</v>
      </c>
      <c r="E196" s="15">
        <v>90.431309890435571</v>
      </c>
      <c r="F196" s="16">
        <v>0.46846907721650333</v>
      </c>
      <c r="G196" s="16">
        <v>0.87660457287959004</v>
      </c>
      <c r="H196" s="16">
        <v>0.13432986349062961</v>
      </c>
      <c r="I196" s="16">
        <v>0.90431309890435574</v>
      </c>
      <c r="J196" s="16">
        <v>59.592915312276972</v>
      </c>
      <c r="K196" s="16">
        <v>0.59592915312276973</v>
      </c>
      <c r="L196" s="16">
        <v>64.990610992494965</v>
      </c>
      <c r="M196" s="16">
        <v>0.91892083994416829</v>
      </c>
      <c r="N196">
        <v>3.9979652625489419</v>
      </c>
      <c r="P196" s="16">
        <v>0.14905811181131406</v>
      </c>
      <c r="Q196" s="4"/>
      <c r="R196" s="16">
        <v>0.22619333573894088</v>
      </c>
    </row>
    <row r="197" spans="1:18" x14ac:dyDescent="0.25">
      <c r="A197" s="13">
        <v>44236.5</v>
      </c>
      <c r="B197" s="14">
        <v>72.868561644841336</v>
      </c>
      <c r="C197" s="14">
        <v>97.067649154631056</v>
      </c>
      <c r="D197" s="14">
        <v>12.081236103730848</v>
      </c>
      <c r="E197" s="15">
        <v>101.41029230611642</v>
      </c>
      <c r="F197" s="16">
        <v>0.72868561644841334</v>
      </c>
      <c r="G197" s="16">
        <v>0.97067649154631053</v>
      </c>
      <c r="H197" s="16">
        <v>0.12081236103730848</v>
      </c>
      <c r="I197" s="16">
        <v>1.0141029230611642</v>
      </c>
      <c r="J197" s="16">
        <v>70.856934802329917</v>
      </c>
      <c r="K197" s="16">
        <v>0.70856934802329907</v>
      </c>
      <c r="L197" s="16">
        <v>76.074315741063373</v>
      </c>
      <c r="M197" s="16">
        <v>1.1006155790095784</v>
      </c>
      <c r="N197">
        <v>3.8685764868082804</v>
      </c>
      <c r="P197" s="16">
        <v>0.18316022713768162</v>
      </c>
      <c r="Q197" s="4"/>
      <c r="R197" s="16">
        <v>0.26213852214612327</v>
      </c>
    </row>
    <row r="198" spans="1:18" x14ac:dyDescent="0.25">
      <c r="A198" s="13">
        <v>44237.5</v>
      </c>
      <c r="B198" s="14">
        <v>70.506909611647487</v>
      </c>
      <c r="C198" s="14">
        <v>97.302637919675846</v>
      </c>
      <c r="D198" s="14">
        <v>87.410994410419505</v>
      </c>
      <c r="E198" s="15">
        <v>100.13190100728778</v>
      </c>
      <c r="F198" s="16">
        <v>0.70506909611647484</v>
      </c>
      <c r="G198" s="16">
        <v>0.9730263791967585</v>
      </c>
      <c r="H198" s="16">
        <v>0.87410994410419507</v>
      </c>
      <c r="I198" s="16">
        <v>1.0013190100728777</v>
      </c>
      <c r="J198" s="16">
        <v>88.838110737257665</v>
      </c>
      <c r="K198" s="16">
        <v>0.88838110737257658</v>
      </c>
      <c r="L198" s="16">
        <v>90.969659725295003</v>
      </c>
      <c r="M198" s="16">
        <v>1.2453156923155966</v>
      </c>
      <c r="N198">
        <v>5.0772190245125364</v>
      </c>
      <c r="P198" s="16">
        <v>0.17497395780712258</v>
      </c>
      <c r="Q198" s="4"/>
      <c r="R198" s="16">
        <v>0.19721800561263247</v>
      </c>
    </row>
    <row r="199" spans="1:18" x14ac:dyDescent="0.25">
      <c r="A199" s="13">
        <v>44238.5</v>
      </c>
      <c r="B199" s="14">
        <v>115.17914994822667</v>
      </c>
      <c r="C199" s="14">
        <v>118.43199974530215</v>
      </c>
      <c r="D199" s="14">
        <v>91.835869905936008</v>
      </c>
      <c r="E199" s="15">
        <v>112.91141389700583</v>
      </c>
      <c r="F199" s="16">
        <v>1.1517914994822667</v>
      </c>
      <c r="G199" s="16">
        <v>1.1843199974530214</v>
      </c>
      <c r="H199" s="16">
        <v>0.91835869905936007</v>
      </c>
      <c r="I199" s="16">
        <v>1.1291141389700583</v>
      </c>
      <c r="J199" s="16">
        <v>109.58960837411767</v>
      </c>
      <c r="K199" s="16">
        <v>1.0958960837411766</v>
      </c>
      <c r="L199" s="16">
        <v>110.04321403878461</v>
      </c>
      <c r="M199" s="16">
        <v>1.5676544397749037</v>
      </c>
      <c r="N199">
        <v>5.8917398942816721</v>
      </c>
      <c r="P199" s="16">
        <v>0.18600550998607679</v>
      </c>
      <c r="Q199" s="4"/>
      <c r="R199" s="16">
        <v>0.19164358224061098</v>
      </c>
    </row>
    <row r="200" spans="1:18" x14ac:dyDescent="0.25">
      <c r="A200" s="13">
        <v>44239.5</v>
      </c>
      <c r="B200" s="14">
        <v>137.66165055840378</v>
      </c>
      <c r="C200" s="14">
        <v>112.11012856234194</v>
      </c>
      <c r="D200" s="14">
        <v>276.01785782581925</v>
      </c>
      <c r="E200" s="15">
        <v>113.0403638849746</v>
      </c>
      <c r="F200" s="16">
        <v>1.3766165055840378</v>
      </c>
      <c r="G200" s="16">
        <v>1.1211012856234195</v>
      </c>
      <c r="H200" s="16">
        <v>2.7601785782581927</v>
      </c>
      <c r="I200" s="16">
        <v>1.130403638849746</v>
      </c>
      <c r="J200" s="16">
        <v>159.70750020788489</v>
      </c>
      <c r="K200" s="16">
        <v>1.5970750020788489</v>
      </c>
      <c r="L200" s="16">
        <v>152.00384788271128</v>
      </c>
      <c r="M200" s="16">
        <v>2.0195820370686044</v>
      </c>
      <c r="N200">
        <v>4.6077457048946444</v>
      </c>
      <c r="P200" s="16">
        <v>0.34660658473021483</v>
      </c>
      <c r="Q200" s="4"/>
      <c r="R200" s="16">
        <v>0.24532682818171986</v>
      </c>
    </row>
    <row r="201" spans="1:18" x14ac:dyDescent="0.25">
      <c r="A201" s="13">
        <v>44240.5</v>
      </c>
      <c r="B201" s="14">
        <v>123.13781807969201</v>
      </c>
      <c r="C201" s="14">
        <v>105.55020529602504</v>
      </c>
      <c r="D201" s="14">
        <v>178.20741409699798</v>
      </c>
      <c r="E201" s="15">
        <v>105.23613495388821</v>
      </c>
      <c r="F201" s="16">
        <v>1.2313781807969202</v>
      </c>
      <c r="G201" s="16">
        <v>1.0555020529602503</v>
      </c>
      <c r="H201" s="16">
        <v>1.7820741409699798</v>
      </c>
      <c r="I201" s="16">
        <v>1.0523613495388822</v>
      </c>
      <c r="J201" s="16">
        <v>128.03289310665082</v>
      </c>
      <c r="K201" s="16">
        <v>1.2803289310665082</v>
      </c>
      <c r="L201" s="16">
        <v>124.2032542675294</v>
      </c>
      <c r="M201" s="16">
        <v>1.6994085894267281</v>
      </c>
      <c r="N201">
        <v>5.7227737571263368</v>
      </c>
      <c r="P201" s="16">
        <v>0.22372523978816511</v>
      </c>
      <c r="Q201" s="4"/>
      <c r="R201" s="16">
        <v>0.18389008445920468</v>
      </c>
    </row>
    <row r="202" spans="1:18" x14ac:dyDescent="0.25">
      <c r="A202" s="13">
        <v>44241.5</v>
      </c>
      <c r="B202" s="14">
        <v>119.08934501694728</v>
      </c>
      <c r="C202" s="14">
        <v>97.674553720668925</v>
      </c>
      <c r="D202" s="14">
        <v>160.37706795573982</v>
      </c>
      <c r="E202" s="15">
        <v>102.61985518485089</v>
      </c>
      <c r="F202" s="16">
        <v>1.1908934501694728</v>
      </c>
      <c r="G202" s="16">
        <v>0.97674553720668922</v>
      </c>
      <c r="H202" s="16">
        <v>1.6037706795573983</v>
      </c>
      <c r="I202" s="16">
        <v>1.0261985518485088</v>
      </c>
      <c r="J202" s="16">
        <v>119.94020546955174</v>
      </c>
      <c r="K202" s="16">
        <v>1.1994020546955173</v>
      </c>
      <c r="L202" s="16">
        <v>117.05370754032046</v>
      </c>
      <c r="M202" s="16">
        <v>1.6040648728784368</v>
      </c>
      <c r="N202">
        <v>5.3865603994032192</v>
      </c>
      <c r="P202" s="16">
        <v>0.222665665241292</v>
      </c>
      <c r="Q202" s="4"/>
      <c r="R202" s="16">
        <v>0.19051091527019767</v>
      </c>
    </row>
    <row r="203" spans="1:18" x14ac:dyDescent="0.25">
      <c r="A203" s="13">
        <v>44242.5</v>
      </c>
      <c r="B203" s="14">
        <v>117.94927436633638</v>
      </c>
      <c r="C203" s="14">
        <v>89.984102183686488</v>
      </c>
      <c r="D203" s="14">
        <v>139.9754546872523</v>
      </c>
      <c r="E203" s="15">
        <v>96.885516328746888</v>
      </c>
      <c r="F203" s="16">
        <v>1.1794927436633638</v>
      </c>
      <c r="G203" s="16">
        <v>0.89984102183686487</v>
      </c>
      <c r="H203" s="16">
        <v>1.399754546872523</v>
      </c>
      <c r="I203" s="16">
        <v>0.9688551632874689</v>
      </c>
      <c r="J203" s="16">
        <v>111.19858689150553</v>
      </c>
      <c r="K203" s="16">
        <v>1.1119858689150552</v>
      </c>
      <c r="L203" s="16">
        <v>108.76687216253885</v>
      </c>
      <c r="M203" s="16">
        <v>1.5035354747254341</v>
      </c>
      <c r="N203">
        <v>6.0866122084964278</v>
      </c>
      <c r="P203" s="16">
        <v>0.18269372695747088</v>
      </c>
      <c r="Q203" s="4"/>
      <c r="R203" s="16">
        <v>0.15917806656632796</v>
      </c>
    </row>
    <row r="204" spans="1:18" x14ac:dyDescent="0.25">
      <c r="A204" s="13">
        <v>44243.5</v>
      </c>
      <c r="B204" s="14">
        <v>130.61533651082613</v>
      </c>
      <c r="C204" s="14">
        <v>110.12458225747825</v>
      </c>
      <c r="D204" s="14">
        <v>131.29621846460984</v>
      </c>
      <c r="E204" s="15">
        <v>112.90781785465641</v>
      </c>
      <c r="F204" s="16">
        <v>1.3061533651082613</v>
      </c>
      <c r="G204" s="16">
        <v>1.1012458225747825</v>
      </c>
      <c r="H204" s="16">
        <v>1.3129621846460984</v>
      </c>
      <c r="I204" s="16">
        <v>1.1290781785465642</v>
      </c>
      <c r="J204" s="16">
        <v>121.23598877189266</v>
      </c>
      <c r="K204" s="16">
        <v>1.2123598877189266</v>
      </c>
      <c r="L204" s="16">
        <v>119.75423859454494</v>
      </c>
      <c r="M204" s="16">
        <v>1.6790222234820584</v>
      </c>
      <c r="N204">
        <v>6.9393108024069221</v>
      </c>
      <c r="P204" s="16">
        <v>0.1747089764733431</v>
      </c>
      <c r="Q204" s="4"/>
      <c r="R204" s="16">
        <v>0.16270753835596177</v>
      </c>
    </row>
    <row r="205" spans="1:18" x14ac:dyDescent="0.25">
      <c r="A205" s="13">
        <v>44244.5</v>
      </c>
      <c r="B205" s="14">
        <v>122.28077825268879</v>
      </c>
      <c r="C205" s="14">
        <v>104.16602392441357</v>
      </c>
      <c r="D205" s="14">
        <v>111.86473397936777</v>
      </c>
      <c r="E205" s="15">
        <v>109.42566902618148</v>
      </c>
      <c r="F205" s="16">
        <v>1.2228077825268879</v>
      </c>
      <c r="G205" s="16">
        <v>1.0416602392441356</v>
      </c>
      <c r="H205" s="16">
        <v>1.1186473397936778</v>
      </c>
      <c r="I205" s="16">
        <v>1.0942566902618147</v>
      </c>
      <c r="J205" s="16">
        <v>111.93430129566291</v>
      </c>
      <c r="K205" s="16">
        <v>1.1193430129566291</v>
      </c>
      <c r="L205" s="16">
        <v>111.45696549129849</v>
      </c>
      <c r="M205" s="16">
        <v>1.5674632592671895</v>
      </c>
      <c r="N205">
        <v>4.4576184883316454</v>
      </c>
      <c r="P205" s="16">
        <v>0.25110785408994613</v>
      </c>
      <c r="Q205" s="4"/>
      <c r="R205" s="16">
        <v>0.24548011300791303</v>
      </c>
    </row>
    <row r="206" spans="1:18" x14ac:dyDescent="0.25">
      <c r="A206" s="13">
        <v>44245.5</v>
      </c>
      <c r="B206" s="14">
        <v>117.0348019885337</v>
      </c>
      <c r="C206" s="14">
        <v>106.99722965101331</v>
      </c>
      <c r="D206" s="14">
        <v>145.89194017222579</v>
      </c>
      <c r="E206" s="15">
        <v>111.47924334356759</v>
      </c>
      <c r="F206" s="16">
        <v>1.1703480198853371</v>
      </c>
      <c r="G206" s="16">
        <v>1.069972296510133</v>
      </c>
      <c r="H206" s="16">
        <v>1.458919401722258</v>
      </c>
      <c r="I206" s="16">
        <v>1.1147924334356758</v>
      </c>
      <c r="J206" s="16">
        <v>120.35080378883511</v>
      </c>
      <c r="K206" s="16">
        <v>1.2035080378883509</v>
      </c>
      <c r="L206" s="16">
        <v>118.92061866806819</v>
      </c>
      <c r="M206" s="16">
        <v>1.637270249959776</v>
      </c>
      <c r="N206">
        <v>6.9823180116200181</v>
      </c>
      <c r="P206" s="16">
        <v>0.1723651136893887</v>
      </c>
      <c r="Q206" s="4"/>
      <c r="R206" s="16">
        <v>0.15965936120074037</v>
      </c>
    </row>
    <row r="207" spans="1:18" x14ac:dyDescent="0.25">
      <c r="A207" s="13">
        <v>44246.5</v>
      </c>
      <c r="B207" s="14">
        <v>138.53323393943333</v>
      </c>
      <c r="C207" s="14">
        <v>115.59167445584535</v>
      </c>
      <c r="D207" s="14">
        <v>172.51184585002778</v>
      </c>
      <c r="E207" s="15">
        <v>120.73505703187084</v>
      </c>
      <c r="F207" s="16">
        <v>1.3853323393943333</v>
      </c>
      <c r="G207" s="16">
        <v>1.1559167445584535</v>
      </c>
      <c r="H207" s="16">
        <v>1.7251184585002779</v>
      </c>
      <c r="I207" s="16">
        <v>1.2073505703187084</v>
      </c>
      <c r="J207" s="16">
        <v>136.84295281929434</v>
      </c>
      <c r="K207" s="16">
        <v>1.3684295281929433</v>
      </c>
      <c r="L207" s="16">
        <v>134.13914154999122</v>
      </c>
      <c r="M207" s="16">
        <v>1.8496412322904692</v>
      </c>
      <c r="N207">
        <v>6.5207877704284209</v>
      </c>
      <c r="P207" s="16">
        <v>0.20985647384488276</v>
      </c>
      <c r="Q207" s="4"/>
      <c r="R207" s="16">
        <v>0.18515409683995657</v>
      </c>
    </row>
    <row r="208" spans="1:18" x14ac:dyDescent="0.25">
      <c r="A208" s="13">
        <v>44247.5</v>
      </c>
      <c r="B208" s="14">
        <v>136.57735376279814</v>
      </c>
      <c r="C208" s="14">
        <v>118.06574740557373</v>
      </c>
      <c r="D208" s="14">
        <v>167.42394063756788</v>
      </c>
      <c r="E208" s="15">
        <v>121.98092784803251</v>
      </c>
      <c r="F208" s="16">
        <v>1.3657735376279814</v>
      </c>
      <c r="G208" s="16">
        <v>1.1806574740557374</v>
      </c>
      <c r="H208" s="16">
        <v>1.6742394063756789</v>
      </c>
      <c r="I208" s="16">
        <v>1.2198092784803252</v>
      </c>
      <c r="J208" s="16">
        <v>136.01199241349306</v>
      </c>
      <c r="K208" s="16">
        <v>1.3601199241349309</v>
      </c>
      <c r="L208" s="16">
        <v>133.66020962829629</v>
      </c>
      <c r="M208" s="16">
        <v>1.8458882986197072</v>
      </c>
      <c r="N208">
        <v>5.6698547437132172</v>
      </c>
      <c r="P208" s="16">
        <v>0.23988620266560504</v>
      </c>
      <c r="Q208" s="4"/>
      <c r="R208" s="16">
        <v>0.21513942307479042</v>
      </c>
    </row>
    <row r="209" spans="1:18" x14ac:dyDescent="0.25">
      <c r="A209" s="13">
        <v>44248.5</v>
      </c>
      <c r="B209" s="14">
        <v>121.3732764591312</v>
      </c>
      <c r="C209" s="14">
        <v>105.21528275766345</v>
      </c>
      <c r="D209" s="14">
        <v>153.51054337264577</v>
      </c>
      <c r="E209" s="15">
        <v>114.63300712894413</v>
      </c>
      <c r="F209" s="16">
        <v>1.2137327645913121</v>
      </c>
      <c r="G209" s="16">
        <v>1.0521528275766345</v>
      </c>
      <c r="H209" s="16">
        <v>1.5351054337264578</v>
      </c>
      <c r="I209" s="16">
        <v>1.1463300712894413</v>
      </c>
      <c r="J209" s="16">
        <v>123.68302742959614</v>
      </c>
      <c r="K209" s="16">
        <v>1.2368302742959614</v>
      </c>
      <c r="L209" s="16">
        <v>122.26179873190276</v>
      </c>
      <c r="M209" s="16">
        <v>1.675795105752617</v>
      </c>
      <c r="N209">
        <v>2.394784704527916</v>
      </c>
      <c r="P209" s="16">
        <v>0.51646825368369709</v>
      </c>
      <c r="Q209" s="4"/>
      <c r="R209" s="16">
        <v>0.47867771542136078</v>
      </c>
    </row>
    <row r="210" spans="1:18" x14ac:dyDescent="0.25">
      <c r="A210" s="13">
        <v>44249.5</v>
      </c>
      <c r="B210" s="14">
        <v>72.936657900637741</v>
      </c>
      <c r="C210" s="14">
        <v>71.097929086436409</v>
      </c>
      <c r="D210" s="14">
        <v>63.076967876176546</v>
      </c>
      <c r="E210" s="15">
        <v>74.979801173516663</v>
      </c>
      <c r="F210" s="16">
        <v>0.72936657900637736</v>
      </c>
      <c r="G210" s="16">
        <v>0.71097929086436407</v>
      </c>
      <c r="H210" s="16">
        <v>0.63076967876176548</v>
      </c>
      <c r="I210" s="16">
        <v>0.74979801173516658</v>
      </c>
      <c r="J210" s="16">
        <v>70.522839009191841</v>
      </c>
      <c r="K210" s="16">
        <v>0.70522839009191829</v>
      </c>
      <c r="L210" s="16">
        <v>71.295203109083403</v>
      </c>
      <c r="M210" s="16">
        <v>1.0010212050649823</v>
      </c>
      <c r="N210">
        <v>4.2202299088958961</v>
      </c>
      <c r="P210" s="16">
        <v>0.16710662814965485</v>
      </c>
      <c r="Q210" s="4"/>
      <c r="R210" s="16">
        <v>0.1776675744974591</v>
      </c>
    </row>
    <row r="211" spans="1:18" x14ac:dyDescent="0.25">
      <c r="A211" s="13">
        <v>44250.5</v>
      </c>
      <c r="B211" s="14">
        <v>113.08050392997404</v>
      </c>
      <c r="C211" s="14">
        <v>96.08693064362042</v>
      </c>
      <c r="D211" s="14">
        <v>61.895760674496067</v>
      </c>
      <c r="E211" s="15">
        <v>97.602187468457942</v>
      </c>
      <c r="F211" s="16">
        <v>1.1308050392997404</v>
      </c>
      <c r="G211" s="16">
        <v>0.96086930643620416</v>
      </c>
      <c r="H211" s="16">
        <v>0.6189576067449607</v>
      </c>
      <c r="I211" s="16">
        <v>0.97602187468457946</v>
      </c>
      <c r="J211" s="16">
        <v>92.166345679137109</v>
      </c>
      <c r="K211" s="16">
        <v>0.92166345679137107</v>
      </c>
      <c r="L211" s="16">
        <v>92.896449769061661</v>
      </c>
      <c r="M211" s="16">
        <v>1.3472993668378055</v>
      </c>
      <c r="N211">
        <v>3.6788496741414543</v>
      </c>
      <c r="P211" s="16">
        <v>0.25053033921709855</v>
      </c>
      <c r="Q211" s="4"/>
      <c r="R211" s="16">
        <v>0.2653062672130948</v>
      </c>
    </row>
    <row r="212" spans="1:18" x14ac:dyDescent="0.25">
      <c r="A212" s="13">
        <v>44251.5</v>
      </c>
      <c r="B212" s="14">
        <v>103.53448842938981</v>
      </c>
      <c r="C212" s="14">
        <v>104.18011691443624</v>
      </c>
      <c r="D212" s="14">
        <v>106.82949579124906</v>
      </c>
      <c r="E212" s="15">
        <v>101.5036676984501</v>
      </c>
      <c r="F212" s="16">
        <v>1.0353448842938981</v>
      </c>
      <c r="G212" s="16">
        <v>1.0418011691443625</v>
      </c>
      <c r="H212" s="16">
        <v>1.0682949579124905</v>
      </c>
      <c r="I212" s="16">
        <v>1.015036676984501</v>
      </c>
      <c r="J212" s="16">
        <v>104.01194220838131</v>
      </c>
      <c r="K212" s="16">
        <v>1.040119422083813</v>
      </c>
      <c r="L212" s="16">
        <v>103.56354558732306</v>
      </c>
      <c r="M212" s="16">
        <v>1.4510646665608828</v>
      </c>
      <c r="N212">
        <v>3.3849329221021556</v>
      </c>
      <c r="P212" s="16">
        <v>0.3072791827844743</v>
      </c>
      <c r="Q212" s="4"/>
      <c r="R212" s="16">
        <v>0.29986906693386689</v>
      </c>
    </row>
    <row r="213" spans="1:18" x14ac:dyDescent="0.25">
      <c r="A213" s="13">
        <v>44252.5</v>
      </c>
      <c r="B213" s="14">
        <v>74.811870698030361</v>
      </c>
      <c r="C213" s="14">
        <v>82.824603864037215</v>
      </c>
      <c r="D213" s="14">
        <v>79.312539633758078</v>
      </c>
      <c r="E213" s="15">
        <v>86.647880612357866</v>
      </c>
      <c r="F213" s="16">
        <v>0.74811870698030358</v>
      </c>
      <c r="G213" s="16">
        <v>0.82824603864037216</v>
      </c>
      <c r="H213" s="16">
        <v>0.79312539633758083</v>
      </c>
      <c r="I213" s="16">
        <v>0.86647880612357864</v>
      </c>
      <c r="J213" s="16">
        <v>80.899223702045887</v>
      </c>
      <c r="K213" s="16">
        <v>0.80899223702045875</v>
      </c>
      <c r="L213" s="16">
        <v>81.975601674322292</v>
      </c>
      <c r="M213" s="16">
        <v>1.135028965867358</v>
      </c>
      <c r="N213">
        <v>3.7531733274436343</v>
      </c>
      <c r="P213" s="16">
        <v>0.21554886130758061</v>
      </c>
      <c r="Q213" s="4"/>
      <c r="R213" s="16">
        <v>0.23086565168407922</v>
      </c>
    </row>
    <row r="214" spans="1:18" x14ac:dyDescent="0.25">
      <c r="A214" s="13">
        <v>44253.5</v>
      </c>
      <c r="B214" s="14">
        <v>77.499592174319972</v>
      </c>
      <c r="C214" s="14">
        <v>65.334812655978425</v>
      </c>
      <c r="D214" s="14">
        <v>56.523067021063063</v>
      </c>
      <c r="E214" s="15">
        <v>72.842083236060105</v>
      </c>
      <c r="F214" s="16">
        <v>0.77499592174319976</v>
      </c>
      <c r="G214" s="16">
        <v>0.65334812655978425</v>
      </c>
      <c r="H214" s="16">
        <v>0.56523067021063067</v>
      </c>
      <c r="I214" s="16">
        <v>0.72842083236060107</v>
      </c>
      <c r="J214" s="16">
        <v>68.049888771855393</v>
      </c>
      <c r="K214" s="16">
        <v>0.68049888771855394</v>
      </c>
      <c r="L214" s="16">
        <v>68.845137502546365</v>
      </c>
      <c r="M214" s="16">
        <v>0.97412018468606032</v>
      </c>
      <c r="N214">
        <v>3.925180723621168</v>
      </c>
      <c r="P214" s="16">
        <v>0.17336753021928655</v>
      </c>
      <c r="Q214" s="4"/>
      <c r="R214" s="16">
        <v>0.18557638071976412</v>
      </c>
    </row>
    <row r="215" spans="1:18" x14ac:dyDescent="0.25">
      <c r="A215" s="13">
        <v>44254.5</v>
      </c>
      <c r="B215" s="14">
        <v>114.71178292493754</v>
      </c>
      <c r="C215" s="14">
        <v>91.776220229632884</v>
      </c>
      <c r="D215" s="14">
        <v>63.847173591622763</v>
      </c>
      <c r="E215" s="15">
        <v>94.475727726840177</v>
      </c>
      <c r="F215" s="16">
        <v>1.1471178292493753</v>
      </c>
      <c r="G215" s="16">
        <v>0.91776220229632888</v>
      </c>
      <c r="H215" s="16">
        <v>0.63847173591622763</v>
      </c>
      <c r="I215" s="16">
        <v>0.94475727726840175</v>
      </c>
      <c r="J215" s="16">
        <v>91.20272611825834</v>
      </c>
      <c r="K215" s="16">
        <v>0.91202726118258337</v>
      </c>
      <c r="L215" s="16">
        <v>91.551040898622546</v>
      </c>
      <c r="M215" s="16">
        <v>1.3284864152953664</v>
      </c>
      <c r="N215">
        <v>5.8492913462828895</v>
      </c>
      <c r="P215" s="16">
        <v>0.15592098378928568</v>
      </c>
      <c r="Q215" s="4"/>
      <c r="R215" s="16">
        <v>0.1615165361644666</v>
      </c>
    </row>
    <row r="216" spans="1:18" x14ac:dyDescent="0.25">
      <c r="A216" s="13">
        <v>44255.5</v>
      </c>
      <c r="B216" s="14">
        <v>108.60823960564328</v>
      </c>
      <c r="C216" s="14">
        <v>103.15490961758998</v>
      </c>
      <c r="D216" s="14">
        <v>73.816816143164658</v>
      </c>
      <c r="E216" s="15">
        <v>104.37198353468378</v>
      </c>
      <c r="F216" s="16">
        <v>1.0860823960564328</v>
      </c>
      <c r="G216" s="16">
        <v>1.0315490961758997</v>
      </c>
      <c r="H216" s="16">
        <v>0.73816816143164654</v>
      </c>
      <c r="I216" s="16">
        <v>1.0437198353468378</v>
      </c>
      <c r="J216" s="16">
        <v>97.487987225270416</v>
      </c>
      <c r="K216" s="16">
        <v>0.97487987225270423</v>
      </c>
      <c r="L216" s="16">
        <v>98.559234813237907</v>
      </c>
      <c r="M216" s="16">
        <v>1.4091186465788454</v>
      </c>
      <c r="N216">
        <v>4.2555947370554881</v>
      </c>
      <c r="P216" s="16">
        <v>0.22908193389844228</v>
      </c>
      <c r="Q216" s="4"/>
      <c r="R216" s="16">
        <v>0.24525827759365162</v>
      </c>
    </row>
    <row r="217" spans="1:18" x14ac:dyDescent="0.25">
      <c r="A217" s="13">
        <v>44256.5</v>
      </c>
      <c r="B217" s="14">
        <v>104.93477500801369</v>
      </c>
      <c r="C217" s="14">
        <v>89.109445271608578</v>
      </c>
      <c r="D217" s="14">
        <v>109.35576825630712</v>
      </c>
      <c r="E217" s="15">
        <v>94.351252062032373</v>
      </c>
      <c r="F217" s="16">
        <v>1.0493477500801369</v>
      </c>
      <c r="G217" s="16">
        <v>0.89109445271608578</v>
      </c>
      <c r="H217" s="16">
        <v>1.0935576825630711</v>
      </c>
      <c r="I217" s="16">
        <v>0.94351252062032376</v>
      </c>
      <c r="J217" s="16">
        <v>99.437810149490431</v>
      </c>
      <c r="K217" s="16">
        <v>0.99437810149490446</v>
      </c>
      <c r="L217" s="16">
        <v>98.570543693941573</v>
      </c>
      <c r="M217" s="16">
        <v>1.3737938774986602</v>
      </c>
      <c r="N217">
        <v>3.7920264473901906</v>
      </c>
      <c r="P217" s="16">
        <v>0.26222868307769093</v>
      </c>
      <c r="Q217" s="4"/>
      <c r="R217" s="16">
        <v>0.24881485762571173</v>
      </c>
    </row>
    <row r="218" spans="1:18" x14ac:dyDescent="0.25">
      <c r="A218" s="13">
        <v>44257.5</v>
      </c>
      <c r="B218" s="14">
        <v>110.75507133974141</v>
      </c>
      <c r="C218" s="14">
        <v>99.845004515041566</v>
      </c>
      <c r="D218" s="14">
        <v>121.72904331185171</v>
      </c>
      <c r="E218" s="15">
        <v>97.43683945562266</v>
      </c>
      <c r="F218" s="16">
        <v>1.1075507133974141</v>
      </c>
      <c r="G218" s="16">
        <v>0.99845004515041569</v>
      </c>
      <c r="H218" s="16">
        <v>1.217290433118517</v>
      </c>
      <c r="I218" s="16">
        <v>0.97436839455622659</v>
      </c>
      <c r="J218" s="16">
        <v>107.44148965556433</v>
      </c>
      <c r="K218" s="16">
        <v>1.0744148965556435</v>
      </c>
      <c r="L218" s="16">
        <v>105.68348165413829</v>
      </c>
      <c r="M218" s="16">
        <v>1.4780349682509488</v>
      </c>
      <c r="N218">
        <v>4.0434801580074149</v>
      </c>
      <c r="P218" s="16">
        <v>0.2657153873818201</v>
      </c>
      <c r="Q218" s="4"/>
      <c r="R218" s="16">
        <v>0.240972715700523</v>
      </c>
    </row>
    <row r="219" spans="1:18" x14ac:dyDescent="0.25">
      <c r="A219" s="13">
        <v>44258.5</v>
      </c>
      <c r="B219" s="14">
        <v>115.86090566187562</v>
      </c>
      <c r="C219" s="14">
        <v>101.26323056931277</v>
      </c>
      <c r="D219" s="14">
        <v>131.69911987645654</v>
      </c>
      <c r="E219" s="15">
        <v>99.917923740960035</v>
      </c>
      <c r="F219" s="16">
        <v>1.1586090566187561</v>
      </c>
      <c r="G219" s="16">
        <v>1.0126323056931277</v>
      </c>
      <c r="H219" s="16">
        <v>1.3169911987645653</v>
      </c>
      <c r="I219" s="16">
        <v>0.99917923740960035</v>
      </c>
      <c r="J219" s="16">
        <v>112.18529496215125</v>
      </c>
      <c r="K219" s="16">
        <v>1.1218529496215124</v>
      </c>
      <c r="L219" s="16">
        <v>110.04963267926797</v>
      </c>
      <c r="M219" s="16">
        <v>1.5347445992550564</v>
      </c>
      <c r="N219">
        <v>4.7461293459235305</v>
      </c>
      <c r="P219" s="16">
        <v>0.23637218201503007</v>
      </c>
      <c r="Q219" s="4"/>
      <c r="R219" s="16">
        <v>0.21052507518949087</v>
      </c>
    </row>
    <row r="220" spans="1:18" x14ac:dyDescent="0.25">
      <c r="A220" s="13">
        <v>44259.5</v>
      </c>
      <c r="B220" s="14">
        <v>104.33647211865173</v>
      </c>
      <c r="C220" s="14">
        <v>93.467472283814146</v>
      </c>
      <c r="D220" s="14">
        <v>137.08313032743166</v>
      </c>
      <c r="E220" s="15">
        <v>101.38093933245214</v>
      </c>
      <c r="F220" s="16">
        <v>1.0433647211865174</v>
      </c>
      <c r="G220" s="16">
        <v>0.93467472283814146</v>
      </c>
      <c r="H220" s="16">
        <v>1.3708313032743167</v>
      </c>
      <c r="I220" s="16">
        <v>1.0138093933245214</v>
      </c>
      <c r="J220" s="16">
        <v>109.06700351558743</v>
      </c>
      <c r="K220" s="16">
        <v>1.0906700351558742</v>
      </c>
      <c r="L220" s="16">
        <v>107.88681258891017</v>
      </c>
      <c r="M220" s="16">
        <v>1.4744760146940334</v>
      </c>
      <c r="N220">
        <v>4.4938856917409655</v>
      </c>
      <c r="P220" s="16">
        <v>0.24270088515165156</v>
      </c>
      <c r="Q220" s="4"/>
      <c r="R220" s="16">
        <v>0.22559750355638528</v>
      </c>
    </row>
    <row r="221" spans="1:18" x14ac:dyDescent="0.25">
      <c r="A221" s="13">
        <v>44260.5</v>
      </c>
      <c r="B221" s="14">
        <v>95.812889586383562</v>
      </c>
      <c r="C221" s="14">
        <v>81.406816305623593</v>
      </c>
      <c r="D221" s="14">
        <v>143.24209122366116</v>
      </c>
      <c r="E221" s="15">
        <v>88.412679545245638</v>
      </c>
      <c r="F221" s="16">
        <v>0.95812889586383565</v>
      </c>
      <c r="G221" s="16">
        <v>0.81406816305623597</v>
      </c>
      <c r="H221" s="16">
        <v>1.4324209122366116</v>
      </c>
      <c r="I221" s="16">
        <v>0.88412679545245643</v>
      </c>
      <c r="J221" s="16">
        <v>102.21861916522849</v>
      </c>
      <c r="K221" s="16">
        <v>1.022186191652285</v>
      </c>
      <c r="L221" s="16">
        <v>100.00572535801608</v>
      </c>
      <c r="M221" s="16">
        <v>1.3544966653641752</v>
      </c>
      <c r="N221">
        <v>4.6004525985803379</v>
      </c>
      <c r="P221" s="16">
        <v>0.22219252774557949</v>
      </c>
      <c r="Q221" s="4"/>
      <c r="R221" s="16">
        <v>0.1921825682380231</v>
      </c>
    </row>
    <row r="222" spans="1:18" x14ac:dyDescent="0.25">
      <c r="A222" s="13">
        <v>44261.5</v>
      </c>
      <c r="B222" s="14">
        <v>106.46219797750317</v>
      </c>
      <c r="C222" s="14">
        <v>87.313495220406963</v>
      </c>
      <c r="D222" s="14">
        <v>120.59998983779401</v>
      </c>
      <c r="E222" s="15">
        <v>89.592998712435644</v>
      </c>
      <c r="F222" s="16">
        <v>1.0646219797750316</v>
      </c>
      <c r="G222" s="16">
        <v>0.87313495220406967</v>
      </c>
      <c r="H222" s="16">
        <v>1.2059998983779401</v>
      </c>
      <c r="I222" s="16">
        <v>0.89592998712435645</v>
      </c>
      <c r="J222" s="16">
        <v>100.99217043703494</v>
      </c>
      <c r="K222" s="16">
        <v>1.0099217043703494</v>
      </c>
      <c r="L222" s="16">
        <v>99.022406003368673</v>
      </c>
      <c r="M222" s="16">
        <v>1.3777754464295069</v>
      </c>
      <c r="N222">
        <v>5.2085399012954321</v>
      </c>
      <c r="P222" s="16">
        <v>0.19389727706975399</v>
      </c>
      <c r="Q222" s="4"/>
      <c r="R222" s="16">
        <v>0.17201173536205933</v>
      </c>
    </row>
    <row r="223" spans="1:18" x14ac:dyDescent="0.25">
      <c r="A223" s="13">
        <v>44262.5</v>
      </c>
      <c r="B223" s="14">
        <v>108.36629072388014</v>
      </c>
      <c r="C223" s="14">
        <v>101.06107473647083</v>
      </c>
      <c r="D223" s="14">
        <v>138.70747907923558</v>
      </c>
      <c r="E223" s="15">
        <v>102.14582583344149</v>
      </c>
      <c r="F223" s="16">
        <v>1.0836629072388013</v>
      </c>
      <c r="G223" s="16">
        <v>1.0106107473647084</v>
      </c>
      <c r="H223" s="16">
        <v>1.3870747907923557</v>
      </c>
      <c r="I223" s="16">
        <v>1.0214582583344149</v>
      </c>
      <c r="J223" s="16">
        <v>112.57016759325701</v>
      </c>
      <c r="K223" s="16">
        <v>1.12570167593257</v>
      </c>
      <c r="L223" s="16">
        <v>110.85091577375185</v>
      </c>
      <c r="M223" s="16">
        <v>1.5273638886582204</v>
      </c>
      <c r="N223">
        <v>4.9786119434833811</v>
      </c>
      <c r="P223" s="16">
        <v>0.22610753533543151</v>
      </c>
      <c r="Q223" s="4"/>
      <c r="R223" s="16">
        <v>0.20516928612430319</v>
      </c>
    </row>
    <row r="224" spans="1:18" x14ac:dyDescent="0.25">
      <c r="A224" s="13">
        <v>44263.5</v>
      </c>
      <c r="B224" s="14">
        <v>123.83753199568858</v>
      </c>
      <c r="C224" s="14">
        <v>103.93520493296306</v>
      </c>
      <c r="D224" s="14">
        <v>201.56575485602312</v>
      </c>
      <c r="E224" s="15">
        <v>111.38577346970656</v>
      </c>
      <c r="F224" s="16">
        <v>1.2383753199568859</v>
      </c>
      <c r="G224" s="16">
        <v>1.0393520493296307</v>
      </c>
      <c r="H224" s="16">
        <v>2.015657548560231</v>
      </c>
      <c r="I224" s="16">
        <v>1.1138577346970657</v>
      </c>
      <c r="J224" s="16">
        <v>135.18106631359532</v>
      </c>
      <c r="K224" s="16">
        <v>1.3518106631359532</v>
      </c>
      <c r="L224" s="16">
        <v>131.32380755868076</v>
      </c>
      <c r="M224" s="16">
        <v>1.7687835494441106</v>
      </c>
      <c r="N224">
        <v>5.3074795474993888</v>
      </c>
      <c r="P224" s="16">
        <v>0.2546991751994328</v>
      </c>
      <c r="Q224" s="4"/>
      <c r="R224" s="16">
        <v>0.2098656668817232</v>
      </c>
    </row>
    <row r="225" spans="1:18" x14ac:dyDescent="0.25">
      <c r="A225" s="13">
        <v>44264.5</v>
      </c>
      <c r="B225" s="14">
        <v>130.69095819893136</v>
      </c>
      <c r="C225" s="14">
        <v>110.9495782692029</v>
      </c>
      <c r="D225" s="14">
        <v>138.51643539198869</v>
      </c>
      <c r="E225" s="15">
        <v>112.93324798576442</v>
      </c>
      <c r="F225" s="16">
        <v>1.3069095819893135</v>
      </c>
      <c r="G225" s="16">
        <v>1.1094957826920291</v>
      </c>
      <c r="H225" s="16">
        <v>1.385164353919887</v>
      </c>
      <c r="I225" s="16">
        <v>1.1293324798576443</v>
      </c>
      <c r="J225" s="16">
        <v>123.27255496147184</v>
      </c>
      <c r="K225" s="16">
        <v>1.2327255496147185</v>
      </c>
      <c r="L225" s="16">
        <v>121.46052544039262</v>
      </c>
      <c r="M225" s="16">
        <v>1.6978863273401945</v>
      </c>
      <c r="N225">
        <v>5.3524177047966832</v>
      </c>
      <c r="P225" s="16">
        <v>0.2303119109164416</v>
      </c>
      <c r="Q225" s="4"/>
      <c r="R225" s="16">
        <v>0.21099483301640845</v>
      </c>
    </row>
    <row r="226" spans="1:18" x14ac:dyDescent="0.25">
      <c r="A226" s="13">
        <v>44265.5</v>
      </c>
      <c r="B226" s="14">
        <v>122.81845228194449</v>
      </c>
      <c r="C226" s="14">
        <v>99.612574486518596</v>
      </c>
      <c r="D226" s="14">
        <v>155.8748261292312</v>
      </c>
      <c r="E226" s="15">
        <v>107.35439167096888</v>
      </c>
      <c r="F226" s="16">
        <v>1.2281845228194448</v>
      </c>
      <c r="G226" s="16">
        <v>0.99612574486518601</v>
      </c>
      <c r="H226" s="16">
        <v>1.558748261292312</v>
      </c>
      <c r="I226" s="16">
        <v>1.0735439167096887</v>
      </c>
      <c r="J226" s="16">
        <v>121.4150611421658</v>
      </c>
      <c r="K226" s="16">
        <v>1.2141506114216578</v>
      </c>
      <c r="L226" s="16">
        <v>119.08813159250903</v>
      </c>
      <c r="M226" s="16">
        <v>1.6357433694620165</v>
      </c>
      <c r="N226">
        <v>5.9661567236916673</v>
      </c>
      <c r="P226" s="16">
        <v>0.20350632201803445</v>
      </c>
      <c r="Q226" s="4"/>
      <c r="R226" s="16">
        <v>0.17993893999576566</v>
      </c>
    </row>
    <row r="227" spans="1:18" x14ac:dyDescent="0.25">
      <c r="A227" s="13">
        <v>44266.5</v>
      </c>
      <c r="B227" s="14">
        <v>133.54086987336652</v>
      </c>
      <c r="C227" s="14">
        <v>106.02179397860026</v>
      </c>
      <c r="D227" s="14">
        <v>163.02738780824151</v>
      </c>
      <c r="E227" s="15">
        <v>113.43460353406637</v>
      </c>
      <c r="F227" s="16">
        <v>1.3354086987336651</v>
      </c>
      <c r="G227" s="16">
        <v>1.0602179397860025</v>
      </c>
      <c r="H227" s="16">
        <v>1.6302738780824151</v>
      </c>
      <c r="I227" s="16">
        <v>1.1343460353406636</v>
      </c>
      <c r="J227" s="16">
        <v>129.00616379856865</v>
      </c>
      <c r="K227" s="16">
        <v>1.2900616379856864</v>
      </c>
      <c r="L227" s="16">
        <v>126.38777958840996</v>
      </c>
      <c r="M227" s="16">
        <v>1.743003123588033</v>
      </c>
      <c r="N227">
        <v>5.441644000673433</v>
      </c>
      <c r="P227" s="16">
        <v>0.23707203885921871</v>
      </c>
      <c r="Q227" s="4"/>
      <c r="R227" s="16">
        <v>0.20845649498575836</v>
      </c>
    </row>
    <row r="228" spans="1:18" x14ac:dyDescent="0.25">
      <c r="A228" s="13">
        <v>44267.5</v>
      </c>
      <c r="B228" s="14">
        <v>105.57370215378981</v>
      </c>
      <c r="C228" s="14">
        <v>108.77990543645159</v>
      </c>
      <c r="D228" s="14">
        <v>125.73965040075265</v>
      </c>
      <c r="E228" s="15">
        <v>112.97537746219894</v>
      </c>
      <c r="F228" s="16">
        <v>1.0557370215378981</v>
      </c>
      <c r="G228" s="16">
        <v>1.087799054364516</v>
      </c>
      <c r="H228" s="16">
        <v>1.2573965040075266</v>
      </c>
      <c r="I228" s="16">
        <v>1.1297537746219894</v>
      </c>
      <c r="J228" s="16">
        <v>113.26715886329825</v>
      </c>
      <c r="K228" s="16">
        <v>1.1326715886329826</v>
      </c>
      <c r="L228" s="16">
        <v>113.33644531246392</v>
      </c>
      <c r="M228" s="16">
        <v>1.5620716683051221</v>
      </c>
      <c r="N228">
        <v>3.9435726505064572</v>
      </c>
      <c r="P228" s="16">
        <v>0.28721965816643902</v>
      </c>
      <c r="Q228" s="4"/>
      <c r="R228" s="16">
        <v>0.28647976714132545</v>
      </c>
    </row>
    <row r="229" spans="1:18" x14ac:dyDescent="0.25">
      <c r="A229" s="13">
        <v>44268.5</v>
      </c>
      <c r="B229" s="14">
        <v>100.66688083114944</v>
      </c>
      <c r="C229" s="14">
        <v>92.005487504059786</v>
      </c>
      <c r="D229" s="14">
        <v>125.95048085368545</v>
      </c>
      <c r="E229" s="15">
        <v>146.92112234712422</v>
      </c>
      <c r="F229" s="16">
        <v>1.0066688083114945</v>
      </c>
      <c r="G229" s="16">
        <v>0.92005487504059791</v>
      </c>
      <c r="H229" s="16">
        <v>1.2595048085368545</v>
      </c>
      <c r="I229" s="16">
        <v>1.4692112234712422</v>
      </c>
      <c r="J229" s="16">
        <v>116.38599288400474</v>
      </c>
      <c r="K229" s="16">
        <v>1.1638599288400473</v>
      </c>
      <c r="L229" s="16">
        <v>122.28331236169424</v>
      </c>
      <c r="M229" s="16">
        <v>1.6081778602873609</v>
      </c>
      <c r="N229">
        <v>4.7056242563701911</v>
      </c>
      <c r="P229" s="16">
        <v>0.24733380002971631</v>
      </c>
      <c r="Q229" s="4"/>
      <c r="R229" s="16">
        <v>0.31222450910361416</v>
      </c>
    </row>
    <row r="230" spans="1:18" x14ac:dyDescent="0.25">
      <c r="A230" s="13">
        <v>44269.5</v>
      </c>
      <c r="B230" s="14">
        <v>102.80737202582448</v>
      </c>
      <c r="C230" s="14">
        <v>98.926218137353544</v>
      </c>
      <c r="D230" s="14">
        <v>137.53185796189535</v>
      </c>
      <c r="E230" s="15">
        <v>117.13900524504017</v>
      </c>
      <c r="F230" s="16">
        <v>1.0280737202582448</v>
      </c>
      <c r="G230" s="16">
        <v>0.98926218137353539</v>
      </c>
      <c r="H230" s="16">
        <v>1.3753185796189535</v>
      </c>
      <c r="I230" s="16">
        <v>1.1713900524504017</v>
      </c>
      <c r="J230" s="16">
        <v>114.10111334252838</v>
      </c>
      <c r="K230" s="16">
        <v>1.1410111334252839</v>
      </c>
      <c r="L230" s="16">
        <v>114.9126202501993</v>
      </c>
      <c r="M230" s="16">
        <v>1.5525933828283491</v>
      </c>
      <c r="N230">
        <v>4.5164724782904733</v>
      </c>
      <c r="P230" s="16">
        <v>0.25263325281175347</v>
      </c>
      <c r="Q230" s="4"/>
      <c r="R230" s="16">
        <v>0.2593595019300956</v>
      </c>
    </row>
    <row r="231" spans="1:18" x14ac:dyDescent="0.25">
      <c r="A231" s="13">
        <v>44270.5</v>
      </c>
      <c r="B231" s="14">
        <v>119.08471085120485</v>
      </c>
      <c r="C231" s="14">
        <v>97.004379481484506</v>
      </c>
      <c r="D231" s="14">
        <v>162.1269599205088</v>
      </c>
      <c r="E231" s="15">
        <v>121.13905581067719</v>
      </c>
      <c r="F231" s="16">
        <v>1.1908471085120484</v>
      </c>
      <c r="G231" s="16">
        <v>0.97004379481484504</v>
      </c>
      <c r="H231" s="16">
        <v>1.6212695992050881</v>
      </c>
      <c r="I231" s="16">
        <v>1.2113905581067719</v>
      </c>
      <c r="J231" s="16">
        <v>124.83877651596883</v>
      </c>
      <c r="K231" s="16">
        <v>1.2483877651596884</v>
      </c>
      <c r="L231" s="16">
        <v>124.50871141600882</v>
      </c>
      <c r="M231" s="16">
        <v>1.6772652948254669</v>
      </c>
      <c r="N231">
        <v>4.1060097610327073</v>
      </c>
      <c r="P231" s="16">
        <v>0.30403916157415684</v>
      </c>
      <c r="Q231" s="4"/>
      <c r="R231" s="16">
        <v>0.29502866008825407</v>
      </c>
    </row>
    <row r="232" spans="1:18" x14ac:dyDescent="0.25">
      <c r="A232" s="13">
        <v>44271.5</v>
      </c>
      <c r="B232" s="14">
        <v>100.971002043529</v>
      </c>
      <c r="C232" s="14">
        <v>94.998626759428092</v>
      </c>
      <c r="D232" s="14">
        <v>131.98954365902759</v>
      </c>
      <c r="E232" s="15">
        <v>108.9542182661847</v>
      </c>
      <c r="F232" s="16">
        <v>1.00971002043529</v>
      </c>
      <c r="G232" s="16">
        <v>0.94998626759428095</v>
      </c>
      <c r="H232" s="16">
        <v>1.319895436590276</v>
      </c>
      <c r="I232" s="16">
        <v>1.089542182661847</v>
      </c>
      <c r="J232" s="16">
        <v>109.22834768204234</v>
      </c>
      <c r="K232" s="16">
        <v>1.0922834768204235</v>
      </c>
      <c r="L232" s="16">
        <v>109.40387505279924</v>
      </c>
      <c r="M232" s="16">
        <v>1.4859780081339067</v>
      </c>
      <c r="N232">
        <v>2.6573137359926551</v>
      </c>
      <c r="P232" s="16">
        <v>0.41104799257449914</v>
      </c>
      <c r="Q232" s="4"/>
      <c r="R232" s="16">
        <v>0.41001638907151555</v>
      </c>
    </row>
    <row r="233" spans="1:18" x14ac:dyDescent="0.25">
      <c r="A233" s="13">
        <v>44272.5</v>
      </c>
      <c r="B233" s="14">
        <v>102.80397629011097</v>
      </c>
      <c r="C233" s="14">
        <v>83.784272382723231</v>
      </c>
      <c r="D233" s="14">
        <v>142.50625447533182</v>
      </c>
      <c r="E233" s="15">
        <v>115.84580871647239</v>
      </c>
      <c r="F233" s="16">
        <v>1.0280397629011098</v>
      </c>
      <c r="G233" s="16">
        <v>0.83784272382723235</v>
      </c>
      <c r="H233" s="16">
        <v>1.4250625447533181</v>
      </c>
      <c r="I233" s="16">
        <v>1.1584580871647239</v>
      </c>
      <c r="J233" s="16">
        <v>111.23507796615961</v>
      </c>
      <c r="K233" s="16">
        <v>1.1123507796615959</v>
      </c>
      <c r="L233" s="16">
        <v>112.42382857381077</v>
      </c>
      <c r="M233" s="16">
        <v>1.4974147830837761</v>
      </c>
      <c r="N233">
        <v>3.0752691494420814</v>
      </c>
      <c r="P233" s="16">
        <v>0.36170843123223856</v>
      </c>
      <c r="Q233" s="4"/>
      <c r="R233" s="16">
        <v>0.37670136526908304</v>
      </c>
    </row>
    <row r="234" spans="1:18" x14ac:dyDescent="0.25">
      <c r="A234" s="13">
        <v>44273.5</v>
      </c>
      <c r="B234" s="14">
        <v>95.351720888776754</v>
      </c>
      <c r="C234" s="14">
        <v>83.652443854736461</v>
      </c>
      <c r="D234" s="14">
        <v>110.14954144650434</v>
      </c>
      <c r="E234" s="15">
        <v>97.851340706711056</v>
      </c>
      <c r="F234" s="16">
        <v>0.95351720888776759</v>
      </c>
      <c r="G234" s="16">
        <v>0.83652443854736458</v>
      </c>
      <c r="H234" s="16">
        <v>1.1014954144650435</v>
      </c>
      <c r="I234" s="16">
        <v>0.97851340706711054</v>
      </c>
      <c r="J234" s="16">
        <v>96.751261724182172</v>
      </c>
      <c r="K234" s="16">
        <v>0.96751261724182158</v>
      </c>
      <c r="L234" s="16">
        <v>97.094259528085871</v>
      </c>
      <c r="M234" s="16">
        <v>1.3289509247678852</v>
      </c>
      <c r="N234">
        <v>3.8690082394881768</v>
      </c>
      <c r="P234" s="16">
        <v>0.25006734474409181</v>
      </c>
      <c r="Q234" s="4"/>
      <c r="R234" s="16">
        <v>0.25291065474612584</v>
      </c>
    </row>
    <row r="235" spans="1:18" x14ac:dyDescent="0.25">
      <c r="A235" s="13">
        <v>44274.5</v>
      </c>
      <c r="B235" s="14">
        <v>102.57309646856224</v>
      </c>
      <c r="C235" s="14">
        <v>92.85146627166273</v>
      </c>
      <c r="D235" s="14">
        <v>118.12572762198907</v>
      </c>
      <c r="E235" s="15">
        <v>114.35546197660774</v>
      </c>
      <c r="F235" s="16">
        <v>1.0257309646856223</v>
      </c>
      <c r="G235" s="16">
        <v>0.9285146627166273</v>
      </c>
      <c r="H235" s="16">
        <v>1.1812572762198907</v>
      </c>
      <c r="I235" s="16">
        <v>1.1435546197660775</v>
      </c>
      <c r="J235" s="16">
        <v>106.97643808470545</v>
      </c>
      <c r="K235" s="16">
        <v>1.0697643808470545</v>
      </c>
      <c r="L235" s="16">
        <v>108.48994551953973</v>
      </c>
      <c r="M235" s="16">
        <v>1.475748580675847</v>
      </c>
      <c r="N235">
        <v>4.2067021232333435</v>
      </c>
      <c r="P235" s="16">
        <v>0.25430000734751695</v>
      </c>
      <c r="Q235" s="4"/>
      <c r="R235" s="16">
        <v>0.2718411207321525</v>
      </c>
    </row>
    <row r="236" spans="1:18" x14ac:dyDescent="0.25">
      <c r="A236" s="13">
        <v>44275.5</v>
      </c>
      <c r="B236" s="14">
        <v>129.14594907834416</v>
      </c>
      <c r="C236" s="14">
        <v>106.27735482975727</v>
      </c>
      <c r="D236" s="14">
        <v>153.92731727317118</v>
      </c>
      <c r="E236" s="15">
        <v>118.38407910851686</v>
      </c>
      <c r="F236" s="16">
        <v>1.2914594907834416</v>
      </c>
      <c r="G236" s="16">
        <v>1.0627735482975726</v>
      </c>
      <c r="H236" s="16">
        <v>1.5392731727317119</v>
      </c>
      <c r="I236" s="16">
        <v>1.1838407910851685</v>
      </c>
      <c r="J236" s="16">
        <v>126.93367507244737</v>
      </c>
      <c r="K236" s="16">
        <v>1.2693367507244737</v>
      </c>
      <c r="L236" s="16">
        <v>125.57918826130782</v>
      </c>
      <c r="M236" s="16">
        <v>1.7266384904292811</v>
      </c>
      <c r="N236">
        <v>3.8486742032002432</v>
      </c>
      <c r="P236" s="16">
        <v>0.32981143212096181</v>
      </c>
      <c r="Q236" s="4"/>
      <c r="R236" s="16">
        <v>0.30759703954696482</v>
      </c>
    </row>
    <row r="237" spans="1:18" x14ac:dyDescent="0.25">
      <c r="A237" s="13">
        <v>44276.5</v>
      </c>
      <c r="B237" s="14">
        <v>109.08524616238438</v>
      </c>
      <c r="C237" s="14">
        <v>97.36876238713738</v>
      </c>
      <c r="D237" s="14">
        <v>116.66912975075185</v>
      </c>
      <c r="E237" s="15">
        <v>114.03295276417694</v>
      </c>
      <c r="F237" s="16">
        <v>1.0908524616238437</v>
      </c>
      <c r="G237" s="16">
        <v>0.97368762387137375</v>
      </c>
      <c r="H237" s="16">
        <v>1.1666912975075185</v>
      </c>
      <c r="I237" s="16">
        <v>1.1403295276417693</v>
      </c>
      <c r="J237" s="16">
        <v>109.28902276611262</v>
      </c>
      <c r="K237" s="16">
        <v>1.0928902276611265</v>
      </c>
      <c r="L237" s="16">
        <v>110.26417053559125</v>
      </c>
      <c r="M237" s="16">
        <v>1.5155497224549561</v>
      </c>
      <c r="N237">
        <v>3.6575750634529887</v>
      </c>
      <c r="P237" s="16">
        <v>0.29880185880023119</v>
      </c>
      <c r="Q237" s="4"/>
      <c r="R237" s="16">
        <v>0.31177200955794576</v>
      </c>
    </row>
    <row r="238" spans="1:18" x14ac:dyDescent="0.25">
      <c r="A238" s="13">
        <v>44277.5</v>
      </c>
      <c r="B238" s="14">
        <v>78.061018800485542</v>
      </c>
      <c r="C238" s="14">
        <v>70.783620879058049</v>
      </c>
      <c r="D238" s="14">
        <v>77.873520917408626</v>
      </c>
      <c r="E238" s="15">
        <v>69.745400250712237</v>
      </c>
      <c r="F238" s="16">
        <v>0.78061018800485538</v>
      </c>
      <c r="G238" s="16">
        <v>0.70783620879058051</v>
      </c>
      <c r="H238" s="16">
        <v>0.77873520917408623</v>
      </c>
      <c r="I238" s="16">
        <v>0.69745400250712242</v>
      </c>
      <c r="J238" s="16">
        <v>74.11589021191611</v>
      </c>
      <c r="K238" s="16">
        <v>0.74115890211916113</v>
      </c>
      <c r="L238" s="16">
        <v>73.323073426342305</v>
      </c>
      <c r="M238" s="16">
        <v>1.0309200136225103</v>
      </c>
      <c r="N238">
        <v>2.6930108490795917</v>
      </c>
      <c r="P238" s="16">
        <v>0.27521571343556672</v>
      </c>
      <c r="Q238" s="4"/>
      <c r="R238" s="16">
        <v>0.2589867035795626</v>
      </c>
    </row>
    <row r="239" spans="1:18" x14ac:dyDescent="0.25">
      <c r="A239" s="13">
        <v>44278.5</v>
      </c>
      <c r="B239" s="14">
        <v>76.937356834158251</v>
      </c>
      <c r="C239" s="14">
        <v>69.182919840341611</v>
      </c>
      <c r="D239" s="14">
        <v>69.739267022674582</v>
      </c>
      <c r="E239" s="15">
        <v>72.212815686646309</v>
      </c>
      <c r="F239" s="16">
        <v>0.76937356834158255</v>
      </c>
      <c r="G239" s="16">
        <v>0.69182919840341617</v>
      </c>
      <c r="H239" s="16">
        <v>0.69739267022674578</v>
      </c>
      <c r="I239" s="16">
        <v>0.72212815686646303</v>
      </c>
      <c r="J239" s="16">
        <v>72.018089845955188</v>
      </c>
      <c r="K239" s="16">
        <v>0.72018089845955191</v>
      </c>
      <c r="L239" s="16">
        <v>72.032299527453688</v>
      </c>
      <c r="M239" s="16">
        <v>1.0125635486235367</v>
      </c>
      <c r="N239">
        <v>1.2677694577033563</v>
      </c>
      <c r="P239" s="16">
        <v>0.56806929215995206</v>
      </c>
      <c r="Q239" s="4"/>
      <c r="R239" s="16">
        <v>0.56960526417369561</v>
      </c>
    </row>
    <row r="240" spans="1:18" x14ac:dyDescent="0.25">
      <c r="A240" s="13">
        <v>44279.5</v>
      </c>
      <c r="B240" s="14">
        <v>24.559712471031947</v>
      </c>
      <c r="C240" s="14">
        <v>34.800252939346599</v>
      </c>
      <c r="D240" s="14">
        <v>25.964909396450253</v>
      </c>
      <c r="E240" s="15">
        <v>23.522418019780012</v>
      </c>
      <c r="F240" s="16">
        <v>0.24559712471031947</v>
      </c>
      <c r="G240" s="16">
        <v>0.34800252939346599</v>
      </c>
      <c r="H240" s="16">
        <v>0.25964909396450253</v>
      </c>
      <c r="I240" s="16">
        <v>0.23522418019780011</v>
      </c>
      <c r="J240" s="16">
        <v>27.211823206652205</v>
      </c>
      <c r="K240" s="16">
        <v>0.27211823206652203</v>
      </c>
      <c r="L240" s="16">
        <v>26.498367083044471</v>
      </c>
      <c r="M240" s="16">
        <v>0.38370360165120176</v>
      </c>
      <c r="N240">
        <v>1.8076228420305953</v>
      </c>
      <c r="P240" s="16">
        <v>0.15053927497443972</v>
      </c>
      <c r="Q240" s="4"/>
      <c r="R240" s="16">
        <v>0.1301290151509486</v>
      </c>
    </row>
    <row r="241" spans="1:18" x14ac:dyDescent="0.25">
      <c r="A241" s="13">
        <v>44280.5</v>
      </c>
      <c r="B241" s="14">
        <v>57.335655987370657</v>
      </c>
      <c r="C241" s="14">
        <v>58.29266197348948</v>
      </c>
      <c r="D241" s="14">
        <v>50.768726504626208</v>
      </c>
      <c r="E241" s="15">
        <v>49.284359643316222</v>
      </c>
      <c r="F241" s="16">
        <v>0.57335655987370659</v>
      </c>
      <c r="G241" s="16">
        <v>0.58292661973489479</v>
      </c>
      <c r="H241" s="16">
        <v>0.50768726504626205</v>
      </c>
      <c r="I241" s="16">
        <v>0.49284359643316222</v>
      </c>
      <c r="J241" s="16">
        <v>53.920351027200638</v>
      </c>
      <c r="K241" s="16">
        <v>0.53920351027200641</v>
      </c>
      <c r="L241" s="16">
        <v>53.007996419036857</v>
      </c>
      <c r="M241" s="16">
        <v>0.76133660011208892</v>
      </c>
      <c r="N241">
        <v>4.2264946028540686</v>
      </c>
      <c r="P241" s="16">
        <v>0.12757700196940813</v>
      </c>
      <c r="Q241" s="4"/>
      <c r="R241" s="16">
        <v>0.11660812156257212</v>
      </c>
    </row>
    <row r="242" spans="1:18" x14ac:dyDescent="0.25">
      <c r="A242" s="13">
        <v>44281.5</v>
      </c>
      <c r="B242" s="14">
        <v>110.4003895458043</v>
      </c>
      <c r="C242" s="14">
        <v>106.20860224220601</v>
      </c>
      <c r="D242" s="14">
        <v>78.490038288590938</v>
      </c>
      <c r="E242" s="15">
        <v>115.22848010454878</v>
      </c>
      <c r="F242" s="16">
        <v>1.1040038954580431</v>
      </c>
      <c r="G242" s="16">
        <v>1.0620860224220601</v>
      </c>
      <c r="H242" s="16">
        <v>0.78490038288590935</v>
      </c>
      <c r="I242" s="16">
        <v>1.1522848010454878</v>
      </c>
      <c r="J242" s="16">
        <v>102.58187754528751</v>
      </c>
      <c r="K242" s="16">
        <v>1.0258187754528749</v>
      </c>
      <c r="L242" s="16">
        <v>104.74381363898019</v>
      </c>
      <c r="M242" s="16">
        <v>1.4806561199658224</v>
      </c>
      <c r="N242">
        <v>4.205973232020396</v>
      </c>
      <c r="P242" s="16">
        <v>0.24389569758628946</v>
      </c>
      <c r="Q242" s="4"/>
      <c r="R242" s="16">
        <v>0.27396389313014535</v>
      </c>
    </row>
    <row r="243" spans="1:18" x14ac:dyDescent="0.25">
      <c r="A243" s="13">
        <v>44282.5</v>
      </c>
      <c r="B243" s="14">
        <v>117.55331551302125</v>
      </c>
      <c r="C243" s="14">
        <v>96.599779250181541</v>
      </c>
      <c r="D243" s="14">
        <v>59.611901480936474</v>
      </c>
      <c r="E243" s="15">
        <v>112.39831741971255</v>
      </c>
      <c r="F243" s="16">
        <v>1.1755331551302124</v>
      </c>
      <c r="G243" s="16">
        <v>0.96599779250181539</v>
      </c>
      <c r="H243" s="16">
        <v>0.59611901480936469</v>
      </c>
      <c r="I243" s="16">
        <v>1.1239831741971256</v>
      </c>
      <c r="J243" s="16">
        <v>96.540828415962949</v>
      </c>
      <c r="K243" s="16">
        <v>0.96540828415962954</v>
      </c>
      <c r="L243" s="16">
        <v>99.184462057325106</v>
      </c>
      <c r="M243" s="16">
        <v>1.4201508100996567</v>
      </c>
      <c r="N243">
        <v>4.3480139704309666</v>
      </c>
      <c r="P243" s="16">
        <v>0.22203431054384126</v>
      </c>
      <c r="Q243" s="4"/>
      <c r="R243" s="16">
        <v>0.25850495923906119</v>
      </c>
    </row>
    <row r="244" spans="1:18" x14ac:dyDescent="0.25">
      <c r="A244" s="13">
        <v>44283.5</v>
      </c>
      <c r="B244" s="14">
        <v>107.34222496226815</v>
      </c>
      <c r="C244" s="14">
        <v>85.983285669828192</v>
      </c>
      <c r="D244" s="14">
        <v>92.779420133023095</v>
      </c>
      <c r="E244" s="15">
        <v>105.49788383972195</v>
      </c>
      <c r="F244" s="16">
        <v>1.0734222496226815</v>
      </c>
      <c r="G244" s="16">
        <v>0.85983285669828191</v>
      </c>
      <c r="H244" s="16">
        <v>0.92779420133023094</v>
      </c>
      <c r="I244" s="16">
        <v>1.0549788383972194</v>
      </c>
      <c r="J244" s="16">
        <v>97.90070365121035</v>
      </c>
      <c r="K244" s="16">
        <v>0.97900703651210352</v>
      </c>
      <c r="L244" s="16">
        <v>99.292955051845681</v>
      </c>
      <c r="M244" s="16">
        <v>1.3795805717826495</v>
      </c>
      <c r="N244">
        <v>3.8911578193505343</v>
      </c>
      <c r="P244" s="16">
        <v>0.25159787445360099</v>
      </c>
      <c r="Q244" s="4"/>
      <c r="R244" s="16">
        <v>0.27112208945904537</v>
      </c>
    </row>
    <row r="245" spans="1:18" x14ac:dyDescent="0.25">
      <c r="A245" s="13">
        <v>44284.5</v>
      </c>
      <c r="B245" s="14">
        <v>106.49712401842775</v>
      </c>
      <c r="C245" s="14">
        <v>94.527312319858993</v>
      </c>
      <c r="D245" s="14">
        <v>97.876068331986872</v>
      </c>
      <c r="E245" s="15">
        <v>111.29983740560145</v>
      </c>
      <c r="F245" s="16">
        <v>1.0649712401842775</v>
      </c>
      <c r="G245" s="16">
        <v>0.94527312319858992</v>
      </c>
      <c r="H245" s="16">
        <v>0.97876068331986876</v>
      </c>
      <c r="I245" s="16">
        <v>1.1129983740560145</v>
      </c>
      <c r="J245" s="16">
        <v>102.55008551896877</v>
      </c>
      <c r="K245" s="16">
        <v>1.0255008551896878</v>
      </c>
      <c r="L245" s="16">
        <v>104.16579820555916</v>
      </c>
      <c r="M245" s="16">
        <v>1.4437068547321652</v>
      </c>
      <c r="N245">
        <v>3.6455512238154513</v>
      </c>
      <c r="P245" s="16">
        <v>0.28130200132434119</v>
      </c>
      <c r="Q245" s="4"/>
      <c r="R245" s="16">
        <v>0.30530317796252088</v>
      </c>
    </row>
    <row r="246" spans="1:18" x14ac:dyDescent="0.25">
      <c r="A246" s="13">
        <v>44285.5</v>
      </c>
      <c r="B246" s="14">
        <v>100.70760525183003</v>
      </c>
      <c r="C246" s="14">
        <v>79.171252388953008</v>
      </c>
      <c r="D246" s="14">
        <v>65.915313529764305</v>
      </c>
      <c r="E246" s="15">
        <v>86.458984993579975</v>
      </c>
      <c r="F246" s="16">
        <v>1.0070760525183002</v>
      </c>
      <c r="G246" s="16">
        <v>0.79171252388953006</v>
      </c>
      <c r="H246" s="16">
        <v>0.65915313529764308</v>
      </c>
      <c r="I246" s="16">
        <v>0.86458984993579979</v>
      </c>
      <c r="J246" s="16">
        <v>83.063289041031837</v>
      </c>
      <c r="K246" s="16">
        <v>0.8306328904103184</v>
      </c>
      <c r="L246" s="16">
        <v>83.536991516903313</v>
      </c>
      <c r="M246" s="16">
        <v>1.1951276304505991</v>
      </c>
      <c r="N246">
        <v>3.5317476147309117</v>
      </c>
      <c r="P246" s="16">
        <v>0.23519033096978686</v>
      </c>
      <c r="Q246" s="4"/>
      <c r="R246" s="16">
        <v>0.24480510621132648</v>
      </c>
    </row>
    <row r="247" spans="1:18" x14ac:dyDescent="0.25">
      <c r="A247" s="13">
        <v>44286.5</v>
      </c>
      <c r="B247" s="14">
        <v>90.416181283270532</v>
      </c>
      <c r="C247" s="14">
        <v>79.041184921961772</v>
      </c>
      <c r="D247" s="14">
        <v>63.735789718500577</v>
      </c>
      <c r="E247" s="15">
        <v>87.994395357289591</v>
      </c>
      <c r="F247" s="16">
        <v>0.90416181283270536</v>
      </c>
      <c r="G247" s="16">
        <v>0.79041184921961771</v>
      </c>
      <c r="H247" s="16">
        <v>0.6373578971850058</v>
      </c>
      <c r="I247" s="16">
        <v>0.8799439535728959</v>
      </c>
      <c r="J247" s="16">
        <v>80.29688782025562</v>
      </c>
      <c r="K247" s="16">
        <v>0.80296887820255614</v>
      </c>
      <c r="L247" s="16">
        <v>81.593803271274524</v>
      </c>
      <c r="M247" s="16">
        <v>1.1548527651232101</v>
      </c>
      <c r="N247">
        <v>3.7699616856389762</v>
      </c>
      <c r="P247" s="16">
        <v>0.21299125698314883</v>
      </c>
      <c r="Q247" s="4"/>
      <c r="R247" s="16">
        <v>0.23340925636589141</v>
      </c>
    </row>
    <row r="248" spans="1:18" x14ac:dyDescent="0.25">
      <c r="A248" s="13">
        <v>44287.5</v>
      </c>
      <c r="B248" s="14">
        <v>119.85765503877104</v>
      </c>
      <c r="C248" s="14">
        <v>93.244630310153823</v>
      </c>
      <c r="D248" s="14">
        <v>100.92471092086411</v>
      </c>
      <c r="E248" s="15">
        <v>124.05090767618674</v>
      </c>
      <c r="F248" s="16">
        <v>1.1985765503877104</v>
      </c>
      <c r="G248" s="16">
        <v>0.9324463031015382</v>
      </c>
      <c r="H248" s="16">
        <v>1.0092471092086412</v>
      </c>
      <c r="I248" s="16">
        <v>1.2405090767618674</v>
      </c>
      <c r="J248" s="16">
        <v>109.51947598649393</v>
      </c>
      <c r="K248" s="16">
        <v>1.0951947598649394</v>
      </c>
      <c r="L248" s="16">
        <v>112.19450035687927</v>
      </c>
      <c r="M248" s="16">
        <v>1.5481495742666425</v>
      </c>
      <c r="N248">
        <v>3.5981817776576488</v>
      </c>
      <c r="P248" s="16">
        <v>0.30437449454760213</v>
      </c>
      <c r="Q248" s="4"/>
      <c r="R248" s="16">
        <v>0.34475997973882694</v>
      </c>
    </row>
    <row r="249" spans="1:18" x14ac:dyDescent="0.25">
      <c r="A249" s="13">
        <v>44288.5</v>
      </c>
      <c r="B249" s="14">
        <v>121.14551916246549</v>
      </c>
      <c r="C249" s="14">
        <v>100.27922138795226</v>
      </c>
      <c r="D249" s="14">
        <v>114.14906579675643</v>
      </c>
      <c r="E249" s="15">
        <v>131.08728481282895</v>
      </c>
      <c r="F249" s="16">
        <v>1.211455191624655</v>
      </c>
      <c r="G249" s="16">
        <v>1.0027922138795227</v>
      </c>
      <c r="H249" s="16">
        <v>1.1414906579675643</v>
      </c>
      <c r="I249" s="16">
        <v>1.3108728481282896</v>
      </c>
      <c r="J249" s="16">
        <v>116.66527279000078</v>
      </c>
      <c r="K249" s="16">
        <v>1.1666527279000078</v>
      </c>
      <c r="L249" s="16">
        <v>119.3802930044057</v>
      </c>
      <c r="M249" s="16">
        <v>1.6366524111448926</v>
      </c>
      <c r="N249">
        <v>4.3583761471392757</v>
      </c>
      <c r="P249" s="16">
        <v>0.26768059674375932</v>
      </c>
      <c r="Q249" s="4"/>
      <c r="R249" s="16">
        <v>0.30077093024398832</v>
      </c>
    </row>
    <row r="250" spans="1:18" x14ac:dyDescent="0.25">
      <c r="A250" s="13">
        <v>44289.5</v>
      </c>
      <c r="B250" s="14">
        <v>103.7585877249002</v>
      </c>
      <c r="C250" s="14">
        <v>98.841903284237191</v>
      </c>
      <c r="D250" s="14">
        <v>124.08982301213766</v>
      </c>
      <c r="E250" s="15">
        <v>105.6633543662859</v>
      </c>
      <c r="F250" s="16">
        <v>1.0375858772490019</v>
      </c>
      <c r="G250" s="16">
        <v>0.98841903284237187</v>
      </c>
      <c r="H250" s="16">
        <v>1.2408982301213767</v>
      </c>
      <c r="I250" s="16">
        <v>1.0566335436628591</v>
      </c>
      <c r="J250" s="16">
        <v>108.08841709689024</v>
      </c>
      <c r="K250" s="16">
        <v>1.0808841709689023</v>
      </c>
      <c r="L250" s="16">
        <v>107.7876692372279</v>
      </c>
      <c r="M250" s="16">
        <v>1.4830776743905538</v>
      </c>
      <c r="N250">
        <v>2.8222861274554707</v>
      </c>
      <c r="P250" s="16">
        <v>0.38298178219917434</v>
      </c>
      <c r="Q250" s="4"/>
      <c r="R250" s="16">
        <v>0.37438923480643099</v>
      </c>
    </row>
    <row r="251" spans="1:18" x14ac:dyDescent="0.25">
      <c r="A251" s="13">
        <v>44290.5</v>
      </c>
      <c r="B251" s="14">
        <v>101.95925498636129</v>
      </c>
      <c r="C251" s="14">
        <v>92.896608114567286</v>
      </c>
      <c r="D251" s="14">
        <v>125.49659978493638</v>
      </c>
      <c r="E251" s="15">
        <v>109.97303765573649</v>
      </c>
      <c r="F251" s="16">
        <v>1.0195925498636129</v>
      </c>
      <c r="G251" s="16">
        <v>0.92896608114567281</v>
      </c>
      <c r="H251" s="16">
        <v>1.2549659978493637</v>
      </c>
      <c r="I251" s="16">
        <v>1.0997303765573649</v>
      </c>
      <c r="J251" s="16">
        <v>107.58137513540036</v>
      </c>
      <c r="K251" s="16">
        <v>1.0758137513540036</v>
      </c>
      <c r="L251" s="16">
        <v>108.21494326075958</v>
      </c>
      <c r="M251" s="16">
        <v>1.471861158809453</v>
      </c>
      <c r="N251">
        <v>4.0980438170691071</v>
      </c>
      <c r="P251" s="16">
        <v>0.26251885030439187</v>
      </c>
      <c r="Q251" s="4"/>
      <c r="R251" s="16">
        <v>0.26835495803553527</v>
      </c>
    </row>
    <row r="252" spans="1:18" x14ac:dyDescent="0.25">
      <c r="A252" s="13">
        <v>44291.5</v>
      </c>
      <c r="B252" s="14">
        <v>110.85041180259078</v>
      </c>
      <c r="C252" s="14">
        <v>104.17481947421358</v>
      </c>
      <c r="D252" s="14">
        <v>130.41920509579242</v>
      </c>
      <c r="E252" s="15">
        <v>123.1576060438193</v>
      </c>
      <c r="F252" s="16">
        <v>1.1085041180259079</v>
      </c>
      <c r="G252" s="16">
        <v>1.0417481947421359</v>
      </c>
      <c r="H252" s="16">
        <v>1.3041920509579241</v>
      </c>
      <c r="I252" s="16">
        <v>1.2315760604381929</v>
      </c>
      <c r="J252" s="16">
        <v>117.15051060410403</v>
      </c>
      <c r="K252" s="16">
        <v>1.1715051060410402</v>
      </c>
      <c r="L252" s="16">
        <v>118.42454568256682</v>
      </c>
      <c r="M252" s="16">
        <v>1.6142959193792767</v>
      </c>
      <c r="N252">
        <v>3.9229929616997183</v>
      </c>
      <c r="P252" s="16">
        <v>0.29862533975423222</v>
      </c>
      <c r="Q252" s="4"/>
      <c r="R252" s="16">
        <v>0.3139378715338268</v>
      </c>
    </row>
    <row r="253" spans="1:18" x14ac:dyDescent="0.25">
      <c r="A253" s="13">
        <v>44292.5</v>
      </c>
      <c r="B253" s="14">
        <v>117.92120540906885</v>
      </c>
      <c r="C253" s="14">
        <v>88.637788080950415</v>
      </c>
      <c r="D253" s="14">
        <v>128.09308434205528</v>
      </c>
      <c r="E253" s="15">
        <v>100.72660830267398</v>
      </c>
      <c r="F253" s="16">
        <v>1.1792120540906885</v>
      </c>
      <c r="G253" s="16">
        <v>0.88637788080950419</v>
      </c>
      <c r="H253" s="16">
        <v>1.2809308434205529</v>
      </c>
      <c r="I253" s="16">
        <v>1.0072660830267397</v>
      </c>
      <c r="J253" s="16">
        <v>108.84467153368712</v>
      </c>
      <c r="K253" s="16">
        <v>1.0884467153368713</v>
      </c>
      <c r="L253" s="16">
        <v>107.49472364787832</v>
      </c>
      <c r="M253" s="16">
        <v>1.4880652234588219</v>
      </c>
      <c r="N253">
        <v>1.641229120678396</v>
      </c>
      <c r="P253" s="16">
        <v>0.66318998464209911</v>
      </c>
      <c r="Q253" s="4"/>
      <c r="R253" s="16">
        <v>0.61372667005225323</v>
      </c>
    </row>
    <row r="254" spans="1:18" x14ac:dyDescent="0.25">
      <c r="A254" s="13">
        <v>44293.5</v>
      </c>
      <c r="B254" s="14">
        <v>60.375199680853854</v>
      </c>
      <c r="C254" s="14">
        <v>61.710953658588423</v>
      </c>
      <c r="D254" s="14">
        <v>70.053548191290176</v>
      </c>
      <c r="E254" s="15">
        <v>71.865839751267629</v>
      </c>
      <c r="F254" s="16">
        <v>0.60375199680853853</v>
      </c>
      <c r="G254" s="16">
        <v>0.61710953658588419</v>
      </c>
      <c r="H254" s="16">
        <v>0.70053548191290171</v>
      </c>
      <c r="I254" s="16">
        <v>0.71865839751267624</v>
      </c>
      <c r="J254" s="16">
        <v>66.00138532050002</v>
      </c>
      <c r="K254" s="16">
        <v>0.66001385320500017</v>
      </c>
      <c r="L254" s="16">
        <v>67.156153291053769</v>
      </c>
      <c r="M254" s="16">
        <v>0.91573383958942212</v>
      </c>
      <c r="N254">
        <v>3.3795382280850217</v>
      </c>
      <c r="P254" s="16">
        <v>0.1952970520410387</v>
      </c>
      <c r="Q254" s="4"/>
      <c r="R254" s="16">
        <v>0.2126498796611915</v>
      </c>
    </row>
    <row r="255" spans="1:18" x14ac:dyDescent="0.25">
      <c r="A255" s="13">
        <v>44294.5</v>
      </c>
      <c r="B255" s="14">
        <v>87.710759281310274</v>
      </c>
      <c r="C255" s="14">
        <v>79.676222175033772</v>
      </c>
      <c r="D255" s="14">
        <v>60.463227469051013</v>
      </c>
      <c r="E255" s="15">
        <v>88.011328645121523</v>
      </c>
      <c r="F255" s="16">
        <v>0.87710759281310269</v>
      </c>
      <c r="G255" s="16">
        <v>0.79676222175033773</v>
      </c>
      <c r="H255" s="16">
        <v>0.60463227469051017</v>
      </c>
      <c r="I255" s="16">
        <v>0.88011328645121523</v>
      </c>
      <c r="J255" s="16">
        <v>78.965384392629147</v>
      </c>
      <c r="K255" s="16">
        <v>0.78965384392629145</v>
      </c>
      <c r="L255" s="16">
        <v>80.499092231366916</v>
      </c>
      <c r="M255" s="16">
        <v>1.1397648852263573</v>
      </c>
      <c r="N255">
        <v>3.6500787592255453</v>
      </c>
      <c r="P255" s="16">
        <v>0.21633885075231529</v>
      </c>
      <c r="Q255" s="4"/>
      <c r="R255" s="16">
        <v>0.2411217249016164</v>
      </c>
    </row>
    <row r="256" spans="1:18" x14ac:dyDescent="0.25">
      <c r="A256" s="13">
        <v>44295.5</v>
      </c>
      <c r="B256" s="14">
        <v>104.06752400443803</v>
      </c>
      <c r="C256" s="14">
        <v>93.435695258230936</v>
      </c>
      <c r="D256" s="14">
        <v>80.497598846793693</v>
      </c>
      <c r="E256" s="15">
        <v>115.44521222282128</v>
      </c>
      <c r="F256" s="16">
        <v>1.0406752400443802</v>
      </c>
      <c r="G256" s="16">
        <v>0.93435695258230933</v>
      </c>
      <c r="H256" s="16">
        <v>0.80497598846793694</v>
      </c>
      <c r="I256" s="16">
        <v>1.1544521222282129</v>
      </c>
      <c r="J256" s="16">
        <v>98.361507583070988</v>
      </c>
      <c r="K256" s="16">
        <v>0.98361507583070984</v>
      </c>
      <c r="L256" s="16">
        <v>101.42877237726077</v>
      </c>
      <c r="M256" s="16">
        <v>1.4092941622979456</v>
      </c>
      <c r="N256">
        <v>3.6363920445257687</v>
      </c>
      <c r="P256" s="16">
        <v>0.27049203270352706</v>
      </c>
      <c r="Q256" s="4"/>
      <c r="R256" s="16">
        <v>0.31747185344499013</v>
      </c>
    </row>
    <row r="257" spans="1:18" x14ac:dyDescent="0.25">
      <c r="A257" s="13">
        <v>44296.5</v>
      </c>
      <c r="B257" s="14">
        <v>98.648770804497346</v>
      </c>
      <c r="C257" s="14">
        <v>93.972134923546633</v>
      </c>
      <c r="D257" s="14">
        <v>92.381477996859559</v>
      </c>
      <c r="E257" s="15">
        <v>96.590604421058615</v>
      </c>
      <c r="F257" s="16">
        <v>0.98648770804497343</v>
      </c>
      <c r="G257" s="16">
        <v>0.93972134923546635</v>
      </c>
      <c r="H257" s="16">
        <v>0.92381477996859562</v>
      </c>
      <c r="I257" s="16">
        <v>0.96590604421058612</v>
      </c>
      <c r="J257" s="16">
        <v>95.398247036490545</v>
      </c>
      <c r="K257" s="16">
        <v>0.95398247036490547</v>
      </c>
      <c r="L257" s="16">
        <v>95.594627249162158</v>
      </c>
      <c r="M257" s="16">
        <v>1.3411880839477097</v>
      </c>
      <c r="N257">
        <v>3.9655737051347382</v>
      </c>
      <c r="P257" s="16">
        <v>0.24056606718207296</v>
      </c>
      <c r="Q257" s="4"/>
      <c r="R257" s="16">
        <v>0.24357283864372598</v>
      </c>
    </row>
    <row r="258" spans="1:18" x14ac:dyDescent="0.25">
      <c r="A258" s="13">
        <v>44297.5</v>
      </c>
      <c r="B258" s="14">
        <v>107.79195926571903</v>
      </c>
      <c r="C258" s="14">
        <v>99.850987828392931</v>
      </c>
      <c r="D258" s="14">
        <v>115.00661736016214</v>
      </c>
      <c r="E258" s="15">
        <v>112.66926937485609</v>
      </c>
      <c r="F258" s="16">
        <v>1.0779195926571903</v>
      </c>
      <c r="G258" s="16">
        <v>0.99850987828392934</v>
      </c>
      <c r="H258" s="16">
        <v>1.1500661736016213</v>
      </c>
      <c r="I258" s="16">
        <v>1.1266926937485608</v>
      </c>
      <c r="J258" s="16">
        <v>108.82970845728254</v>
      </c>
      <c r="K258" s="16">
        <v>1.0882970845728255</v>
      </c>
      <c r="L258" s="16">
        <v>109.62099412065031</v>
      </c>
      <c r="M258" s="16">
        <v>1.511495835394727</v>
      </c>
      <c r="N258">
        <v>4.7636084201958013</v>
      </c>
      <c r="P258" s="16">
        <v>0.22846065179473601</v>
      </c>
      <c r="Q258" s="4"/>
      <c r="R258" s="16">
        <v>0.23652084604012219</v>
      </c>
    </row>
    <row r="259" spans="1:18" x14ac:dyDescent="0.25">
      <c r="A259" s="13">
        <v>44298.5</v>
      </c>
      <c r="B259" s="14">
        <v>107.77794183347261</v>
      </c>
      <c r="C259" s="14">
        <v>106.72876610678311</v>
      </c>
      <c r="D259" s="14">
        <v>130.25213130291056</v>
      </c>
      <c r="E259" s="15">
        <v>120.69626251689721</v>
      </c>
      <c r="F259" s="16">
        <v>1.077779418334726</v>
      </c>
      <c r="G259" s="16">
        <v>1.067287661067831</v>
      </c>
      <c r="H259" s="16">
        <v>1.3025213130291056</v>
      </c>
      <c r="I259" s="16">
        <v>1.206962625168972</v>
      </c>
      <c r="J259" s="16">
        <v>116.36377544001587</v>
      </c>
      <c r="K259" s="16">
        <v>1.1636377544001588</v>
      </c>
      <c r="L259" s="16">
        <v>117.32583154325226</v>
      </c>
      <c r="M259" s="16">
        <v>1.6022717313130341</v>
      </c>
      <c r="N259">
        <v>3.5462510252263333</v>
      </c>
      <c r="P259" s="16">
        <v>0.32813180627163629</v>
      </c>
      <c r="Q259" s="4"/>
      <c r="R259" s="16">
        <v>0.34034889706995286</v>
      </c>
    </row>
    <row r="260" spans="1:18" x14ac:dyDescent="0.25">
      <c r="A260" s="13">
        <v>44299.5</v>
      </c>
      <c r="B260" s="14">
        <v>106.51865050841931</v>
      </c>
      <c r="C260" s="14">
        <v>90.583262097148847</v>
      </c>
      <c r="D260" s="14">
        <v>132.81029216717755</v>
      </c>
      <c r="E260" s="15">
        <v>113.39270674229182</v>
      </c>
      <c r="F260" s="16">
        <v>1.0651865050841931</v>
      </c>
      <c r="G260" s="16">
        <v>0.90583262097148842</v>
      </c>
      <c r="H260" s="16">
        <v>1.3281029216717755</v>
      </c>
      <c r="I260" s="16">
        <v>1.1339270674229183</v>
      </c>
      <c r="J260" s="16">
        <v>110.82622787875937</v>
      </c>
      <c r="K260" s="16">
        <v>1.1082622787875938</v>
      </c>
      <c r="L260" s="16">
        <v>111.53369950571474</v>
      </c>
      <c r="M260" s="16">
        <v>1.5095408202682836</v>
      </c>
      <c r="N260">
        <v>2.4390881679537015</v>
      </c>
      <c r="P260" s="16">
        <v>0.45437565289711607</v>
      </c>
      <c r="Q260" s="4"/>
      <c r="R260" s="16">
        <v>0.46489794109174748</v>
      </c>
    </row>
    <row r="261" spans="1:18" x14ac:dyDescent="0.25">
      <c r="A261" s="13">
        <v>44300.5</v>
      </c>
      <c r="B261" s="14">
        <v>109.27260275072192</v>
      </c>
      <c r="C261" s="14">
        <v>81.809752498373172</v>
      </c>
      <c r="D261" s="14">
        <v>129.40298079803347</v>
      </c>
      <c r="E261" s="15">
        <v>117.25324750749915</v>
      </c>
      <c r="F261" s="16">
        <v>1.0927260275072193</v>
      </c>
      <c r="G261" s="16">
        <v>0.81809752498373167</v>
      </c>
      <c r="H261" s="16">
        <v>1.2940298079803347</v>
      </c>
      <c r="I261" s="16">
        <v>1.1725324750749915</v>
      </c>
      <c r="J261" s="16">
        <v>109.43464588865693</v>
      </c>
      <c r="K261" s="16">
        <v>1.0943464588865692</v>
      </c>
      <c r="L261" s="16">
        <v>111.11986354533073</v>
      </c>
      <c r="M261" s="16">
        <v>1.4933633459514977</v>
      </c>
      <c r="N261">
        <v>3.5334022644454803</v>
      </c>
      <c r="P261" s="16">
        <v>0.30971465374840701</v>
      </c>
      <c r="Q261" s="4"/>
      <c r="R261" s="16">
        <v>0.33184233985286266</v>
      </c>
    </row>
    <row r="262" spans="1:18" x14ac:dyDescent="0.25">
      <c r="A262" s="13">
        <v>44301.5</v>
      </c>
      <c r="B262" s="14">
        <v>99.230629668560169</v>
      </c>
      <c r="C262" s="14">
        <v>81.531941979814263</v>
      </c>
      <c r="D262" s="14">
        <v>117.17050321360679</v>
      </c>
      <c r="E262" s="15">
        <v>109.98399013670345</v>
      </c>
      <c r="F262" s="16">
        <v>0.99230629668560166</v>
      </c>
      <c r="G262" s="16">
        <v>0.8153194197981426</v>
      </c>
      <c r="H262" s="16">
        <v>1.171705032136068</v>
      </c>
      <c r="I262" s="16">
        <v>1.0998399013670346</v>
      </c>
      <c r="J262" s="16">
        <v>101.97926624967118</v>
      </c>
      <c r="K262" s="16">
        <v>1.0197926624967117</v>
      </c>
      <c r="L262" s="16">
        <v>103.65207615784666</v>
      </c>
      <c r="M262" s="16">
        <v>1.3980459048752154</v>
      </c>
      <c r="N262">
        <v>4.8029113575423148</v>
      </c>
      <c r="P262" s="16">
        <v>0.21232802077333093</v>
      </c>
      <c r="Q262" s="4"/>
      <c r="R262" s="16">
        <v>0.22899442015307789</v>
      </c>
    </row>
    <row r="263" spans="1:18" x14ac:dyDescent="0.25">
      <c r="A263" s="13">
        <v>44302.5</v>
      </c>
      <c r="B263" s="14">
        <v>111.82798099166494</v>
      </c>
      <c r="C263" s="14">
        <v>95.047151398625928</v>
      </c>
      <c r="D263" s="14">
        <v>126.10012065225813</v>
      </c>
      <c r="E263" s="15">
        <v>121.11535126734975</v>
      </c>
      <c r="F263" s="16">
        <v>1.1182798099166495</v>
      </c>
      <c r="G263" s="16">
        <v>0.95047151398625929</v>
      </c>
      <c r="H263" s="16">
        <v>1.2610012065225813</v>
      </c>
      <c r="I263" s="16">
        <v>1.2111535126734976</v>
      </c>
      <c r="J263" s="16">
        <v>113.52265107747469</v>
      </c>
      <c r="K263" s="16">
        <v>1.135226510774747</v>
      </c>
      <c r="L263" s="16">
        <v>115.09103880929878</v>
      </c>
      <c r="M263" s="16">
        <v>1.5646606528735696</v>
      </c>
      <c r="N263">
        <v>2.0678269136653613</v>
      </c>
      <c r="P263" s="16">
        <v>0.54899493921494724</v>
      </c>
      <c r="Q263" s="4"/>
      <c r="R263" s="16">
        <v>0.58571319711021996</v>
      </c>
    </row>
    <row r="264" spans="1:18" x14ac:dyDescent="0.25">
      <c r="A264" s="13">
        <v>44303.5</v>
      </c>
      <c r="B264" s="14">
        <v>98.089051112909033</v>
      </c>
      <c r="C264" s="14">
        <v>69.279390563679542</v>
      </c>
      <c r="D264" s="14">
        <v>96.28654460397118</v>
      </c>
      <c r="E264" s="15">
        <v>89.115876401794878</v>
      </c>
      <c r="F264" s="16">
        <v>0.98089051112909031</v>
      </c>
      <c r="G264" s="16">
        <v>0.69279390563679544</v>
      </c>
      <c r="H264" s="16">
        <v>0.9628654460397118</v>
      </c>
      <c r="I264" s="16">
        <v>0.8911587640179488</v>
      </c>
      <c r="J264" s="16">
        <v>88.192715670588669</v>
      </c>
      <c r="K264" s="16">
        <v>0.88192715670588662</v>
      </c>
      <c r="L264" s="16">
        <v>88.449054498851666</v>
      </c>
      <c r="M264" s="16">
        <v>1.2192274283416937</v>
      </c>
      <c r="N264">
        <v>3.2804639922667218</v>
      </c>
      <c r="P264" s="16">
        <v>0.26884220000125536</v>
      </c>
      <c r="Q264" s="4"/>
      <c r="R264" s="16">
        <v>0.27165631633779325</v>
      </c>
    </row>
    <row r="265" spans="1:18" x14ac:dyDescent="0.25">
      <c r="A265" s="13">
        <v>44304.5</v>
      </c>
      <c r="B265" s="14">
        <v>80.520306075933718</v>
      </c>
      <c r="C265" s="14">
        <v>77.794379184671826</v>
      </c>
      <c r="D265" s="14">
        <v>87.087122776583897</v>
      </c>
      <c r="E265" s="15">
        <v>91.350679994785736</v>
      </c>
      <c r="F265" s="16">
        <v>0.80520306075933723</v>
      </c>
      <c r="G265" s="16">
        <v>0.77794379184671825</v>
      </c>
      <c r="H265" s="16">
        <v>0.87087122776583892</v>
      </c>
      <c r="I265" s="16">
        <v>0.91350679994785733</v>
      </c>
      <c r="J265" s="16">
        <v>84.188122007993798</v>
      </c>
      <c r="K265" s="16">
        <v>0.84188122007993793</v>
      </c>
      <c r="L265" s="16">
        <v>85.577998033170161</v>
      </c>
      <c r="M265" s="16">
        <v>1.1724093508529128</v>
      </c>
      <c r="N265">
        <v>3.7225399093658882</v>
      </c>
      <c r="P265" s="16">
        <v>0.22615774191212021</v>
      </c>
      <c r="Q265" s="4"/>
      <c r="R265" s="16">
        <v>0.24539879281065052</v>
      </c>
    </row>
    <row r="266" spans="1:18" x14ac:dyDescent="0.25">
      <c r="A266" s="13">
        <v>44305.5</v>
      </c>
      <c r="B266" s="14">
        <v>105.31172478321173</v>
      </c>
      <c r="C266" s="14">
        <v>85.944147850598455</v>
      </c>
      <c r="D266" s="14">
        <v>108.51456411596594</v>
      </c>
      <c r="E266" s="15">
        <v>120.25120699918688</v>
      </c>
      <c r="F266" s="16">
        <v>1.0531172478321174</v>
      </c>
      <c r="G266" s="16">
        <v>0.85944147850598451</v>
      </c>
      <c r="H266" s="16">
        <v>1.0851456411596594</v>
      </c>
      <c r="I266" s="16">
        <v>1.2025120699918688</v>
      </c>
      <c r="J266" s="16">
        <v>105.00541093724075</v>
      </c>
      <c r="K266" s="16">
        <v>1.0500541093724074</v>
      </c>
      <c r="L266" s="16">
        <v>107.93720372079777</v>
      </c>
      <c r="M266" s="16">
        <v>1.4618837824755981</v>
      </c>
      <c r="N266">
        <v>4.6369828076551052</v>
      </c>
      <c r="P266" s="16">
        <v>0.22645201695354431</v>
      </c>
      <c r="Q266" s="4"/>
      <c r="R266" s="16">
        <v>0.25933071565559074</v>
      </c>
    </row>
    <row r="267" spans="1:18" x14ac:dyDescent="0.25">
      <c r="A267" s="13">
        <v>44306.5</v>
      </c>
      <c r="B267" s="14">
        <v>122.01281632978134</v>
      </c>
      <c r="C267" s="14">
        <v>94.700562104290668</v>
      </c>
      <c r="D267" s="14">
        <v>119.18087871501179</v>
      </c>
      <c r="E267" s="15">
        <v>117.50095855359528</v>
      </c>
      <c r="F267" s="16">
        <v>1.2201281632978134</v>
      </c>
      <c r="G267" s="16">
        <v>0.94700562104290664</v>
      </c>
      <c r="H267" s="16">
        <v>1.191808787150118</v>
      </c>
      <c r="I267" s="16">
        <v>1.1750095855359528</v>
      </c>
      <c r="J267" s="16">
        <v>113.34880392566977</v>
      </c>
      <c r="K267" s="16">
        <v>1.1334880392566977</v>
      </c>
      <c r="L267" s="16">
        <v>114.19603405286904</v>
      </c>
      <c r="M267" s="16">
        <v>1.5753870973968342</v>
      </c>
      <c r="N267">
        <v>2.9800393292271785</v>
      </c>
      <c r="P267" s="16">
        <v>0.38036009395575598</v>
      </c>
      <c r="Q267" s="4"/>
      <c r="R267" s="16">
        <v>0.39429331486060326</v>
      </c>
    </row>
    <row r="268" spans="1:18" x14ac:dyDescent="0.25">
      <c r="A268" s="13">
        <v>44307.5</v>
      </c>
      <c r="B268" s="14">
        <v>118.77933612817188</v>
      </c>
      <c r="C268" s="14">
        <v>90.425072222375135</v>
      </c>
      <c r="D268" s="14">
        <v>120.72614940027621</v>
      </c>
      <c r="E268" s="15">
        <v>109.96206874288504</v>
      </c>
      <c r="F268" s="16">
        <v>1.1877933612817189</v>
      </c>
      <c r="G268" s="16">
        <v>0.90425072222375136</v>
      </c>
      <c r="H268" s="16">
        <v>1.2072614940027622</v>
      </c>
      <c r="I268" s="16">
        <v>1.0996206874288503</v>
      </c>
      <c r="J268" s="16">
        <v>109.97315662342706</v>
      </c>
      <c r="K268" s="16">
        <v>1.0997315662342706</v>
      </c>
      <c r="L268" s="16">
        <v>110.07857985389256</v>
      </c>
      <c r="M268" s="16">
        <v>1.5191946152400198</v>
      </c>
      <c r="N268">
        <v>2.7084656253235084</v>
      </c>
      <c r="P268" s="16">
        <v>0.40603489885640137</v>
      </c>
      <c r="Q268" s="4"/>
      <c r="R268" s="16">
        <v>0.4059939609894469</v>
      </c>
    </row>
    <row r="269" spans="1:18" x14ac:dyDescent="0.25">
      <c r="A269" s="13">
        <v>44308.5</v>
      </c>
      <c r="B269" s="14">
        <v>101.58347617483746</v>
      </c>
      <c r="C269" s="14">
        <v>81.031940002945191</v>
      </c>
      <c r="D269" s="14">
        <v>101.40042420781673</v>
      </c>
      <c r="E269" s="15">
        <v>95.515511164135006</v>
      </c>
      <c r="F269" s="16">
        <v>1.0158347617483745</v>
      </c>
      <c r="G269" s="16">
        <v>0.81031940002945191</v>
      </c>
      <c r="H269" s="16">
        <v>1.0140042420781672</v>
      </c>
      <c r="I269" s="16">
        <v>0.95515511164135003</v>
      </c>
      <c r="J269" s="16">
        <v>94.882837887433595</v>
      </c>
      <c r="K269" s="16">
        <v>0.94882837887433591</v>
      </c>
      <c r="L269" s="16">
        <v>95.068221673210701</v>
      </c>
      <c r="M269" s="16">
        <v>1.3159130490876723</v>
      </c>
      <c r="N269">
        <v>4.0782146931193495</v>
      </c>
      <c r="P269" s="16">
        <v>0.23265778049281535</v>
      </c>
      <c r="Q269" s="4"/>
      <c r="R269" s="16">
        <v>0.23420912912036268</v>
      </c>
    </row>
    <row r="270" spans="1:18" x14ac:dyDescent="0.25">
      <c r="A270" s="13">
        <v>44309.5</v>
      </c>
      <c r="B270" s="14">
        <v>118.07512418798629</v>
      </c>
      <c r="C270" s="14">
        <v>96.818454185454286</v>
      </c>
      <c r="D270" s="14">
        <v>132.10613678726682</v>
      </c>
      <c r="E270" s="15">
        <v>109.61012387861763</v>
      </c>
      <c r="F270" s="16">
        <v>1.1807512418798629</v>
      </c>
      <c r="G270" s="16">
        <v>0.96818454185454284</v>
      </c>
      <c r="H270" s="16">
        <v>1.3210613678726681</v>
      </c>
      <c r="I270" s="16">
        <v>1.0961012387861764</v>
      </c>
      <c r="J270" s="16">
        <v>114.15245975983126</v>
      </c>
      <c r="K270" s="16">
        <v>1.1415245975983126</v>
      </c>
      <c r="L270" s="16">
        <v>113.46895271267502</v>
      </c>
      <c r="M270" s="16">
        <v>1.5644766838736315</v>
      </c>
      <c r="N270">
        <v>3.8881310398828459</v>
      </c>
      <c r="P270" s="16">
        <v>0.29359211042246869</v>
      </c>
      <c r="Q270" s="4"/>
      <c r="R270" s="16">
        <v>0.28190954151051534</v>
      </c>
    </row>
    <row r="271" spans="1:18" x14ac:dyDescent="0.25">
      <c r="A271" s="13">
        <v>44310.5</v>
      </c>
      <c r="B271" s="14">
        <v>103.91506852595211</v>
      </c>
      <c r="C271" s="14">
        <v>94.711641991062194</v>
      </c>
      <c r="D271" s="14">
        <v>116.18319071119949</v>
      </c>
      <c r="E271" s="15">
        <v>101.890005677725</v>
      </c>
      <c r="F271" s="16">
        <v>1.0391506852595211</v>
      </c>
      <c r="G271" s="16">
        <v>0.9471164199106219</v>
      </c>
      <c r="H271" s="16">
        <v>1.1618319071119949</v>
      </c>
      <c r="I271" s="16">
        <v>1.0189000567772499</v>
      </c>
      <c r="J271" s="16">
        <v>104.1749767264847</v>
      </c>
      <c r="K271" s="16">
        <v>1.041749767264847</v>
      </c>
      <c r="L271" s="16">
        <v>103.86091436706752</v>
      </c>
      <c r="M271" s="16">
        <v>1.4358625647047036</v>
      </c>
      <c r="N271">
        <v>3.3325365670949383</v>
      </c>
      <c r="P271" s="16">
        <v>0.31259965083382962</v>
      </c>
      <c r="Q271" s="4"/>
      <c r="R271" s="16">
        <v>0.3057430987667909</v>
      </c>
    </row>
    <row r="272" spans="1:18" x14ac:dyDescent="0.25">
      <c r="A272" s="13">
        <v>44311.5</v>
      </c>
      <c r="B272" s="14">
        <v>118.13672332045708</v>
      </c>
      <c r="C272" s="14">
        <v>92.8129526689968</v>
      </c>
      <c r="D272" s="14">
        <v>123.18386831076457</v>
      </c>
      <c r="E272" s="15">
        <v>124.42522035431021</v>
      </c>
      <c r="F272" s="16">
        <v>1.1813672332045708</v>
      </c>
      <c r="G272" s="16">
        <v>0.92812952668996795</v>
      </c>
      <c r="H272" s="16">
        <v>1.2318386831076458</v>
      </c>
      <c r="I272" s="16">
        <v>1.2442522035431021</v>
      </c>
      <c r="J272" s="16">
        <v>114.63969116363216</v>
      </c>
      <c r="K272" s="16">
        <v>1.1463969116363217</v>
      </c>
      <c r="L272" s="16">
        <v>116.58438348133231</v>
      </c>
      <c r="M272" s="16">
        <v>1.5877431867922311</v>
      </c>
      <c r="N272">
        <v>3.2815452194637973</v>
      </c>
      <c r="P272" s="16">
        <v>0.34934667510802803</v>
      </c>
      <c r="Q272" s="4"/>
      <c r="R272" s="16">
        <v>0.37916655731668147</v>
      </c>
    </row>
    <row r="273" spans="1:18" x14ac:dyDescent="0.25">
      <c r="A273" s="13">
        <v>44312.5</v>
      </c>
      <c r="B273" s="14">
        <v>106.23611911233449</v>
      </c>
      <c r="C273" s="14">
        <v>95.519735314655733</v>
      </c>
      <c r="D273" s="14">
        <v>123.56539358670462</v>
      </c>
      <c r="E273" s="15">
        <v>118.71332482000912</v>
      </c>
      <c r="F273" s="16">
        <v>1.0623611911233448</v>
      </c>
      <c r="G273" s="16">
        <v>0.95519735314655729</v>
      </c>
      <c r="H273" s="16">
        <v>1.2356539358670462</v>
      </c>
      <c r="I273" s="16">
        <v>1.1871332482000911</v>
      </c>
      <c r="J273" s="16">
        <v>111.00864320842599</v>
      </c>
      <c r="K273" s="16">
        <v>1.1100864320842598</v>
      </c>
      <c r="L273" s="16">
        <v>112.59810021840957</v>
      </c>
      <c r="M273" s="16">
        <v>1.529492711038076</v>
      </c>
      <c r="N273">
        <v>3.4294776116641716</v>
      </c>
      <c r="P273" s="16">
        <v>0.32368965708033437</v>
      </c>
      <c r="Q273" s="4"/>
      <c r="R273" s="16">
        <v>0.34615570726062522</v>
      </c>
    </row>
    <row r="274" spans="1:18" x14ac:dyDescent="0.25">
      <c r="A274" s="13">
        <v>44313.5</v>
      </c>
      <c r="B274" s="14">
        <v>105.07137959760291</v>
      </c>
      <c r="C274" s="14">
        <v>90.292418423501218</v>
      </c>
      <c r="D274" s="14">
        <v>108.2549906935583</v>
      </c>
      <c r="E274" s="15">
        <v>103.13243691074204</v>
      </c>
      <c r="F274" s="16">
        <v>1.0507137959760291</v>
      </c>
      <c r="G274" s="16">
        <v>0.90292418423501219</v>
      </c>
      <c r="H274" s="16">
        <v>1.0825499069355831</v>
      </c>
      <c r="I274" s="16">
        <v>1.0313243691074205</v>
      </c>
      <c r="J274" s="16">
        <v>101.68780640635111</v>
      </c>
      <c r="K274" s="16">
        <v>1.0168780640635113</v>
      </c>
      <c r="L274" s="16">
        <v>102.02795804505747</v>
      </c>
      <c r="M274" s="16">
        <v>1.4110071764927832</v>
      </c>
      <c r="N274">
        <v>3.4653641587095465</v>
      </c>
      <c r="P274" s="16">
        <v>0.29344046325052969</v>
      </c>
      <c r="Q274" s="4"/>
      <c r="R274" s="16">
        <v>0.29760923293310432</v>
      </c>
    </row>
    <row r="275" spans="1:18" x14ac:dyDescent="0.25">
      <c r="A275" s="13">
        <v>44314.5</v>
      </c>
      <c r="B275" s="14">
        <v>114.681634271664</v>
      </c>
      <c r="C275" s="14">
        <v>93.500721179480976</v>
      </c>
      <c r="D275" s="14">
        <v>124.36609238312288</v>
      </c>
      <c r="E275" s="15">
        <v>105.12208740415311</v>
      </c>
      <c r="F275" s="16">
        <v>1.14681634271664</v>
      </c>
      <c r="G275" s="16">
        <v>0.93500721179480972</v>
      </c>
      <c r="H275" s="16">
        <v>1.2436609238312288</v>
      </c>
      <c r="I275" s="16">
        <v>1.051220874041531</v>
      </c>
      <c r="J275" s="16">
        <v>109.41763380960523</v>
      </c>
      <c r="K275" s="16">
        <v>1.0941763380960525</v>
      </c>
      <c r="L275" s="16">
        <v>108.75096457830452</v>
      </c>
      <c r="M275" s="16">
        <v>1.503874356685335</v>
      </c>
      <c r="N275">
        <v>3.5462312283802429</v>
      </c>
      <c r="P275" s="16">
        <v>0.30854624744698966</v>
      </c>
      <c r="Q275" s="4"/>
      <c r="R275" s="16">
        <v>0.29643325726441161</v>
      </c>
    </row>
    <row r="276" spans="1:18" x14ac:dyDescent="0.25">
      <c r="A276" s="13">
        <v>44315.5</v>
      </c>
      <c r="B276" s="14">
        <v>117.2700706798491</v>
      </c>
      <c r="C276" s="14">
        <v>84.992078862751526</v>
      </c>
      <c r="D276" s="14">
        <v>118.39354982722173</v>
      </c>
      <c r="E276" s="15">
        <v>88.558318375234109</v>
      </c>
      <c r="F276" s="16">
        <v>1.1727007067984909</v>
      </c>
      <c r="G276" s="16">
        <v>0.8499207886275153</v>
      </c>
      <c r="H276" s="16">
        <v>1.1839354982722172</v>
      </c>
      <c r="I276" s="16">
        <v>0.88558318375234113</v>
      </c>
      <c r="J276" s="16">
        <v>102.30350443626412</v>
      </c>
      <c r="K276" s="16">
        <v>1.023035044362641</v>
      </c>
      <c r="L276" s="16">
        <v>99.85281953857799</v>
      </c>
      <c r="M276" s="16">
        <v>1.403052494470981</v>
      </c>
      <c r="N276">
        <v>1.8065164648513679</v>
      </c>
      <c r="P276" s="16">
        <v>0.56630264061657021</v>
      </c>
      <c r="Q276" s="4"/>
      <c r="R276" s="16">
        <v>0.49021594930506374</v>
      </c>
    </row>
    <row r="277" spans="1:18" x14ac:dyDescent="0.25">
      <c r="A277" s="13">
        <v>44316.5</v>
      </c>
      <c r="B277" s="14">
        <v>39.961430617216052</v>
      </c>
      <c r="C277" s="14">
        <v>42.149366197027568</v>
      </c>
      <c r="D277" s="14">
        <v>43.306456989889476</v>
      </c>
      <c r="E277" s="15">
        <v>33.293260172935767</v>
      </c>
      <c r="F277" s="16">
        <v>0.39961430617216054</v>
      </c>
      <c r="G277" s="16">
        <v>0.42149366197027566</v>
      </c>
      <c r="H277" s="16">
        <v>0.43306456989889475</v>
      </c>
      <c r="I277" s="16">
        <v>0.33293260172935768</v>
      </c>
      <c r="J277" s="16">
        <v>39.677628494267218</v>
      </c>
      <c r="K277" s="16">
        <v>0.3967762849426722</v>
      </c>
      <c r="L277" s="16">
        <v>38.50088679817047</v>
      </c>
      <c r="M277" s="16">
        <v>0.54923046161019196</v>
      </c>
      <c r="N277">
        <v>3.7280360598716809</v>
      </c>
      <c r="P277" s="16">
        <v>0.10643037743479586</v>
      </c>
      <c r="Q277" s="4"/>
      <c r="R277" s="16">
        <v>8.9305091577042639E-2</v>
      </c>
    </row>
    <row r="278" spans="1:18" x14ac:dyDescent="0.25">
      <c r="A278" s="13">
        <v>44317.5</v>
      </c>
      <c r="B278" s="14">
        <v>68.213094684407707</v>
      </c>
      <c r="C278" s="14">
        <v>66.016370725325643</v>
      </c>
      <c r="D278" s="14">
        <v>91.86361427353998</v>
      </c>
      <c r="E278" s="15">
        <v>78.472371656204842</v>
      </c>
      <c r="F278" s="16">
        <v>0.68213094684407705</v>
      </c>
      <c r="G278" s="16">
        <v>0.66016370725325646</v>
      </c>
      <c r="H278" s="16">
        <v>0.91863614273539984</v>
      </c>
      <c r="I278" s="16">
        <v>0.78472371656204842</v>
      </c>
      <c r="J278" s="16">
        <v>76.14136283486954</v>
      </c>
      <c r="K278" s="16">
        <v>0.76141362834869541</v>
      </c>
      <c r="L278" s="16">
        <v>76.741477025309962</v>
      </c>
      <c r="M278" s="16">
        <v>1.0358737010725663</v>
      </c>
      <c r="N278">
        <v>3.819571225083604</v>
      </c>
      <c r="P278" s="16">
        <v>0.19934531482183038</v>
      </c>
      <c r="Q278" s="4"/>
      <c r="R278" s="16">
        <v>0.20544811716264622</v>
      </c>
    </row>
    <row r="279" spans="1:18" x14ac:dyDescent="0.25">
      <c r="A279" s="13">
        <v>44318.5</v>
      </c>
      <c r="B279" s="14">
        <v>91.241412152627092</v>
      </c>
      <c r="C279" s="14">
        <v>80.920382099605661</v>
      </c>
      <c r="D279" s="14">
        <v>110.19636721932321</v>
      </c>
      <c r="E279" s="15">
        <v>78.488157426543836</v>
      </c>
      <c r="F279" s="16">
        <v>0.91241412152627088</v>
      </c>
      <c r="G279" s="16">
        <v>0.80920382099605659</v>
      </c>
      <c r="H279" s="16">
        <v>1.101963672193232</v>
      </c>
      <c r="I279" s="16">
        <v>0.78488157426543836</v>
      </c>
      <c r="J279" s="16">
        <v>90.211579724524938</v>
      </c>
      <c r="K279" s="16">
        <v>0.90211579724524937</v>
      </c>
      <c r="L279" s="16">
        <v>88.183977362856524</v>
      </c>
      <c r="M279" s="16">
        <v>1.2261633621330308</v>
      </c>
      <c r="N279">
        <v>2.6876031294928109</v>
      </c>
      <c r="P279" s="16">
        <v>0.33565811385831046</v>
      </c>
      <c r="Q279" s="4"/>
      <c r="R279" s="16">
        <v>0.29203775127823905</v>
      </c>
    </row>
    <row r="280" spans="1:18" x14ac:dyDescent="0.25">
      <c r="A280" s="13">
        <v>44319.5</v>
      </c>
      <c r="B280" s="14">
        <v>88.823316455842303</v>
      </c>
      <c r="C280" s="14">
        <v>81.5863618627302</v>
      </c>
      <c r="D280" s="14">
        <v>106.46772096923333</v>
      </c>
      <c r="E280" s="15">
        <v>74.882312985702697</v>
      </c>
      <c r="F280" s="16">
        <v>0.88823316455842305</v>
      </c>
      <c r="G280" s="16">
        <v>0.81586361862730206</v>
      </c>
      <c r="H280" s="16">
        <v>1.0646772096923334</v>
      </c>
      <c r="I280" s="16">
        <v>0.74882312985702693</v>
      </c>
      <c r="J280" s="16">
        <v>87.939928068377128</v>
      </c>
      <c r="K280" s="16">
        <v>0.87939928068377138</v>
      </c>
      <c r="L280" s="16">
        <v>85.644259131677558</v>
      </c>
      <c r="M280" s="16">
        <v>1.1972619479539206</v>
      </c>
      <c r="N280">
        <v>3.0093984017301083</v>
      </c>
      <c r="P280" s="16">
        <v>0.29221763398897377</v>
      </c>
      <c r="Q280" s="4"/>
      <c r="R280" s="16">
        <v>0.24882818088376973</v>
      </c>
    </row>
    <row r="281" spans="1:18" x14ac:dyDescent="0.25">
      <c r="A281" s="13">
        <v>44320.5</v>
      </c>
      <c r="B281" s="14">
        <v>86.663443878931815</v>
      </c>
      <c r="C281" s="14">
        <v>75.43454481317616</v>
      </c>
      <c r="D281" s="14">
        <v>107.82440296398141</v>
      </c>
      <c r="E281" s="15">
        <v>77.464189107404067</v>
      </c>
      <c r="F281" s="16">
        <v>0.86663443878931812</v>
      </c>
      <c r="G281" s="16">
        <v>0.75434544813176163</v>
      </c>
      <c r="H281" s="16">
        <v>1.0782440296398141</v>
      </c>
      <c r="I281" s="16">
        <v>0.77464189107404069</v>
      </c>
      <c r="J281" s="16">
        <v>86.846645190873375</v>
      </c>
      <c r="K281" s="16">
        <v>0.86846645190873362</v>
      </c>
      <c r="L281" s="16">
        <v>85.273756112745275</v>
      </c>
      <c r="M281" s="16">
        <v>1.1769335385116688</v>
      </c>
      <c r="N281">
        <v>2.8190065073152857</v>
      </c>
      <c r="P281" s="16">
        <v>0.30807536259851631</v>
      </c>
      <c r="Q281" s="4"/>
      <c r="R281" s="16">
        <v>0.27479251610943606</v>
      </c>
    </row>
    <row r="282" spans="1:18" x14ac:dyDescent="0.25">
      <c r="A282" s="13">
        <v>44321.5</v>
      </c>
      <c r="B282" s="14">
        <v>86.297546983773003</v>
      </c>
      <c r="C282" s="14">
        <v>84.020189495826244</v>
      </c>
      <c r="D282" s="14">
        <v>116.54048663671884</v>
      </c>
      <c r="E282" s="15">
        <v>77.026700294982774</v>
      </c>
      <c r="F282" s="16">
        <v>0.86297546983772999</v>
      </c>
      <c r="G282" s="16">
        <v>0.84020189495826247</v>
      </c>
      <c r="H282" s="16">
        <v>1.1654048663671883</v>
      </c>
      <c r="I282" s="16">
        <v>0.77026700294982775</v>
      </c>
      <c r="J282" s="16">
        <v>90.971230852825215</v>
      </c>
      <c r="K282" s="16">
        <v>0.90971230852825213</v>
      </c>
      <c r="L282" s="16">
        <v>88.577462604674096</v>
      </c>
      <c r="M282" s="16">
        <v>1.2264100990059394</v>
      </c>
      <c r="N282">
        <v>2.548788881265065</v>
      </c>
      <c r="P282" s="16">
        <v>0.35691944327563369</v>
      </c>
      <c r="Q282" s="4"/>
      <c r="R282" s="16">
        <v>0.30220902508312641</v>
      </c>
    </row>
    <row r="283" spans="1:18" x14ac:dyDescent="0.25">
      <c r="A283" s="13">
        <v>44322.5</v>
      </c>
      <c r="B283" s="14">
        <v>103.90498951530229</v>
      </c>
      <c r="C283" s="14">
        <v>78.496671985796496</v>
      </c>
      <c r="D283" s="14">
        <v>121.38586095843186</v>
      </c>
      <c r="E283" s="15">
        <v>83.941073708818379</v>
      </c>
      <c r="F283" s="16">
        <v>1.0390498951530229</v>
      </c>
      <c r="G283" s="16">
        <v>0.78496671985796496</v>
      </c>
      <c r="H283" s="16">
        <v>1.2138586095843187</v>
      </c>
      <c r="I283" s="16">
        <v>0.83941073708818381</v>
      </c>
      <c r="J283" s="16">
        <v>96.932149042087246</v>
      </c>
      <c r="K283" s="16">
        <v>0.96932149042087257</v>
      </c>
      <c r="L283" s="16">
        <v>94.708381847929616</v>
      </c>
      <c r="M283" s="16">
        <v>1.3118871414814939</v>
      </c>
      <c r="N283">
        <v>2.8813516747721901</v>
      </c>
      <c r="P283" s="16">
        <v>0.33641207316268001</v>
      </c>
      <c r="Q283" s="4"/>
      <c r="R283" s="16">
        <v>0.2913253333279946</v>
      </c>
    </row>
    <row r="284" spans="1:18" x14ac:dyDescent="0.25">
      <c r="A284" s="13">
        <v>44323.5</v>
      </c>
      <c r="B284" s="14">
        <v>117.105358201887</v>
      </c>
      <c r="C284" s="14">
        <v>85.526799399468771</v>
      </c>
      <c r="D284" s="14">
        <v>143.70855957338958</v>
      </c>
      <c r="E284" s="15">
        <v>112.05552997338162</v>
      </c>
      <c r="F284" s="16">
        <v>1.1710535820188701</v>
      </c>
      <c r="G284" s="16">
        <v>0.85526799399468767</v>
      </c>
      <c r="H284" s="16">
        <v>1.4370855957338957</v>
      </c>
      <c r="I284" s="16">
        <v>1.1205552997338162</v>
      </c>
      <c r="J284" s="16">
        <v>114.59906178703174</v>
      </c>
      <c r="K284" s="16">
        <v>1.1459906178703174</v>
      </c>
      <c r="L284" s="16">
        <v>114.4068857203018</v>
      </c>
      <c r="M284" s="16">
        <v>1.5493331724057295</v>
      </c>
      <c r="N284">
        <v>2.25475669550553</v>
      </c>
      <c r="P284" s="16">
        <v>0.50825466896479465</v>
      </c>
      <c r="Q284" s="4"/>
      <c r="R284" s="16">
        <v>0.49697393158536823</v>
      </c>
    </row>
    <row r="285" spans="1:18" x14ac:dyDescent="0.25">
      <c r="A285" s="13">
        <v>44324.5</v>
      </c>
      <c r="B285" s="14">
        <v>78.528583784334884</v>
      </c>
      <c r="C285" s="14">
        <v>64.921422755010369</v>
      </c>
      <c r="D285" s="14">
        <v>89.796276941424907</v>
      </c>
      <c r="E285" s="15">
        <v>60.728859206498825</v>
      </c>
      <c r="F285" s="16">
        <v>0.78528583784334882</v>
      </c>
      <c r="G285" s="16">
        <v>0.64921422755010372</v>
      </c>
      <c r="H285" s="16">
        <v>0.89796276941424902</v>
      </c>
      <c r="I285" s="16">
        <v>0.6072885920649882</v>
      </c>
      <c r="J285" s="16">
        <v>73.49378567181725</v>
      </c>
      <c r="K285" s="16">
        <v>0.73493785671817247</v>
      </c>
      <c r="L285" s="16">
        <v>71.231474556102825</v>
      </c>
      <c r="M285" s="16">
        <v>0.99921475863971865</v>
      </c>
      <c r="N285">
        <v>3.3897266235239512</v>
      </c>
      <c r="P285" s="16">
        <v>0.21681331220572972</v>
      </c>
      <c r="Q285" s="4"/>
      <c r="R285" s="16">
        <v>0.17915562507328467</v>
      </c>
    </row>
    <row r="286" spans="1:18" x14ac:dyDescent="0.25">
      <c r="A286" s="13">
        <v>44325.5</v>
      </c>
      <c r="B286" s="14">
        <v>128.00514925224707</v>
      </c>
      <c r="C286" s="14">
        <v>95.784294243614141</v>
      </c>
      <c r="D286" s="14">
        <v>141.6799151985243</v>
      </c>
      <c r="E286" s="15">
        <v>99.835814133330643</v>
      </c>
      <c r="F286" s="16">
        <v>1.2800514925224706</v>
      </c>
      <c r="G286" s="16">
        <v>0.95784294243614143</v>
      </c>
      <c r="H286" s="16">
        <v>1.416799151985243</v>
      </c>
      <c r="I286" s="16">
        <v>0.99835814133330647</v>
      </c>
      <c r="J286" s="16">
        <v>116.32629320692904</v>
      </c>
      <c r="K286" s="16">
        <v>1.1632629320692904</v>
      </c>
      <c r="L286" s="16">
        <v>113.4466384028613</v>
      </c>
      <c r="M286" s="16">
        <v>1.5820452710203354</v>
      </c>
      <c r="N286">
        <v>2.6935893634339445</v>
      </c>
      <c r="P286" s="16">
        <v>0.4318635007476771</v>
      </c>
      <c r="Q286" s="4"/>
      <c r="R286" s="16">
        <v>0.37064229421389661</v>
      </c>
    </row>
    <row r="287" spans="1:18" x14ac:dyDescent="0.25">
      <c r="A287" s="13">
        <v>44326.5</v>
      </c>
      <c r="B287" s="14">
        <v>109.3337890079075</v>
      </c>
      <c r="C287" s="14">
        <v>83.862657040069251</v>
      </c>
      <c r="D287" s="14">
        <v>113.57298401387867</v>
      </c>
      <c r="E287" s="15">
        <v>84.524725551412217</v>
      </c>
      <c r="F287" s="16">
        <v>1.0933378900790749</v>
      </c>
      <c r="G287" s="16">
        <v>0.83862657040069255</v>
      </c>
      <c r="H287" s="16">
        <v>1.1357298401387868</v>
      </c>
      <c r="I287" s="16">
        <v>0.84524725551412216</v>
      </c>
      <c r="J287" s="16">
        <v>97.823538903316916</v>
      </c>
      <c r="K287" s="16">
        <v>0.9782353890331692</v>
      </c>
      <c r="L287" s="16">
        <v>95.454258817560628</v>
      </c>
      <c r="M287" s="16">
        <v>1.3409354802715601</v>
      </c>
      <c r="N287">
        <v>2.5778019950693567</v>
      </c>
      <c r="P287" s="16">
        <v>0.37948430131727373</v>
      </c>
      <c r="Q287" s="4"/>
      <c r="R287" s="16">
        <v>0.32789456177427639</v>
      </c>
    </row>
    <row r="288" spans="1:18" x14ac:dyDescent="0.25">
      <c r="A288" s="13">
        <v>44327.5</v>
      </c>
      <c r="B288" s="14">
        <v>100.59518938213903</v>
      </c>
      <c r="C288" s="14">
        <v>78.372953309879037</v>
      </c>
      <c r="D288" s="14">
        <v>104.65917313557449</v>
      </c>
      <c r="E288" s="15">
        <v>68.908309726594595</v>
      </c>
      <c r="F288" s="16">
        <v>1.0059518938213903</v>
      </c>
      <c r="G288" s="16">
        <v>0.78372953309879034</v>
      </c>
      <c r="H288" s="16">
        <v>1.0465917313557449</v>
      </c>
      <c r="I288" s="16">
        <v>0.68908309726594597</v>
      </c>
      <c r="J288" s="16">
        <v>88.133906388546791</v>
      </c>
      <c r="K288" s="16">
        <v>0.8813390638854679</v>
      </c>
      <c r="L288" s="16">
        <v>84.646295690246149</v>
      </c>
      <c r="M288" s="16">
        <v>1.2043992422864975</v>
      </c>
      <c r="N288">
        <v>2.731908869721456</v>
      </c>
      <c r="P288" s="16">
        <v>0.32260924720205941</v>
      </c>
      <c r="Q288" s="4"/>
      <c r="R288" s="16">
        <v>0.25223502324812341</v>
      </c>
    </row>
    <row r="289" spans="1:18" x14ac:dyDescent="0.25">
      <c r="A289" s="13">
        <v>44328.5</v>
      </c>
      <c r="B289" s="14">
        <v>103.83184436934704</v>
      </c>
      <c r="C289" s="14">
        <v>76.86659977184523</v>
      </c>
      <c r="D289" s="14">
        <v>102.29018183608468</v>
      </c>
      <c r="E289" s="15">
        <v>66.917166042660725</v>
      </c>
      <c r="F289" s="16">
        <v>1.0383184436934705</v>
      </c>
      <c r="G289" s="16">
        <v>0.76866599771845234</v>
      </c>
      <c r="H289" s="16">
        <v>1.0229018183608469</v>
      </c>
      <c r="I289" s="16">
        <v>0.66917166042660725</v>
      </c>
      <c r="J289" s="16">
        <v>87.47644800498442</v>
      </c>
      <c r="K289" s="16">
        <v>0.8747644800498442</v>
      </c>
      <c r="L289" s="16">
        <v>83.718321770453926</v>
      </c>
      <c r="M289" s="16">
        <v>1.1985801059869239</v>
      </c>
      <c r="N289">
        <v>2.8243865193494924</v>
      </c>
      <c r="P289" s="16">
        <v>0.30971840222892666</v>
      </c>
      <c r="Q289" s="4"/>
      <c r="R289" s="16">
        <v>0.23692637528263294</v>
      </c>
    </row>
    <row r="290" spans="1:18" x14ac:dyDescent="0.25">
      <c r="A290" s="13">
        <v>44329.5</v>
      </c>
      <c r="B290" s="14">
        <v>110.84385671319747</v>
      </c>
      <c r="C290" s="14">
        <v>83.356222215908033</v>
      </c>
      <c r="D290" s="14">
        <v>106.87464439950142</v>
      </c>
      <c r="E290" s="15">
        <v>66.686249175924729</v>
      </c>
      <c r="F290" s="16">
        <v>1.1084385671319748</v>
      </c>
      <c r="G290" s="16">
        <v>0.83356222215908038</v>
      </c>
      <c r="H290" s="16">
        <v>1.0687464439950143</v>
      </c>
      <c r="I290" s="16">
        <v>0.66686249175924728</v>
      </c>
      <c r="J290" s="16">
        <v>91.940243126132913</v>
      </c>
      <c r="K290" s="16">
        <v>0.91940243126132914</v>
      </c>
      <c r="L290" s="16">
        <v>87.291328288327037</v>
      </c>
      <c r="M290" s="16">
        <v>1.2613134407414814</v>
      </c>
      <c r="N290">
        <v>2.8166859519807095</v>
      </c>
      <c r="P290" s="16">
        <v>0.32641282945114991</v>
      </c>
      <c r="Q290" s="4"/>
      <c r="R290" s="16">
        <v>0.23675429321124913</v>
      </c>
    </row>
    <row r="291" spans="1:18" x14ac:dyDescent="0.25">
      <c r="A291" s="13">
        <v>44330.5</v>
      </c>
      <c r="B291" s="14">
        <v>101.00515013718521</v>
      </c>
      <c r="C291" s="14">
        <v>76.762083111210572</v>
      </c>
      <c r="D291" s="14">
        <v>104.86707887470845</v>
      </c>
      <c r="E291" s="15">
        <v>73.213382824906972</v>
      </c>
      <c r="F291" s="16">
        <v>1.0100515013718521</v>
      </c>
      <c r="G291" s="16">
        <v>0.76762083111210577</v>
      </c>
      <c r="H291" s="16">
        <v>1.0486707887470845</v>
      </c>
      <c r="I291" s="16">
        <v>0.7321338282490697</v>
      </c>
      <c r="J291" s="16">
        <v>88.961923737002792</v>
      </c>
      <c r="K291" s="16">
        <v>0.88961923737002802</v>
      </c>
      <c r="L291" s="16">
        <v>86.128752515081644</v>
      </c>
      <c r="M291" s="16">
        <v>1.216821991647608</v>
      </c>
      <c r="N291">
        <v>3.1328033349378099</v>
      </c>
      <c r="P291" s="16">
        <v>0.28396906612322925</v>
      </c>
      <c r="Q291" s="4"/>
      <c r="R291" s="16">
        <v>0.23369926228184493</v>
      </c>
    </row>
    <row r="292" spans="1:18" x14ac:dyDescent="0.25">
      <c r="A292" s="13">
        <v>44331.5</v>
      </c>
      <c r="B292" s="14">
        <v>104.62226205944427</v>
      </c>
      <c r="C292" s="14">
        <v>77.540796617927526</v>
      </c>
      <c r="D292" s="14">
        <v>96.861166773841447</v>
      </c>
      <c r="E292" s="15">
        <v>73.126440400612736</v>
      </c>
      <c r="F292" s="16">
        <v>1.0462226205944427</v>
      </c>
      <c r="G292" s="16">
        <v>0.77540796617927521</v>
      </c>
      <c r="H292" s="16">
        <v>0.96861166773841445</v>
      </c>
      <c r="I292" s="16">
        <v>0.73126440400612736</v>
      </c>
      <c r="J292" s="16">
        <v>88.037666462956494</v>
      </c>
      <c r="K292" s="16">
        <v>0.88037666462956499</v>
      </c>
      <c r="L292" s="16">
        <v>85.292768514220029</v>
      </c>
      <c r="M292" s="16">
        <v>1.2172538024969439</v>
      </c>
      <c r="N292">
        <v>3.5120417960059189</v>
      </c>
      <c r="P292" s="16">
        <v>0.25067374358436628</v>
      </c>
      <c r="Q292" s="4"/>
      <c r="R292" s="16">
        <v>0.20821631588717429</v>
      </c>
    </row>
    <row r="293" spans="1:18" x14ac:dyDescent="0.25">
      <c r="A293" s="13">
        <v>44332.5</v>
      </c>
      <c r="B293" s="14">
        <v>104.55370573394669</v>
      </c>
      <c r="C293" s="14">
        <v>82.039389374801601</v>
      </c>
      <c r="D293" s="14">
        <v>109.87539242302061</v>
      </c>
      <c r="E293" s="15">
        <v>83.48159170525409</v>
      </c>
      <c r="F293" s="16">
        <v>1.0455370573394669</v>
      </c>
      <c r="G293" s="16">
        <v>0.82039389374801597</v>
      </c>
      <c r="H293" s="16">
        <v>1.0987539242302062</v>
      </c>
      <c r="I293" s="16">
        <v>0.83481591705254088</v>
      </c>
      <c r="J293" s="16">
        <v>94.987519809255758</v>
      </c>
      <c r="K293" s="16">
        <v>0.94987519809255749</v>
      </c>
      <c r="L293" s="16">
        <v>92.95027219563309</v>
      </c>
      <c r="M293" s="16">
        <v>1.3026889121738274</v>
      </c>
      <c r="N293">
        <v>3.1702553279668977</v>
      </c>
      <c r="P293" s="16">
        <v>0.29962103989324979</v>
      </c>
      <c r="Q293" s="4"/>
      <c r="R293" s="16">
        <v>0.26332765997996538</v>
      </c>
    </row>
    <row r="294" spans="1:18" x14ac:dyDescent="0.25">
      <c r="A294" s="13">
        <v>44333.5</v>
      </c>
      <c r="B294" s="14">
        <v>108.98847724835861</v>
      </c>
      <c r="C294" s="14">
        <v>75.458972920887447</v>
      </c>
      <c r="D294" s="14">
        <v>108.63320630053724</v>
      </c>
      <c r="E294" s="15">
        <v>82.107637877860142</v>
      </c>
      <c r="F294" s="16">
        <v>1.0898847724835861</v>
      </c>
      <c r="G294" s="16">
        <v>0.75458972920887446</v>
      </c>
      <c r="H294" s="16">
        <v>1.0863320630053723</v>
      </c>
      <c r="I294" s="16">
        <v>0.8210763787786014</v>
      </c>
      <c r="J294" s="16">
        <v>93.797073586910869</v>
      </c>
      <c r="K294" s="16">
        <v>0.93797073586910862</v>
      </c>
      <c r="L294" s="16">
        <v>91.724442129327485</v>
      </c>
      <c r="M294" s="16">
        <v>1.2861393216317669</v>
      </c>
      <c r="N294">
        <v>2.6683127032233123</v>
      </c>
      <c r="P294" s="16">
        <v>0.35152204415023897</v>
      </c>
      <c r="Q294" s="4"/>
      <c r="R294" s="16">
        <v>0.30771370154133137</v>
      </c>
    </row>
    <row r="295" spans="1:18" x14ac:dyDescent="0.25">
      <c r="A295" s="13">
        <v>44334.5</v>
      </c>
      <c r="B295" s="14">
        <v>95.034364708403743</v>
      </c>
      <c r="C295" s="14">
        <v>66.494974903346844</v>
      </c>
      <c r="D295" s="14">
        <v>85.977723145508122</v>
      </c>
      <c r="E295" s="15">
        <v>53.200591960606936</v>
      </c>
      <c r="F295" s="16">
        <v>0.9503436470840374</v>
      </c>
      <c r="G295" s="16">
        <v>0.66494974903346848</v>
      </c>
      <c r="H295" s="16">
        <v>0.85977723145508123</v>
      </c>
      <c r="I295" s="16">
        <v>0.53200591960606936</v>
      </c>
      <c r="J295" s="16">
        <v>75.176913679466409</v>
      </c>
      <c r="K295" s="16">
        <v>0.75176913679466406</v>
      </c>
      <c r="L295" s="16">
        <v>71.10942064754353</v>
      </c>
      <c r="M295" s="16">
        <v>1.0341528856989364</v>
      </c>
      <c r="N295">
        <v>2.4688381077373101</v>
      </c>
      <c r="P295" s="16">
        <v>0.30450321324781415</v>
      </c>
      <c r="Q295" s="4"/>
      <c r="R295" s="16">
        <v>0.21548837809120369</v>
      </c>
    </row>
    <row r="296" spans="1:18" x14ac:dyDescent="0.25">
      <c r="A296" s="13">
        <v>44335.5</v>
      </c>
      <c r="B296" s="14">
        <v>74.600196946104646</v>
      </c>
      <c r="C296" s="14">
        <v>62.867406162969502</v>
      </c>
      <c r="D296" s="14">
        <v>66.143831327225101</v>
      </c>
      <c r="E296" s="15">
        <v>57.328708294149052</v>
      </c>
      <c r="F296" s="16">
        <v>0.74600196946104647</v>
      </c>
      <c r="G296" s="16">
        <v>0.62867406162969497</v>
      </c>
      <c r="H296" s="16">
        <v>0.661438313272251</v>
      </c>
      <c r="I296" s="16">
        <v>0.57328708294149056</v>
      </c>
      <c r="J296" s="16">
        <v>65.235035682612079</v>
      </c>
      <c r="K296" s="16">
        <v>0.65235035682612086</v>
      </c>
      <c r="L296" s="16">
        <v>63.741921435250234</v>
      </c>
      <c r="M296" s="16">
        <v>0.91235442057065064</v>
      </c>
      <c r="N296">
        <v>2.7809381647544282</v>
      </c>
      <c r="P296" s="16">
        <v>0.23457923843615089</v>
      </c>
      <c r="Q296" s="4"/>
      <c r="R296" s="16">
        <v>0.20614880625801865</v>
      </c>
    </row>
    <row r="297" spans="1:18" x14ac:dyDescent="0.25">
      <c r="A297" s="13">
        <v>44336.5</v>
      </c>
      <c r="B297" s="14">
        <v>92.756267786230538</v>
      </c>
      <c r="C297" s="14">
        <v>63.056556008639866</v>
      </c>
      <c r="D297" s="14">
        <v>72.195655145372839</v>
      </c>
      <c r="E297" s="15">
        <v>74.015606903402599</v>
      </c>
      <c r="F297" s="16">
        <v>0.9275626778623054</v>
      </c>
      <c r="G297" s="16">
        <v>0.63056556008639864</v>
      </c>
      <c r="H297" s="16">
        <v>0.72195655145372839</v>
      </c>
      <c r="I297" s="16">
        <v>0.74015606903402598</v>
      </c>
      <c r="J297" s="16">
        <v>75.506021460911469</v>
      </c>
      <c r="K297" s="16">
        <v>0.75506021460911454</v>
      </c>
      <c r="L297" s="16">
        <v>75.18973903182939</v>
      </c>
      <c r="M297" s="16">
        <v>1.0635230379080347</v>
      </c>
      <c r="N297">
        <v>3.4584298959463511</v>
      </c>
      <c r="P297" s="16">
        <v>0.21832456846794138</v>
      </c>
      <c r="Q297" s="4"/>
      <c r="R297" s="16">
        <v>0.21401505634148255</v>
      </c>
    </row>
    <row r="298" spans="1:18" x14ac:dyDescent="0.25">
      <c r="A298" s="13">
        <v>44337.5</v>
      </c>
      <c r="B298" s="14">
        <v>109.37010882990919</v>
      </c>
      <c r="C298" s="14">
        <v>80.416830592945004</v>
      </c>
      <c r="D298" s="14">
        <v>99.429380110943015</v>
      </c>
      <c r="E298" s="15">
        <v>87.771342269946174</v>
      </c>
      <c r="F298" s="16">
        <v>1.0937010882990919</v>
      </c>
      <c r="G298" s="16">
        <v>0.80416830592944999</v>
      </c>
      <c r="H298" s="16">
        <v>0.99429380110943011</v>
      </c>
      <c r="I298" s="16">
        <v>0.87771342269946173</v>
      </c>
      <c r="J298" s="16">
        <v>94.246915450935845</v>
      </c>
      <c r="K298" s="16">
        <v>0.94246915450935842</v>
      </c>
      <c r="L298" s="16">
        <v>93.068381193147871</v>
      </c>
      <c r="M298" s="16">
        <v>1.3102576907771872</v>
      </c>
      <c r="N298">
        <v>3.4926344070886155</v>
      </c>
      <c r="P298" s="16">
        <v>0.26984477751136293</v>
      </c>
      <c r="Q298" s="4"/>
      <c r="R298" s="16">
        <v>0.25130412187375334</v>
      </c>
    </row>
    <row r="299" spans="1:18" x14ac:dyDescent="0.25">
      <c r="A299" s="13">
        <v>44338.5</v>
      </c>
      <c r="B299" s="14">
        <v>103.10952566729338</v>
      </c>
      <c r="C299" s="14">
        <v>71.237607813461295</v>
      </c>
      <c r="D299" s="14">
        <v>85.532533231672744</v>
      </c>
      <c r="E299" s="15">
        <v>83.352050592790604</v>
      </c>
      <c r="F299" s="16">
        <v>1.0310952566729339</v>
      </c>
      <c r="G299" s="16">
        <v>0.7123760781346129</v>
      </c>
      <c r="H299" s="16">
        <v>0.85532533231672747</v>
      </c>
      <c r="I299" s="16">
        <v>0.83352050592790605</v>
      </c>
      <c r="J299" s="16">
        <v>85.807929326304503</v>
      </c>
      <c r="K299" s="16">
        <v>0.858079293263045</v>
      </c>
      <c r="L299" s="16">
        <v>85.338558405990554</v>
      </c>
      <c r="M299" s="16">
        <v>1.202079851021415</v>
      </c>
      <c r="N299">
        <v>1.739786311965493</v>
      </c>
      <c r="P299" s="16">
        <v>0.49320958979936164</v>
      </c>
      <c r="Q299" s="4"/>
      <c r="R299" s="16">
        <v>0.47909361063213041</v>
      </c>
    </row>
    <row r="300" spans="1:18" x14ac:dyDescent="0.25">
      <c r="A300" s="13">
        <v>44339.5</v>
      </c>
      <c r="B300" s="14">
        <v>53.523180551424453</v>
      </c>
      <c r="C300" s="14">
        <v>45.066973253524026</v>
      </c>
      <c r="D300" s="14">
        <v>44.254203451856128</v>
      </c>
      <c r="E300" s="15">
        <v>56.115094886258781</v>
      </c>
      <c r="F300" s="16">
        <v>0.53523180551424454</v>
      </c>
      <c r="G300" s="16">
        <v>0.45066973253524023</v>
      </c>
      <c r="H300" s="16">
        <v>0.44254203451856128</v>
      </c>
      <c r="I300" s="16">
        <v>0.56115094886258776</v>
      </c>
      <c r="J300" s="16">
        <v>49.739863035765843</v>
      </c>
      <c r="K300" s="16">
        <v>0.49739863035765841</v>
      </c>
      <c r="L300" s="16">
        <v>50.896300491520407</v>
      </c>
      <c r="M300" s="16">
        <v>0.7061433125251011</v>
      </c>
      <c r="N300">
        <v>2.0721899910963022</v>
      </c>
      <c r="P300" s="16">
        <v>0.24003524411123484</v>
      </c>
      <c r="Q300" s="4"/>
      <c r="R300" s="16">
        <v>0.27080091655384753</v>
      </c>
    </row>
    <row r="301" spans="1:18" x14ac:dyDescent="0.25">
      <c r="A301" s="13">
        <v>44340.5</v>
      </c>
      <c r="B301" s="14">
        <v>59.111522220491089</v>
      </c>
      <c r="C301" s="14">
        <v>50.74159499304384</v>
      </c>
      <c r="D301" s="14">
        <v>48.637617294993696</v>
      </c>
      <c r="E301" s="15">
        <v>63.50889274068232</v>
      </c>
      <c r="F301" s="16">
        <v>0.59111522220491086</v>
      </c>
      <c r="G301" s="16">
        <v>0.50741594993043837</v>
      </c>
      <c r="H301" s="16">
        <v>0.48637617294993696</v>
      </c>
      <c r="I301" s="16">
        <v>0.63508892740682321</v>
      </c>
      <c r="J301" s="16">
        <v>55.499906812302733</v>
      </c>
      <c r="K301" s="16">
        <v>0.55499906812302735</v>
      </c>
      <c r="L301" s="16">
        <v>56.952991243521772</v>
      </c>
      <c r="M301" s="16">
        <v>0.78923614686228749</v>
      </c>
      <c r="N301">
        <v>2.1186773545085282</v>
      </c>
      <c r="P301" s="16">
        <v>0.26195544448615254</v>
      </c>
      <c r="Q301" s="4"/>
      <c r="R301" s="16">
        <v>0.29975726415131548</v>
      </c>
    </row>
    <row r="302" spans="1:18" x14ac:dyDescent="0.25">
      <c r="A302" s="13">
        <v>44341.5</v>
      </c>
      <c r="B302" s="14">
        <v>65.366548986924286</v>
      </c>
      <c r="C302" s="14">
        <v>47.459867625999479</v>
      </c>
      <c r="D302" s="14">
        <v>54.896542321916577</v>
      </c>
      <c r="E302" s="15">
        <v>66.228096663221095</v>
      </c>
      <c r="F302" s="16">
        <v>0.65366548986924289</v>
      </c>
      <c r="G302" s="16">
        <v>0.4745986762599948</v>
      </c>
      <c r="H302" s="16">
        <v>0.54896542321916575</v>
      </c>
      <c r="I302" s="16">
        <v>0.66228096663221092</v>
      </c>
      <c r="J302" s="16">
        <v>58.487763899515357</v>
      </c>
      <c r="K302" s="16">
        <v>0.58487763899515355</v>
      </c>
      <c r="L302" s="16">
        <v>59.922514908843468</v>
      </c>
      <c r="M302" s="16">
        <v>0.82487798231428222</v>
      </c>
      <c r="N302">
        <v>2.1812625657623426</v>
      </c>
      <c r="P302" s="16"/>
      <c r="Q302" s="4"/>
      <c r="R302" s="16">
        <v>0.30362276281065059</v>
      </c>
    </row>
    <row r="303" spans="1:18" x14ac:dyDescent="0.25">
      <c r="A303" s="13">
        <v>44342.5</v>
      </c>
      <c r="B303" s="14">
        <v>73.849497143716334</v>
      </c>
      <c r="C303" s="14">
        <v>52.845102300016791</v>
      </c>
      <c r="D303" s="14">
        <v>63.445116601641466</v>
      </c>
      <c r="E303" s="15">
        <v>91.270684165438325</v>
      </c>
      <c r="F303" s="16">
        <v>0.73849497143716336</v>
      </c>
      <c r="G303" s="16">
        <v>0.52845102300016789</v>
      </c>
      <c r="H303" s="16">
        <v>0.63445116601641471</v>
      </c>
      <c r="I303" s="16">
        <v>0.91270684165438321</v>
      </c>
      <c r="J303" s="16">
        <v>70.352600052703224</v>
      </c>
      <c r="K303" s="16">
        <v>0.70352600052703229</v>
      </c>
      <c r="L303" s="16">
        <v>74.257961199612282</v>
      </c>
      <c r="M303" s="16">
        <v>0.99596881088358913</v>
      </c>
      <c r="N303">
        <v>2.2599385220904034</v>
      </c>
      <c r="P303" s="16">
        <v>0.31130315875862108</v>
      </c>
      <c r="Q303" s="4"/>
      <c r="R303" s="16">
        <v>0.40386357094800324</v>
      </c>
    </row>
    <row r="304" spans="1:18" x14ac:dyDescent="0.25">
      <c r="A304" s="13">
        <v>44343.5</v>
      </c>
      <c r="B304" s="14">
        <v>64.980568778736028</v>
      </c>
      <c r="C304" s="14">
        <v>48.975642155490348</v>
      </c>
      <c r="D304" s="14">
        <v>52.881565226258793</v>
      </c>
      <c r="E304" s="15">
        <v>71.264898734864474</v>
      </c>
      <c r="F304" s="16">
        <v>0.64980568778736025</v>
      </c>
      <c r="G304" s="16">
        <v>0.48975642155490351</v>
      </c>
      <c r="H304" s="16">
        <v>0.52881565226258798</v>
      </c>
      <c r="I304" s="16">
        <v>0.71264898734864479</v>
      </c>
      <c r="J304" s="16">
        <v>59.525668723837413</v>
      </c>
      <c r="K304" s="16">
        <v>0.59525668723837422</v>
      </c>
      <c r="L304" s="16">
        <v>61.689681390956771</v>
      </c>
      <c r="M304" s="16">
        <v>0.84480923577802047</v>
      </c>
      <c r="N304">
        <v>2.9924631257165104</v>
      </c>
      <c r="P304" s="16">
        <v>0.19891863733353338</v>
      </c>
      <c r="Q304" s="4"/>
      <c r="R304" s="16">
        <v>0.23814795952682266</v>
      </c>
    </row>
    <row r="305" spans="1:18" x14ac:dyDescent="0.25">
      <c r="A305" s="13">
        <v>44344.5</v>
      </c>
      <c r="B305" s="14">
        <v>77.275759005940714</v>
      </c>
      <c r="C305" s="14">
        <v>56.846188976372808</v>
      </c>
      <c r="D305" s="14">
        <v>64.746766523797675</v>
      </c>
      <c r="E305" s="15">
        <v>81.013022944530491</v>
      </c>
      <c r="F305" s="16">
        <v>0.77275759005940714</v>
      </c>
      <c r="G305" s="16">
        <v>0.56846188976372813</v>
      </c>
      <c r="H305" s="16">
        <v>0.64746766523797672</v>
      </c>
      <c r="I305" s="16">
        <v>0.81013022944530488</v>
      </c>
      <c r="J305" s="16">
        <v>69.970434362660427</v>
      </c>
      <c r="K305" s="16">
        <v>0.69970434362660416</v>
      </c>
      <c r="L305" s="16">
        <v>72.016289514827108</v>
      </c>
      <c r="M305" s="16">
        <v>0.9884067911128982</v>
      </c>
      <c r="N305">
        <v>3.1433509826966306</v>
      </c>
      <c r="P305" s="16">
        <v>0.22259822319502451</v>
      </c>
      <c r="Q305" s="4"/>
      <c r="R305" s="16">
        <v>0.25772821231382409</v>
      </c>
    </row>
    <row r="306" spans="1:18" x14ac:dyDescent="0.25">
      <c r="A306" s="13">
        <v>44345.5</v>
      </c>
      <c r="B306" s="14">
        <v>70.939818799785229</v>
      </c>
      <c r="C306" s="14">
        <v>55.654055691173632</v>
      </c>
      <c r="D306" s="14">
        <v>56.82082043801023</v>
      </c>
      <c r="E306" s="15">
        <v>70.311075023741751</v>
      </c>
      <c r="F306" s="16">
        <v>0.70939818799785226</v>
      </c>
      <c r="G306" s="16">
        <v>0.55654055691173632</v>
      </c>
      <c r="H306" s="16">
        <v>0.56820820438010233</v>
      </c>
      <c r="I306" s="16">
        <v>0.70311075023741754</v>
      </c>
      <c r="J306" s="16">
        <v>63.431442488177709</v>
      </c>
      <c r="K306" s="16">
        <v>0.63431442488177714</v>
      </c>
      <c r="L306" s="16">
        <v>64.672466449433216</v>
      </c>
      <c r="M306" s="16">
        <v>0.89991241347624973</v>
      </c>
      <c r="N306">
        <v>2.3892658499679778</v>
      </c>
      <c r="P306" s="16">
        <v>0.26548507563119383</v>
      </c>
      <c r="Q306" s="4"/>
      <c r="R306" s="16">
        <v>0.29427899379503586</v>
      </c>
    </row>
    <row r="307" spans="1:18" x14ac:dyDescent="0.25">
      <c r="A307" s="13">
        <v>44346.5</v>
      </c>
      <c r="B307" s="14">
        <v>58.257332127647089</v>
      </c>
      <c r="C307" s="14">
        <v>47.785133142626961</v>
      </c>
      <c r="D307" s="14">
        <v>41.832782426206492</v>
      </c>
      <c r="E307" s="15">
        <v>56.209039324857095</v>
      </c>
      <c r="F307" s="16">
        <v>0.58257332127647088</v>
      </c>
      <c r="G307" s="16">
        <v>0.47785133142626962</v>
      </c>
      <c r="H307" s="16">
        <v>0.41832782426206494</v>
      </c>
      <c r="I307" s="16">
        <v>0.56209039324857091</v>
      </c>
      <c r="J307" s="16">
        <v>51.021071755334404</v>
      </c>
      <c r="K307" s="16">
        <v>0.51021071755334413</v>
      </c>
      <c r="L307" s="16">
        <v>51.914902700252441</v>
      </c>
      <c r="M307" s="16">
        <v>0.73123395754307252</v>
      </c>
      <c r="N307">
        <v>2.3412591933496598</v>
      </c>
      <c r="P307" s="16">
        <v>0.21792150096093429</v>
      </c>
      <c r="Q307" s="4"/>
      <c r="R307" s="16">
        <v>0.2400803784754747</v>
      </c>
    </row>
    <row r="308" spans="1:18" x14ac:dyDescent="0.25">
      <c r="A308" s="13">
        <v>44347.5</v>
      </c>
      <c r="B308" s="14">
        <v>33.625831205608527</v>
      </c>
      <c r="C308" s="14">
        <v>30.736237472076237</v>
      </c>
      <c r="D308" s="14">
        <v>24.098657637911575</v>
      </c>
      <c r="E308" s="15">
        <v>44.658803473780829</v>
      </c>
      <c r="F308" s="16">
        <v>0.33625831205608525</v>
      </c>
      <c r="G308" s="16">
        <v>0.30736237472076239</v>
      </c>
      <c r="H308" s="16">
        <v>0.24098657637911575</v>
      </c>
      <c r="I308" s="16">
        <v>0.44658803473780828</v>
      </c>
      <c r="J308" s="16">
        <v>33.279882447344292</v>
      </c>
      <c r="K308" s="16">
        <v>0.33279882447344289</v>
      </c>
      <c r="L308" s="16">
        <v>35.350065194272908</v>
      </c>
      <c r="M308" s="16">
        <v>0.48222478929809864</v>
      </c>
      <c r="N308">
        <v>1.9730947260582483</v>
      </c>
      <c r="P308" s="16">
        <v>0.16866844763114441</v>
      </c>
      <c r="Q308" s="4"/>
      <c r="R308" s="16">
        <v>0.22633887204694927</v>
      </c>
    </row>
    <row r="309" spans="1:18" x14ac:dyDescent="0.25">
      <c r="A309" s="13">
        <v>44348.5</v>
      </c>
      <c r="B309" s="14">
        <v>26.490495100597595</v>
      </c>
      <c r="C309" s="14">
        <v>27.013560068185321</v>
      </c>
      <c r="D309" s="14">
        <v>26.002792171352496</v>
      </c>
      <c r="E309" s="15">
        <v>42.463088039298675</v>
      </c>
      <c r="F309" s="16">
        <v>0.26490495100597594</v>
      </c>
      <c r="G309" s="16">
        <v>0.27013560068185322</v>
      </c>
      <c r="H309" s="16">
        <v>0.26002792171352496</v>
      </c>
      <c r="I309" s="16">
        <v>0.42463088039298674</v>
      </c>
      <c r="J309" s="16">
        <v>30.492483844858519</v>
      </c>
      <c r="K309" s="16">
        <v>0.3049248384485852</v>
      </c>
      <c r="L309" s="16">
        <v>32.722001725067088</v>
      </c>
      <c r="M309" s="16">
        <v>0.43422812758823676</v>
      </c>
      <c r="N309">
        <v>2.4384232536272421</v>
      </c>
      <c r="P309" s="16">
        <v>0.12505000433989405</v>
      </c>
      <c r="Q309" s="4"/>
      <c r="R309" s="16">
        <v>0.17414158094224744</v>
      </c>
    </row>
    <row r="310" spans="1:18" x14ac:dyDescent="0.25">
      <c r="A310" s="13">
        <v>44349.5</v>
      </c>
      <c r="B310" s="14">
        <v>26.439980814862576</v>
      </c>
      <c r="C310" s="14">
        <v>29.408421717059326</v>
      </c>
      <c r="D310" s="14">
        <v>28.097274994097692</v>
      </c>
      <c r="E310" s="15">
        <v>48.066724538572885</v>
      </c>
      <c r="F310" s="16">
        <v>0.26439980814862574</v>
      </c>
      <c r="G310" s="16">
        <v>0.29408421717059324</v>
      </c>
      <c r="H310" s="16">
        <v>0.28097274994097693</v>
      </c>
      <c r="I310" s="16">
        <v>0.48066724538572886</v>
      </c>
      <c r="J310" s="16">
        <v>33.003100516148123</v>
      </c>
      <c r="K310" s="16">
        <v>0.33003100516148115</v>
      </c>
      <c r="L310" s="16">
        <v>35.816130825188324</v>
      </c>
      <c r="M310" s="16">
        <v>0.46985811331572702</v>
      </c>
      <c r="N310">
        <v>2.4384232536272421</v>
      </c>
      <c r="P310" s="16">
        <v>0.13534607032251197</v>
      </c>
      <c r="Q310" s="4"/>
      <c r="R310" s="16">
        <v>0.19712215451961387</v>
      </c>
    </row>
    <row r="311" spans="1:18" x14ac:dyDescent="0.25">
      <c r="A311" s="13">
        <v>44350.5</v>
      </c>
      <c r="B311" s="14">
        <v>20.580397643091754</v>
      </c>
      <c r="C311" s="14">
        <v>26.835299476706432</v>
      </c>
      <c r="D311" s="14">
        <v>23.867892512555354</v>
      </c>
      <c r="E311" s="15">
        <v>43.838090265573555</v>
      </c>
      <c r="F311" s="16">
        <v>0.20580397643091752</v>
      </c>
      <c r="G311" s="16">
        <v>0.26835299476706431</v>
      </c>
      <c r="H311" s="16">
        <v>0.23867892512555355</v>
      </c>
      <c r="I311" s="16">
        <v>0.43838090265573554</v>
      </c>
      <c r="J311" s="16">
        <v>28.780419974481774</v>
      </c>
      <c r="K311" s="16">
        <v>0.28780419974481775</v>
      </c>
      <c r="L311" s="16">
        <v>31.592252055169947</v>
      </c>
      <c r="M311" s="16">
        <v>0.41075391479129586</v>
      </c>
      <c r="P311" s="16"/>
      <c r="Q311" s="4"/>
      <c r="R311" s="16"/>
    </row>
    <row r="312" spans="1:18" x14ac:dyDescent="0.25">
      <c r="A312" s="13">
        <v>44351.5</v>
      </c>
      <c r="B312" s="14">
        <v>14.689186810672602</v>
      </c>
      <c r="C312" s="14">
        <v>27.533482523163986</v>
      </c>
      <c r="D312" s="14">
        <v>19.145417541101239</v>
      </c>
      <c r="E312" s="15">
        <v>29.141890285793306</v>
      </c>
      <c r="F312" s="16">
        <v>0.14689186810672603</v>
      </c>
      <c r="G312" s="16">
        <v>0.27533482523163988</v>
      </c>
      <c r="H312" s="16">
        <v>0.1914541754110124</v>
      </c>
      <c r="I312" s="16">
        <v>0.29141890285793304</v>
      </c>
      <c r="J312" s="16">
        <v>22.627494290182785</v>
      </c>
      <c r="K312" s="16">
        <v>0.22627494290182784</v>
      </c>
      <c r="L312" s="16">
        <v>23.830408761857967</v>
      </c>
      <c r="M312" s="16">
        <v>0.32274942628625292</v>
      </c>
      <c r="P312" s="16"/>
      <c r="Q312" s="4"/>
      <c r="R312" s="16"/>
    </row>
    <row r="313" spans="1:18" x14ac:dyDescent="0.25">
      <c r="A313" s="13">
        <v>44352.5</v>
      </c>
      <c r="B313" s="14">
        <v>15.429636763581291</v>
      </c>
      <c r="C313" s="14">
        <v>25.184153893886613</v>
      </c>
      <c r="D313" s="14">
        <v>15.553264214438141</v>
      </c>
      <c r="E313" s="15">
        <v>45.989250648572607</v>
      </c>
      <c r="F313" s="16">
        <v>0.15429636763581292</v>
      </c>
      <c r="G313" s="16">
        <v>0.25184153893886613</v>
      </c>
      <c r="H313" s="16">
        <v>0.15553264214438139</v>
      </c>
      <c r="I313" s="16">
        <v>0.45989250648572605</v>
      </c>
      <c r="J313" s="16">
        <v>25.539076380119663</v>
      </c>
      <c r="K313" s="16">
        <v>0.25539076380119663</v>
      </c>
      <c r="L313" s="16">
        <v>29.32475136946891</v>
      </c>
      <c r="M313" s="16">
        <v>0.37447509500962489</v>
      </c>
      <c r="P313" s="16"/>
      <c r="Q313" s="4"/>
      <c r="R313" s="16"/>
    </row>
    <row r="314" spans="1:18" x14ac:dyDescent="0.25">
      <c r="A314" s="13">
        <v>44353.5</v>
      </c>
      <c r="B314" s="14">
        <v>11.651203794365264</v>
      </c>
      <c r="C314" s="14">
        <v>24.011457926807584</v>
      </c>
      <c r="D314" s="14">
        <v>16.698818678633568</v>
      </c>
      <c r="E314" s="15">
        <v>31.455381338716908</v>
      </c>
      <c r="F314" s="16">
        <v>0.11651203794365264</v>
      </c>
      <c r="G314" s="16">
        <v>0.24011457926807583</v>
      </c>
      <c r="H314" s="16">
        <v>0.16698818678633567</v>
      </c>
      <c r="I314" s="16">
        <v>0.31455381338716909</v>
      </c>
      <c r="J314" s="16">
        <v>20.954215434630829</v>
      </c>
      <c r="K314" s="16">
        <v>0.2095421543463083</v>
      </c>
      <c r="L314" s="16">
        <v>22.906882988847212</v>
      </c>
      <c r="M314" s="16">
        <v>0.30039415333081781</v>
      </c>
      <c r="P314" s="16"/>
      <c r="Q314" s="4"/>
      <c r="R314" s="16"/>
    </row>
    <row r="315" spans="1:18" x14ac:dyDescent="0.25">
      <c r="A315" s="13">
        <v>44354.5</v>
      </c>
      <c r="B315" s="14">
        <v>10.045495741473969</v>
      </c>
      <c r="C315" s="14">
        <v>24.309886360206068</v>
      </c>
      <c r="D315" s="14">
        <v>11.455815618636883</v>
      </c>
      <c r="E315" s="15">
        <v>27.953098300861555</v>
      </c>
      <c r="F315" s="16">
        <v>0.1004549574147397</v>
      </c>
      <c r="G315" s="16">
        <v>0.24309886360206068</v>
      </c>
      <c r="H315" s="16">
        <v>0.11455815618636883</v>
      </c>
      <c r="I315" s="16">
        <v>0.27953098300861556</v>
      </c>
      <c r="J315" s="16">
        <v>18.441074005294617</v>
      </c>
      <c r="K315" s="16">
        <v>0.18441074005294619</v>
      </c>
      <c r="L315" s="16">
        <v>20.178506037585759</v>
      </c>
      <c r="M315" s="16">
        <v>0.27049582457921767</v>
      </c>
      <c r="P315" s="16"/>
      <c r="Q315" s="4"/>
      <c r="R315" s="16"/>
    </row>
    <row r="316" spans="1:18" x14ac:dyDescent="0.25">
      <c r="A316" s="13">
        <v>44355.5</v>
      </c>
      <c r="B316" s="14">
        <v>5.1215688369206767</v>
      </c>
      <c r="C316" s="14">
        <v>24.445274889048299</v>
      </c>
      <c r="D316" s="14">
        <v>9.1916096563126715</v>
      </c>
      <c r="E316" s="15">
        <v>15.284395684937783</v>
      </c>
      <c r="F316" s="16">
        <v>5.1215688369206765E-2</v>
      </c>
      <c r="G316" s="16">
        <v>0.24445274889048299</v>
      </c>
      <c r="H316" s="16">
        <v>9.1916096563126715E-2</v>
      </c>
      <c r="I316" s="16">
        <v>0.15284395684937782</v>
      </c>
      <c r="J316" s="16">
        <v>13.510712266804857</v>
      </c>
      <c r="K316" s="16">
        <v>0.13510712266804858</v>
      </c>
      <c r="L316" s="16">
        <v>13.804521090145192</v>
      </c>
      <c r="M316" s="16">
        <v>0.19717889835338986</v>
      </c>
      <c r="P316" s="16"/>
      <c r="Q316" s="4"/>
      <c r="R316" s="16"/>
    </row>
    <row r="317" spans="1:18" x14ac:dyDescent="0.25">
      <c r="A317" s="13">
        <v>44356.5</v>
      </c>
      <c r="B317" s="14">
        <v>8.9741780876217536</v>
      </c>
      <c r="C317" s="14">
        <v>22.744908303132874</v>
      </c>
      <c r="D317" s="14">
        <v>14.762791881565002</v>
      </c>
      <c r="E317" s="15">
        <v>23.363294829039958</v>
      </c>
      <c r="F317" s="16">
        <v>8.9741780876217536E-2</v>
      </c>
      <c r="G317" s="16">
        <v>0.22744908303132874</v>
      </c>
      <c r="H317" s="16">
        <v>0.14762791881565002</v>
      </c>
      <c r="I317" s="16">
        <v>0.23363294829039957</v>
      </c>
      <c r="J317" s="16">
        <v>17.461293275339898</v>
      </c>
      <c r="K317" s="16">
        <v>0.17461293275339895</v>
      </c>
      <c r="L317" s="16">
        <v>18.555688556605162</v>
      </c>
      <c r="M317" s="16">
        <v>0.24899505834756086</v>
      </c>
      <c r="N317">
        <v>2.0153810296999959</v>
      </c>
      <c r="P317" s="16">
        <v>8.6640158947705964E-2</v>
      </c>
      <c r="Q317" s="4"/>
      <c r="R317" s="16">
        <v>4.4528443779971595E-2</v>
      </c>
    </row>
    <row r="318" spans="1:18" x14ac:dyDescent="0.25">
      <c r="A318" s="13">
        <v>44357.5</v>
      </c>
      <c r="B318" s="14">
        <v>10.566756336051835</v>
      </c>
      <c r="C318" s="14">
        <v>22.260443915285322</v>
      </c>
      <c r="D318" s="14">
        <v>11.807837210522466</v>
      </c>
      <c r="E318" s="15">
        <v>23.290742556719287</v>
      </c>
      <c r="F318" s="16">
        <v>0.10566756336051836</v>
      </c>
      <c r="G318" s="16">
        <v>0.22260443915285322</v>
      </c>
      <c r="H318" s="16">
        <v>0.11807837210522466</v>
      </c>
      <c r="I318" s="16">
        <v>0.23290742556719288</v>
      </c>
      <c r="J318" s="16">
        <v>16.981445004644726</v>
      </c>
      <c r="K318" s="16">
        <v>0.16981445004644727</v>
      </c>
      <c r="L318" s="16">
        <v>18.128475461597674</v>
      </c>
      <c r="M318" s="16">
        <v>0.24693915511865105</v>
      </c>
      <c r="N318">
        <v>1.738854841360719</v>
      </c>
      <c r="P318" s="16">
        <v>9.7658784394884346E-2</v>
      </c>
      <c r="Q318" s="4"/>
      <c r="R318" s="16">
        <v>6.0768478683263481E-2</v>
      </c>
    </row>
    <row r="319" spans="1:18" x14ac:dyDescent="0.25">
      <c r="A319" s="13">
        <v>44358.5</v>
      </c>
      <c r="B319" s="14">
        <v>8.0691193034036317</v>
      </c>
      <c r="C319" s="14">
        <v>21.741091463633961</v>
      </c>
      <c r="D319" s="14">
        <v>7.333197642570263</v>
      </c>
      <c r="E319" s="15">
        <v>19.884428173282696</v>
      </c>
      <c r="F319" s="16">
        <v>8.0691193034036324E-2</v>
      </c>
      <c r="G319" s="16">
        <v>0.2174109146363396</v>
      </c>
      <c r="H319" s="16">
        <v>7.3331976425702633E-2</v>
      </c>
      <c r="I319" s="16">
        <v>0.19884428173282698</v>
      </c>
      <c r="J319" s="16">
        <v>14.256959145722639</v>
      </c>
      <c r="K319" s="16">
        <v>0.14256959145722639</v>
      </c>
      <c r="L319" s="16">
        <v>15.256940645927525</v>
      </c>
      <c r="M319" s="16">
        <v>0.21218982799335045</v>
      </c>
      <c r="N319">
        <v>1.7665674263389919</v>
      </c>
      <c r="P319" s="16">
        <v>8.0704302214314849E-2</v>
      </c>
      <c r="Q319" s="4"/>
      <c r="R319" s="16">
        <v>4.5676826047483257E-2</v>
      </c>
    </row>
    <row r="320" spans="1:18" x14ac:dyDescent="0.25">
      <c r="A320" s="13">
        <v>44359.5</v>
      </c>
      <c r="B320" s="14">
        <v>8.3665751921894511</v>
      </c>
      <c r="C320" s="14">
        <v>25.290266603076702</v>
      </c>
      <c r="D320" s="14">
        <v>8.584504634102581</v>
      </c>
      <c r="E320" s="15">
        <v>22.498704198245967</v>
      </c>
      <c r="F320" s="16">
        <v>8.3665751921894516E-2</v>
      </c>
      <c r="G320" s="16">
        <v>0.252902666030767</v>
      </c>
      <c r="H320" s="16">
        <v>8.5845046341025813E-2</v>
      </c>
      <c r="I320" s="16">
        <v>0.22498704198245967</v>
      </c>
      <c r="J320" s="16">
        <v>16.185012656903673</v>
      </c>
      <c r="K320" s="16">
        <v>0.16185012656903675</v>
      </c>
      <c r="L320" s="16">
        <v>17.308608969530702</v>
      </c>
      <c r="M320" s="16">
        <v>0.24039977328583931</v>
      </c>
      <c r="N320">
        <v>2.2342035699771183</v>
      </c>
      <c r="P320" s="16">
        <v>7.2441978315652925E-2</v>
      </c>
      <c r="Q320" s="4"/>
      <c r="R320" s="16">
        <v>3.7447685182398743E-2</v>
      </c>
    </row>
    <row r="321" spans="1:18" x14ac:dyDescent="0.25">
      <c r="A321" s="13">
        <v>44360.5</v>
      </c>
      <c r="B321" s="14">
        <v>8.205948529136661</v>
      </c>
      <c r="C321" s="14">
        <v>26.448295961216157</v>
      </c>
      <c r="D321" s="14">
        <v>11.185369485014238</v>
      </c>
      <c r="E321" s="15">
        <v>24.239758099598568</v>
      </c>
      <c r="F321" s="16">
        <v>8.2059485291366613E-2</v>
      </c>
      <c r="G321" s="16">
        <v>0.26448295961216156</v>
      </c>
      <c r="H321" s="16">
        <v>0.11185369485014238</v>
      </c>
      <c r="I321" s="16">
        <v>0.24239758099598568</v>
      </c>
      <c r="J321" s="16">
        <v>17.519843018741405</v>
      </c>
      <c r="K321" s="16">
        <v>0.17519843018741404</v>
      </c>
      <c r="L321" s="16">
        <v>18.733282148766996</v>
      </c>
      <c r="M321" s="16">
        <v>0.25664131046837557</v>
      </c>
      <c r="N321">
        <v>3.262402673604536</v>
      </c>
      <c r="P321" s="16">
        <v>5.3702270294501163E-2</v>
      </c>
      <c r="Q321" s="4"/>
      <c r="R321" s="16">
        <v>2.5153083019240362E-2</v>
      </c>
    </row>
    <row r="322" spans="1:18" x14ac:dyDescent="0.25">
      <c r="A322" s="13">
        <v>44361.5</v>
      </c>
      <c r="B322" s="14">
        <v>12.624900141680753</v>
      </c>
      <c r="C322" s="14">
        <v>23.908773066630452</v>
      </c>
      <c r="D322" s="14">
        <v>14.302973861255291</v>
      </c>
      <c r="E322" s="15">
        <v>21.636343202330682</v>
      </c>
      <c r="F322" s="16">
        <v>0.12624900141680753</v>
      </c>
      <c r="G322" s="16">
        <v>0.23908773066630451</v>
      </c>
      <c r="H322" s="16">
        <v>0.14302973861255291</v>
      </c>
      <c r="I322" s="16">
        <v>0.21636343202330682</v>
      </c>
      <c r="J322" s="16">
        <v>18.118247567974294</v>
      </c>
      <c r="K322" s="16">
        <v>0.18118247567974294</v>
      </c>
      <c r="L322" s="16">
        <v>18.748533001434822</v>
      </c>
      <c r="M322" s="16">
        <v>0.26055267643097058</v>
      </c>
      <c r="N322">
        <v>2.0203610766466569</v>
      </c>
      <c r="P322" s="16">
        <v>8.9678264828020215E-2</v>
      </c>
      <c r="Q322" s="4"/>
      <c r="R322" s="16">
        <v>6.2488335810919685E-2</v>
      </c>
    </row>
    <row r="323" spans="1:18" x14ac:dyDescent="0.25">
      <c r="A323" s="13">
        <v>44362.5</v>
      </c>
      <c r="B323" s="14">
        <v>10.645539855772286</v>
      </c>
      <c r="C323" s="14">
        <v>27.444718628305338</v>
      </c>
      <c r="D323" s="14">
        <v>9.351455689743668</v>
      </c>
      <c r="E323" s="15">
        <v>23.753186594610526</v>
      </c>
      <c r="F323" s="16">
        <v>0.10645539855772286</v>
      </c>
      <c r="G323" s="16">
        <v>0.27444718628305337</v>
      </c>
      <c r="H323" s="16">
        <v>9.3514556897436679E-2</v>
      </c>
      <c r="I323" s="16">
        <v>0.23753186594610526</v>
      </c>
      <c r="J323" s="16">
        <v>17.798725192107952</v>
      </c>
      <c r="K323" s="16">
        <v>0.17798725192107956</v>
      </c>
      <c r="L323" s="16">
        <v>18.845600163559801</v>
      </c>
      <c r="M323" s="16">
        <v>0.26463651860375326</v>
      </c>
      <c r="N323">
        <v>1.9705899660167936</v>
      </c>
      <c r="P323" s="16">
        <v>9.0321809706993467E-2</v>
      </c>
      <c r="Q323" s="4"/>
      <c r="R323" s="16">
        <v>5.4022095105306971E-2</v>
      </c>
    </row>
    <row r="324" spans="1:18" x14ac:dyDescent="0.25">
      <c r="A324" s="13">
        <v>44363.5</v>
      </c>
      <c r="B324" s="14">
        <v>9.585497762775077</v>
      </c>
      <c r="C324" s="14">
        <v>28.156842430405625</v>
      </c>
      <c r="D324" s="14">
        <v>9.1412780527472925</v>
      </c>
      <c r="E324" s="15">
        <v>27.033256019624762</v>
      </c>
      <c r="F324" s="16">
        <v>9.5854977627750776E-2</v>
      </c>
      <c r="G324" s="16">
        <v>0.28156842430405626</v>
      </c>
      <c r="H324" s="16">
        <v>9.1412780527472925E-2</v>
      </c>
      <c r="I324" s="16">
        <v>0.27033256019624763</v>
      </c>
      <c r="J324" s="16">
        <v>18.479218566388187</v>
      </c>
      <c r="K324" s="16">
        <v>0.18479218566388189</v>
      </c>
      <c r="L324" s="16">
        <v>20.011106277366729</v>
      </c>
      <c r="M324" s="16">
        <v>0.27559574316002872</v>
      </c>
      <c r="N324">
        <v>2.1491511376069119</v>
      </c>
      <c r="P324" s="16">
        <v>8.598380189754766E-2</v>
      </c>
      <c r="Q324" s="4"/>
      <c r="R324" s="16">
        <v>4.4601320005109399E-2</v>
      </c>
    </row>
    <row r="325" spans="1:18" x14ac:dyDescent="0.25">
      <c r="A325" s="13">
        <v>44364.5</v>
      </c>
      <c r="B325" s="14">
        <v>9.1886929266501607</v>
      </c>
      <c r="C325" s="14">
        <v>25.601645875391942</v>
      </c>
      <c r="D325" s="14">
        <v>7.079070743343058</v>
      </c>
      <c r="E325" s="15">
        <v>24.204588172621243</v>
      </c>
      <c r="F325" s="16">
        <v>9.1886929266501605E-2</v>
      </c>
      <c r="G325" s="16">
        <v>0.25601645875391943</v>
      </c>
      <c r="H325" s="16">
        <v>7.0790707433430577E-2</v>
      </c>
      <c r="I325" s="16">
        <v>0.24204588172621244</v>
      </c>
      <c r="J325" s="16">
        <v>16.518499429501603</v>
      </c>
      <c r="K325" s="16">
        <v>0.16518499429501601</v>
      </c>
      <c r="L325" s="16">
        <v>17.884462003832748</v>
      </c>
      <c r="M325" s="16">
        <v>0.24842529764241167</v>
      </c>
      <c r="N325">
        <v>2.0331110678284046</v>
      </c>
      <c r="P325" s="16">
        <v>8.1247403011510094E-2</v>
      </c>
      <c r="Q325" s="4"/>
      <c r="R325" s="16">
        <v>4.5195233413709839E-2</v>
      </c>
    </row>
    <row r="326" spans="1:18" x14ac:dyDescent="0.25">
      <c r="A326" s="13">
        <v>44365.5</v>
      </c>
      <c r="B326" s="14">
        <v>4.0286878776330211</v>
      </c>
      <c r="C326" s="14">
        <v>20.603230279473447</v>
      </c>
      <c r="D326" s="14">
        <v>5.9797762054164982</v>
      </c>
      <c r="E326" s="15">
        <v>17.23329733657333</v>
      </c>
      <c r="F326" s="16">
        <v>4.0286878776330214E-2</v>
      </c>
      <c r="G326" s="16">
        <v>0.20603230279473447</v>
      </c>
      <c r="H326" s="16">
        <v>5.9797762054164982E-2</v>
      </c>
      <c r="I326" s="16">
        <v>0.17233297336573331</v>
      </c>
      <c r="J326" s="16">
        <v>11.961247924774074</v>
      </c>
      <c r="K326" s="16">
        <v>0.11961247924774074</v>
      </c>
      <c r="L326" s="16">
        <v>12.903122595822358</v>
      </c>
      <c r="M326" s="16">
        <v>0.17829506227243652</v>
      </c>
      <c r="N326">
        <v>3.8074139850024493</v>
      </c>
      <c r="P326" s="16">
        <v>3.1415674712258479E-2</v>
      </c>
      <c r="Q326" s="4"/>
      <c r="R326" s="16">
        <v>1.0581165834611573E-2</v>
      </c>
    </row>
    <row r="327" spans="1:18" x14ac:dyDescent="0.25">
      <c r="A327" s="13">
        <v>44366.5</v>
      </c>
      <c r="B327" s="14">
        <v>2.3071719688713914</v>
      </c>
      <c r="C327" s="14">
        <v>27.595953229843872</v>
      </c>
      <c r="D327" s="14">
        <v>12.526884686562401</v>
      </c>
      <c r="E327" s="15">
        <v>26.612032357822454</v>
      </c>
      <c r="F327" s="16">
        <v>2.3071719688713913E-2</v>
      </c>
      <c r="G327" s="16">
        <v>0.27595953229843873</v>
      </c>
      <c r="H327" s="16">
        <v>0.12526884686562401</v>
      </c>
      <c r="I327" s="16">
        <v>0.26612032357822452</v>
      </c>
      <c r="J327" s="16">
        <v>17.260510560775028</v>
      </c>
      <c r="K327" s="16">
        <v>0.17260510560775028</v>
      </c>
      <c r="L327" s="16">
        <v>18.989963443471915</v>
      </c>
      <c r="M327" s="16">
        <v>0.24970588483214967</v>
      </c>
      <c r="N327">
        <v>1.908489224587212</v>
      </c>
      <c r="P327" s="16">
        <v>9.0440702197353562E-2</v>
      </c>
      <c r="Q327" s="4"/>
      <c r="R327" s="16">
        <v>1.2088996569369735E-2</v>
      </c>
    </row>
    <row r="328" spans="1:18" x14ac:dyDescent="0.25">
      <c r="A328" s="13">
        <v>44367.5</v>
      </c>
      <c r="B328" s="14">
        <v>9.7973090793433002</v>
      </c>
      <c r="C328" s="14">
        <v>18.924666422368048</v>
      </c>
      <c r="D328" s="14">
        <v>14.249765957989563</v>
      </c>
      <c r="E328" s="15">
        <v>17.984216898377166</v>
      </c>
      <c r="F328" s="16">
        <v>9.7973090793432999E-2</v>
      </c>
      <c r="G328" s="16">
        <v>0.18924666422368047</v>
      </c>
      <c r="H328" s="16">
        <v>0.14249765957989563</v>
      </c>
      <c r="I328" s="16">
        <v>0.17984216898377167</v>
      </c>
      <c r="J328" s="16">
        <v>15.23898958951952</v>
      </c>
      <c r="K328" s="16">
        <v>0.15238989589519519</v>
      </c>
      <c r="L328" s="16">
        <v>15.750690541887174</v>
      </c>
      <c r="M328" s="16">
        <v>0.21495085642229445</v>
      </c>
      <c r="N328">
        <v>1.8792128660227789</v>
      </c>
      <c r="P328" s="16">
        <v>8.1092407704571337E-2</v>
      </c>
      <c r="Q328" s="4"/>
      <c r="R328" s="16">
        <v>5.2135174553581104E-2</v>
      </c>
    </row>
    <row r="329" spans="1:18" x14ac:dyDescent="0.25">
      <c r="A329" s="13">
        <v>44368.5</v>
      </c>
      <c r="B329" s="14">
        <v>4.4988377766970116</v>
      </c>
      <c r="C329" s="14">
        <v>31.453424761233229</v>
      </c>
      <c r="D329" s="14">
        <v>11.545722660429714</v>
      </c>
      <c r="E329" s="15">
        <v>30.96827438008253</v>
      </c>
      <c r="F329" s="16">
        <v>4.4988377766970115E-2</v>
      </c>
      <c r="G329" s="16">
        <v>0.31453424761233229</v>
      </c>
      <c r="H329" s="16">
        <v>0.11545722660429714</v>
      </c>
      <c r="I329" s="16">
        <v>0.30968274380082528</v>
      </c>
      <c r="J329" s="16">
        <v>19.616564894610622</v>
      </c>
      <c r="K329" s="16">
        <v>0.19616564894610622</v>
      </c>
      <c r="L329" s="16">
        <v>21.692681274508477</v>
      </c>
      <c r="M329" s="16">
        <v>0.28883133782094522</v>
      </c>
      <c r="N329">
        <v>2.1474518870642809</v>
      </c>
      <c r="P329" s="16">
        <v>9.1348099637416594E-2</v>
      </c>
      <c r="Q329" s="4"/>
      <c r="R329" s="16">
        <v>2.0949655746873297E-2</v>
      </c>
    </row>
    <row r="330" spans="1:18" x14ac:dyDescent="0.25">
      <c r="A330" s="13">
        <v>44369.5</v>
      </c>
      <c r="B330" s="14">
        <v>9.2214818825549933</v>
      </c>
      <c r="C330" s="14">
        <v>27.424329163340403</v>
      </c>
      <c r="D330" s="14">
        <v>14.253401331513347</v>
      </c>
      <c r="E330" s="15">
        <v>25.357818029972691</v>
      </c>
      <c r="F330" s="16">
        <v>9.2214818825549938E-2</v>
      </c>
      <c r="G330" s="16">
        <v>0.27424329163340405</v>
      </c>
      <c r="H330" s="16">
        <v>0.14253401331513346</v>
      </c>
      <c r="I330" s="16">
        <v>0.2535781802997269</v>
      </c>
      <c r="J330" s="16">
        <v>19.064257601845359</v>
      </c>
      <c r="K330" s="16">
        <v>0.19064257601845358</v>
      </c>
      <c r="L330" s="16">
        <v>20.211925520486233</v>
      </c>
      <c r="M330" s="16">
        <v>0.27541087729665314</v>
      </c>
      <c r="N330">
        <v>2.2822926747350132</v>
      </c>
      <c r="P330" s="16">
        <v>8.3531169393333063E-2</v>
      </c>
      <c r="Q330" s="4"/>
      <c r="R330" s="16">
        <v>4.0404466896979629E-2</v>
      </c>
    </row>
    <row r="331" spans="1:18" x14ac:dyDescent="0.25">
      <c r="A331" s="13">
        <v>44370.5</v>
      </c>
      <c r="B331" s="14">
        <v>6.2090086005757703</v>
      </c>
      <c r="C331" s="14">
        <v>25.43293489500196</v>
      </c>
      <c r="D331" s="14">
        <v>13.350551254902815</v>
      </c>
      <c r="E331" s="15">
        <v>24.013124876052508</v>
      </c>
      <c r="F331" s="16">
        <v>6.2090086005757703E-2</v>
      </c>
      <c r="G331" s="16">
        <v>0.25432934895001957</v>
      </c>
      <c r="H331" s="16">
        <v>0.13350551254902815</v>
      </c>
      <c r="I331" s="16">
        <v>0.24013124876052508</v>
      </c>
      <c r="J331" s="16">
        <v>17.251404906633262</v>
      </c>
      <c r="K331" s="16">
        <v>0.17251404906633264</v>
      </c>
      <c r="L331" s="16">
        <v>18.497123164305613</v>
      </c>
      <c r="M331" s="16">
        <v>0.24825511863421162</v>
      </c>
      <c r="N331">
        <v>1.7843124198580051</v>
      </c>
      <c r="P331" s="16">
        <v>9.6683768574598178E-2</v>
      </c>
      <c r="Q331" s="4"/>
      <c r="R331" s="16">
        <v>3.4797765971218655E-2</v>
      </c>
    </row>
    <row r="332" spans="1:18" x14ac:dyDescent="0.25">
      <c r="A332" s="13">
        <v>44371.5</v>
      </c>
      <c r="B332" s="14">
        <v>3.8530026962584327</v>
      </c>
      <c r="C332" s="14">
        <v>23.806778780098501</v>
      </c>
      <c r="D332" s="14">
        <v>5.9020698188647671</v>
      </c>
      <c r="E332" s="15">
        <v>20.505777384096049</v>
      </c>
      <c r="F332" s="16">
        <v>3.8530026962584327E-2</v>
      </c>
      <c r="G332" s="16">
        <v>0.238067787800985</v>
      </c>
      <c r="H332" s="16">
        <v>5.902069818864767E-2</v>
      </c>
      <c r="I332" s="16">
        <v>0.20505777384096049</v>
      </c>
      <c r="J332" s="16">
        <v>13.516907169829437</v>
      </c>
      <c r="K332" s="16">
        <v>0.13516907169829437</v>
      </c>
      <c r="L332" s="16">
        <v>14.768644137030448</v>
      </c>
      <c r="M332" s="16">
        <v>0.20300600432301835</v>
      </c>
      <c r="N332">
        <v>1.9762267239714275</v>
      </c>
      <c r="P332" s="16">
        <v>6.8397552800347955E-2</v>
      </c>
      <c r="Q332" s="4"/>
      <c r="R332" s="16">
        <v>1.9496764462912604E-2</v>
      </c>
    </row>
    <row r="333" spans="1:18" x14ac:dyDescent="0.25">
      <c r="A333" s="13">
        <v>44372.5</v>
      </c>
      <c r="B333" s="14">
        <v>3.772003614365234</v>
      </c>
      <c r="C333" s="14">
        <v>27.936368643842659</v>
      </c>
      <c r="D333" s="14">
        <v>8.8551977525297794</v>
      </c>
      <c r="E333" s="15">
        <v>27.74029871426514</v>
      </c>
      <c r="F333" s="16">
        <v>3.7720036143652338E-2</v>
      </c>
      <c r="G333" s="16">
        <v>0.27936368643842657</v>
      </c>
      <c r="H333" s="16">
        <v>8.8551977525297795E-2</v>
      </c>
      <c r="I333" s="16">
        <v>0.27740298714265138</v>
      </c>
      <c r="J333" s="16">
        <v>17.075967181250704</v>
      </c>
      <c r="K333" s="16">
        <v>0.17075967181250701</v>
      </c>
      <c r="L333" s="16">
        <v>19.019982478236237</v>
      </c>
      <c r="M333" s="16">
        <v>0.25361656929877818</v>
      </c>
      <c r="N333">
        <v>2.2977775897363708</v>
      </c>
      <c r="P333" s="16">
        <v>7.4315143717673143E-2</v>
      </c>
      <c r="Q333" s="4"/>
      <c r="R333" s="16">
        <v>1.641587780825212E-2</v>
      </c>
    </row>
    <row r="334" spans="1:18" x14ac:dyDescent="0.25">
      <c r="A334" s="13">
        <v>44373.5</v>
      </c>
      <c r="B334" s="14">
        <v>5.5227438279302206</v>
      </c>
      <c r="C334" s="14">
        <v>26.679465634770658</v>
      </c>
      <c r="D334" s="14">
        <v>10.298217458417303</v>
      </c>
      <c r="E334" s="15">
        <v>25.005079423330518</v>
      </c>
      <c r="F334" s="16">
        <v>5.5227438279302203E-2</v>
      </c>
      <c r="G334" s="16">
        <v>0.2667946563477066</v>
      </c>
      <c r="H334" s="16">
        <v>0.10298217458417304</v>
      </c>
      <c r="I334" s="16">
        <v>0.25005079423330517</v>
      </c>
      <c r="J334" s="16">
        <v>16.876376586112176</v>
      </c>
      <c r="K334" s="16">
        <v>0.16876376586112174</v>
      </c>
      <c r="L334" s="16">
        <v>18.355048533906711</v>
      </c>
      <c r="M334" s="16">
        <v>0.24795490426446887</v>
      </c>
      <c r="N334">
        <v>3.4773865286459333</v>
      </c>
      <c r="P334" s="16">
        <v>4.8531782265469642E-2</v>
      </c>
      <c r="Q334" s="4"/>
      <c r="R334" s="16">
        <v>1.5881880781544101E-2</v>
      </c>
    </row>
    <row r="335" spans="1:18" x14ac:dyDescent="0.25">
      <c r="A335" s="13">
        <v>44374.5</v>
      </c>
      <c r="B335" s="14">
        <v>7.6899367570088497</v>
      </c>
      <c r="C335" s="14">
        <v>24.89780626790796</v>
      </c>
      <c r="D335" s="14">
        <v>17.844588535374431</v>
      </c>
      <c r="E335" s="15">
        <v>22.305701865038632</v>
      </c>
      <c r="F335" s="16">
        <v>7.68993675700885E-2</v>
      </c>
      <c r="G335" s="16">
        <v>0.2489780626790796</v>
      </c>
      <c r="H335" s="16">
        <v>0.17844588535374431</v>
      </c>
      <c r="I335" s="16">
        <v>0.22305701865038632</v>
      </c>
      <c r="J335" s="16">
        <v>18.184508356332469</v>
      </c>
      <c r="K335" s="16">
        <v>0.18184508356332468</v>
      </c>
      <c r="L335" s="16">
        <v>18.964135924777061</v>
      </c>
      <c r="M335" s="16">
        <v>0.25481684529760423</v>
      </c>
      <c r="N335">
        <v>2.09707887233701</v>
      </c>
      <c r="P335" s="16">
        <v>8.6713516578741906E-2</v>
      </c>
      <c r="Q335" s="4"/>
      <c r="R335" s="16">
        <v>3.6669754573604052E-2</v>
      </c>
    </row>
    <row r="336" spans="1:18" x14ac:dyDescent="0.25">
      <c r="A336" s="13">
        <v>44375.5</v>
      </c>
      <c r="B336" s="14">
        <v>3.9615664491536533</v>
      </c>
      <c r="C336" s="14">
        <v>24.112271973255481</v>
      </c>
      <c r="D336" s="14">
        <v>6.6893171768580579</v>
      </c>
      <c r="E336" s="15">
        <v>20.291325954650045</v>
      </c>
      <c r="F336" s="16">
        <v>3.9615664491536536E-2</v>
      </c>
      <c r="G336" s="16">
        <v>0.24112271973255481</v>
      </c>
      <c r="H336" s="16">
        <v>6.6893171768580575E-2</v>
      </c>
      <c r="I336" s="16">
        <v>0.20291325954650044</v>
      </c>
      <c r="J336" s="16">
        <v>13.76362038847931</v>
      </c>
      <c r="K336" s="16">
        <v>0.13763620388479308</v>
      </c>
      <c r="L336" s="16">
        <v>14.933141413935537</v>
      </c>
      <c r="M336" s="16">
        <v>0.20547909098417366</v>
      </c>
      <c r="N336">
        <v>2.622036567756751</v>
      </c>
      <c r="P336" s="16">
        <v>5.2492099300714919E-2</v>
      </c>
      <c r="Q336" s="4"/>
      <c r="R336" s="16">
        <v>1.5108738367226204E-2</v>
      </c>
    </row>
    <row r="337" spans="1:18" x14ac:dyDescent="0.25">
      <c r="A337" s="13">
        <v>44376.5</v>
      </c>
      <c r="B337" s="14">
        <v>8.6312144376634432</v>
      </c>
      <c r="C337" s="14">
        <v>21.659816187456048</v>
      </c>
      <c r="D337" s="14">
        <v>11.817680019763632</v>
      </c>
      <c r="E337" s="15">
        <v>20.58588229365721</v>
      </c>
      <c r="F337" s="16">
        <v>8.6312144376634425E-2</v>
      </c>
      <c r="G337" s="16">
        <v>0.21659816187456049</v>
      </c>
      <c r="H337" s="16">
        <v>0.11817680019763632</v>
      </c>
      <c r="I337" s="16">
        <v>0.20585882293657209</v>
      </c>
      <c r="J337" s="16">
        <v>15.673648234635081</v>
      </c>
      <c r="K337" s="16">
        <v>0.15673648234635085</v>
      </c>
      <c r="L337" s="16">
        <v>16.568413023700572</v>
      </c>
      <c r="M337" s="16">
        <v>0.22626619148724472</v>
      </c>
      <c r="N337">
        <v>2.5304871977108276</v>
      </c>
      <c r="P337" s="16">
        <v>6.1939251258864486E-2</v>
      </c>
      <c r="Q337" s="4"/>
      <c r="R337" s="16">
        <v>3.4108903793196657E-2</v>
      </c>
    </row>
    <row r="338" spans="1:18" x14ac:dyDescent="0.25">
      <c r="A338">
        <v>44377.5</v>
      </c>
      <c r="B338" s="14">
        <v>1.6496098005470279</v>
      </c>
      <c r="C338" s="14">
        <v>32.125128439805188</v>
      </c>
      <c r="D338" s="14">
        <v>8.396428540477789</v>
      </c>
      <c r="E338" s="15">
        <v>30.907363721483872</v>
      </c>
      <c r="F338" s="16">
        <v>1.6496098005470278E-2</v>
      </c>
      <c r="G338" s="16">
        <v>0.3212512843980519</v>
      </c>
      <c r="H338" s="16">
        <v>8.3964285404777891E-2</v>
      </c>
      <c r="I338" s="16">
        <v>0.30907363721483871</v>
      </c>
      <c r="J338" s="16">
        <v>18.26963262557847</v>
      </c>
      <c r="K338" s="16">
        <v>0.18269632625578469</v>
      </c>
      <c r="L338" s="16">
        <v>20.572069492949488</v>
      </c>
      <c r="M338" s="16">
        <v>0.27327017141019933</v>
      </c>
      <c r="N338">
        <v>2.9696798939264846</v>
      </c>
      <c r="P338" s="16">
        <v>6.1520545237697392E-2</v>
      </c>
      <c r="Q338" s="4"/>
      <c r="R338" s="16">
        <v>5.5548404524028627E-3</v>
      </c>
    </row>
    <row r="339" spans="1:18" x14ac:dyDescent="0.25">
      <c r="A339">
        <v>43648</v>
      </c>
      <c r="B339" s="14">
        <v>4.5263222689277303</v>
      </c>
      <c r="C339" s="14">
        <v>19.200777446422396</v>
      </c>
      <c r="D339" s="14">
        <v>12.103670740763501</v>
      </c>
      <c r="E339" s="15">
        <v>21.73778004919884</v>
      </c>
      <c r="F339" s="16">
        <v>4.5263222689277301E-2</v>
      </c>
      <c r="G339" s="16">
        <v>0.2173778004919884</v>
      </c>
      <c r="H339" s="16">
        <v>0.12103670740763502</v>
      </c>
      <c r="I339" s="16">
        <v>0.19200777446422396</v>
      </c>
      <c r="J339" s="16">
        <v>14.392137626328116</v>
      </c>
      <c r="K339" s="16">
        <v>0.14392137626328116</v>
      </c>
      <c r="L339" s="16">
        <v>15.764925017817909</v>
      </c>
      <c r="M339" s="16">
        <v>0.20510344960887933</v>
      </c>
      <c r="N339">
        <v>3.0661930833848796</v>
      </c>
      <c r="P339" s="16">
        <v>4.69381321884665E-2</v>
      </c>
      <c r="Q339" s="4"/>
      <c r="R339" s="16">
        <v>5.3484022578628922E-2</v>
      </c>
    </row>
    <row r="340" spans="1:18" x14ac:dyDescent="0.25">
      <c r="A340">
        <v>43649</v>
      </c>
      <c r="B340" s="14">
        <v>2.4152187135227652</v>
      </c>
      <c r="C340" s="14">
        <v>18.573887474797971</v>
      </c>
      <c r="D340" s="14">
        <v>9.41337706576636</v>
      </c>
      <c r="E340" s="15">
        <v>14.172741232946922</v>
      </c>
      <c r="F340" s="16">
        <v>2.4152187135227651E-2</v>
      </c>
      <c r="G340" s="16">
        <v>0.14172741232946923</v>
      </c>
      <c r="H340" s="16">
        <v>9.4133770657663596E-2</v>
      </c>
      <c r="I340" s="16">
        <v>0.1857388747479797</v>
      </c>
      <c r="J340" s="16">
        <v>11.143806121758505</v>
      </c>
      <c r="K340" s="16">
        <v>0.11143806121758505</v>
      </c>
      <c r="L340" s="16">
        <v>11.701999502324384</v>
      </c>
      <c r="M340" s="16">
        <v>0.15899820739988532</v>
      </c>
      <c r="N340">
        <v>2.2495795966411358</v>
      </c>
      <c r="P340" s="16">
        <v>4.9537283047896619E-2</v>
      </c>
      <c r="Q340" s="4"/>
      <c r="R340" s="16">
        <v>7.0533352210966557E-2</v>
      </c>
    </row>
    <row r="341" spans="1:18" x14ac:dyDescent="0.25">
      <c r="A341">
        <v>43650</v>
      </c>
      <c r="B341" s="14">
        <v>1.8684861187293147</v>
      </c>
      <c r="C341" s="14">
        <v>11.785786767710382</v>
      </c>
      <c r="D341" s="14">
        <v>7.0663600530268385</v>
      </c>
      <c r="E341" s="15">
        <v>14.724625137053351</v>
      </c>
      <c r="F341" s="16">
        <v>1.8684861187293147E-2</v>
      </c>
      <c r="G341" s="16">
        <v>0.14724625137053352</v>
      </c>
      <c r="H341" s="16">
        <v>7.0663600530268378E-2</v>
      </c>
      <c r="I341" s="16">
        <v>0.11785786767710382</v>
      </c>
      <c r="J341" s="16">
        <v>8.8613145191299729</v>
      </c>
      <c r="K341" s="16">
        <v>8.8613145191299716E-2</v>
      </c>
      <c r="L341" s="16">
        <v>9.9573939918743832</v>
      </c>
      <c r="M341" s="16">
        <v>0.12688248569162322</v>
      </c>
      <c r="N341">
        <v>2.0308276295732801</v>
      </c>
      <c r="P341" s="16">
        <v>4.363400610711566E-2</v>
      </c>
      <c r="Q341" s="4"/>
      <c r="R341" s="16">
        <v>6.2155921579630159E-2</v>
      </c>
    </row>
    <row r="342" spans="1:18" x14ac:dyDescent="0.25">
      <c r="A342">
        <v>43651</v>
      </c>
      <c r="B342" s="14">
        <v>2.9877162251291112</v>
      </c>
      <c r="C342" s="14">
        <v>16.942760960251711</v>
      </c>
      <c r="D342" s="14">
        <v>9.2547757557155439</v>
      </c>
      <c r="E342" s="15">
        <v>18.885971111273925</v>
      </c>
      <c r="F342" s="16">
        <v>2.9877162251291112E-2</v>
      </c>
      <c r="G342" s="16">
        <v>0.18885971111273925</v>
      </c>
      <c r="H342" s="16">
        <v>9.2547757557155441E-2</v>
      </c>
      <c r="I342" s="16">
        <v>0.1694276096025171</v>
      </c>
      <c r="J342" s="16">
        <v>12.017806013092573</v>
      </c>
      <c r="K342" s="16">
        <v>0.12017806013092572</v>
      </c>
      <c r="L342" s="16">
        <v>13.295127079173259</v>
      </c>
      <c r="M342" s="16">
        <v>0.17281222516249425</v>
      </c>
      <c r="N342">
        <v>2.6362546668198901</v>
      </c>
      <c r="P342" s="16">
        <v>4.5586665675170272E-2</v>
      </c>
      <c r="Q342" s="4"/>
      <c r="R342" s="16">
        <v>4.9729818578769007E-2</v>
      </c>
    </row>
    <row r="343" spans="1:18" x14ac:dyDescent="0.25">
      <c r="A343">
        <v>43652</v>
      </c>
      <c r="B343" s="14">
        <v>3.0599439732534481</v>
      </c>
      <c r="C343" s="14">
        <v>19.704040738389129</v>
      </c>
      <c r="D343" s="14">
        <v>9.9439677809299258</v>
      </c>
      <c r="E343" s="15">
        <v>17.377039569043468</v>
      </c>
      <c r="F343" s="16">
        <v>3.059943973253448E-2</v>
      </c>
      <c r="G343" s="16">
        <v>0.17377039569043468</v>
      </c>
      <c r="H343" s="16">
        <v>9.9439677809299257E-2</v>
      </c>
      <c r="I343" s="16">
        <v>0.19704040738389128</v>
      </c>
      <c r="J343" s="16">
        <v>12.521248015403993</v>
      </c>
      <c r="K343" s="16">
        <v>0.12521248015403991</v>
      </c>
      <c r="L343" s="16">
        <v>13.418075608250753</v>
      </c>
      <c r="M343" s="16">
        <v>0.1797087255057927</v>
      </c>
      <c r="N343">
        <v>2.7253303240780964</v>
      </c>
      <c r="P343" s="16">
        <v>4.5943964681197248E-2</v>
      </c>
      <c r="Q343" s="4"/>
      <c r="R343" s="16">
        <v>5.6328680051387574E-2</v>
      </c>
    </row>
    <row r="344" spans="1:18" x14ac:dyDescent="0.25">
      <c r="A344">
        <v>43653</v>
      </c>
      <c r="B344" s="14">
        <v>2.8032945940940892</v>
      </c>
      <c r="C344" s="14">
        <v>12.196721696061376</v>
      </c>
      <c r="D344" s="14">
        <v>6.4516106880834512</v>
      </c>
      <c r="E344" s="15">
        <v>14.99985497342017</v>
      </c>
      <c r="F344" s="16">
        <v>2.8032945940940891E-2</v>
      </c>
      <c r="G344" s="16">
        <v>0.14999854973420171</v>
      </c>
      <c r="H344" s="16">
        <v>6.4516106880834506E-2</v>
      </c>
      <c r="I344" s="16">
        <v>0.12196721696061376</v>
      </c>
      <c r="J344" s="16">
        <v>9.1128704879147726</v>
      </c>
      <c r="K344" s="16">
        <v>9.1128704879147718E-2</v>
      </c>
      <c r="L344" s="16">
        <v>10.204784942162483</v>
      </c>
      <c r="M344" s="16">
        <v>0.13204788200193579</v>
      </c>
      <c r="N344">
        <v>3.1579265810867287</v>
      </c>
      <c r="P344" s="16">
        <v>2.8857132216097259E-2</v>
      </c>
      <c r="Q344" s="4"/>
      <c r="R344" s="16">
        <v>4.2577111581742162E-2</v>
      </c>
    </row>
    <row r="345" spans="1:18" x14ac:dyDescent="0.25">
      <c r="A345">
        <v>43654</v>
      </c>
      <c r="B345" s="14">
        <v>2.6007868809229997</v>
      </c>
      <c r="C345" s="14">
        <v>18.393016193551546</v>
      </c>
      <c r="D345" s="14">
        <v>9.7218848274604976</v>
      </c>
      <c r="E345" s="15">
        <v>16.566956810469922</v>
      </c>
      <c r="F345" s="16">
        <v>2.6007868809229995E-2</v>
      </c>
      <c r="G345" s="16">
        <v>0.16566956810469921</v>
      </c>
      <c r="H345" s="16">
        <v>9.7218848274604974E-2</v>
      </c>
      <c r="I345" s="16">
        <v>0.18393016193551545</v>
      </c>
      <c r="J345" s="16">
        <v>11.82066117810124</v>
      </c>
      <c r="K345" s="16">
        <v>0.11820661178101241</v>
      </c>
      <c r="L345" s="16">
        <v>12.701469584744883</v>
      </c>
      <c r="M345" s="16">
        <v>0.16900230199639793</v>
      </c>
      <c r="N345">
        <v>2.6669600267547366</v>
      </c>
      <c r="P345" s="16">
        <v>4.4322603486806264E-2</v>
      </c>
      <c r="Q345" s="4"/>
      <c r="R345" s="16">
        <v>4.8950893153781844E-2</v>
      </c>
    </row>
    <row r="346" spans="1:18" x14ac:dyDescent="0.25">
      <c r="A346">
        <v>43655</v>
      </c>
      <c r="B346" s="14">
        <v>2.1513348668283325</v>
      </c>
      <c r="C346" s="14">
        <v>19.049546771380424</v>
      </c>
      <c r="D346" s="14">
        <v>9.8293313866544416</v>
      </c>
      <c r="E346" s="15">
        <v>17.501374311465717</v>
      </c>
      <c r="F346" s="16">
        <v>2.1513348668283326E-2</v>
      </c>
      <c r="G346" s="16">
        <v>0.17501374311465717</v>
      </c>
      <c r="H346" s="16">
        <v>9.8293313866544413E-2</v>
      </c>
      <c r="I346" s="16">
        <v>0.19049546771380424</v>
      </c>
      <c r="J346" s="16">
        <v>12.132896834082228</v>
      </c>
      <c r="K346" s="16">
        <v>0.12132896834082228</v>
      </c>
      <c r="L346" s="16">
        <v>13.129871900310814</v>
      </c>
      <c r="M346" s="16">
        <v>0.17370048227952567</v>
      </c>
      <c r="N346">
        <v>2.5830715259877555</v>
      </c>
      <c r="P346" s="16">
        <v>4.6970812507573366E-2</v>
      </c>
      <c r="Q346" s="4"/>
      <c r="R346" s="16">
        <v>5.8755703165027394E-2</v>
      </c>
    </row>
    <row r="347" spans="1:18" x14ac:dyDescent="0.25">
      <c r="A347">
        <v>43656</v>
      </c>
      <c r="B347" s="14">
        <v>2.7134756789277503</v>
      </c>
      <c r="C347" s="14">
        <v>17.574160684524806</v>
      </c>
      <c r="D347" s="14">
        <v>7.4552508677819196</v>
      </c>
      <c r="E347" s="15">
        <v>15.631517061757938</v>
      </c>
      <c r="F347" s="16">
        <v>2.7134756789277504E-2</v>
      </c>
      <c r="G347" s="16">
        <v>0.15631517061757938</v>
      </c>
      <c r="H347" s="16">
        <v>7.4552508677819193E-2</v>
      </c>
      <c r="I347" s="16">
        <v>0.17574160684524806</v>
      </c>
      <c r="J347" s="16">
        <v>10.843601073248104</v>
      </c>
      <c r="K347" s="16">
        <v>0.10843601073248103</v>
      </c>
      <c r="L347" s="16">
        <v>11.719421609010311</v>
      </c>
      <c r="M347" s="16">
        <v>0.15776948881700822</v>
      </c>
      <c r="N347">
        <v>2.1588817077720011</v>
      </c>
      <c r="P347" s="16">
        <v>5.0227861184848642E-2</v>
      </c>
      <c r="Q347" s="4"/>
      <c r="R347" s="16">
        <v>6.7196194500618769E-2</v>
      </c>
    </row>
    <row r="348" spans="1:18" x14ac:dyDescent="0.25">
      <c r="A348">
        <v>43657</v>
      </c>
      <c r="B348" s="14">
        <v>1.5130633295416551</v>
      </c>
      <c r="C348" s="14">
        <v>16.533554145483642</v>
      </c>
      <c r="D348" s="14">
        <v>8.3976806499176675</v>
      </c>
      <c r="E348" s="15">
        <v>14.812443809987956</v>
      </c>
      <c r="F348" s="16">
        <v>1.5130633295416552E-2</v>
      </c>
      <c r="G348" s="16">
        <v>0.14812443809987955</v>
      </c>
      <c r="H348" s="16">
        <v>8.3976806499176673E-2</v>
      </c>
      <c r="I348" s="16">
        <v>0.16533554145483642</v>
      </c>
      <c r="J348" s="16">
        <v>10.31418548373273</v>
      </c>
      <c r="K348" s="16">
        <v>0.1031418548373273</v>
      </c>
      <c r="L348" s="16">
        <v>11.149689517383074</v>
      </c>
      <c r="M348" s="16">
        <v>0.14759013012388131</v>
      </c>
      <c r="N348">
        <v>2.1441729209410143</v>
      </c>
      <c r="P348" s="16">
        <v>4.8103328714766802E-2</v>
      </c>
      <c r="Q348" s="4"/>
      <c r="R348" s="16">
        <v>6.2498540761478261E-2</v>
      </c>
    </row>
    <row r="349" spans="1:18" x14ac:dyDescent="0.25">
      <c r="A349">
        <v>43658</v>
      </c>
      <c r="B349" s="14">
        <v>4.1717688414428409</v>
      </c>
      <c r="C349" s="14">
        <v>14.3834414828499</v>
      </c>
      <c r="D349" s="14">
        <v>6.8239440395927948</v>
      </c>
      <c r="E349" s="15">
        <v>15.577851605861467</v>
      </c>
      <c r="F349" s="16">
        <v>4.1717688414428411E-2</v>
      </c>
      <c r="G349" s="16">
        <v>0.15577851605861467</v>
      </c>
      <c r="H349" s="16">
        <v>6.8239440395927942E-2</v>
      </c>
      <c r="I349" s="16">
        <v>0.14383441482849901</v>
      </c>
      <c r="J349" s="16">
        <v>10.23925149243675</v>
      </c>
      <c r="K349" s="16">
        <v>0.10239251492436752</v>
      </c>
      <c r="L349" s="16">
        <v>11.219432439459007</v>
      </c>
      <c r="M349" s="16">
        <v>0.14930474504317559</v>
      </c>
      <c r="N349">
        <v>2.2432813005912315</v>
      </c>
      <c r="P349" s="16">
        <v>4.5644081683996252E-2</v>
      </c>
      <c r="Q349" s="4"/>
      <c r="R349" s="16">
        <v>5.6857868362684999E-2</v>
      </c>
    </row>
    <row r="350" spans="1:18" x14ac:dyDescent="0.25">
      <c r="A350">
        <v>43659</v>
      </c>
      <c r="B350" s="14">
        <v>2.0654595068292965</v>
      </c>
      <c r="C350" s="14">
        <v>12.966973260389224</v>
      </c>
      <c r="D350" s="14">
        <v>7.4828354404242656</v>
      </c>
      <c r="E350" s="15">
        <v>14.704633728004447</v>
      </c>
      <c r="F350" s="16">
        <v>2.0654595068292966E-2</v>
      </c>
      <c r="G350" s="16">
        <v>0.14704633728004446</v>
      </c>
      <c r="H350" s="16">
        <v>7.4828354404242653E-2</v>
      </c>
      <c r="I350" s="16">
        <v>0.12966973260389225</v>
      </c>
      <c r="J350" s="16">
        <v>9.3049754839118073</v>
      </c>
      <c r="K350" s="16">
        <v>9.3049754839118093E-2</v>
      </c>
      <c r="L350" s="16">
        <v>10.312689149854535</v>
      </c>
      <c r="M350" s="16">
        <v>0.13319175703298239</v>
      </c>
      <c r="N350">
        <v>2.2904395897808585</v>
      </c>
      <c r="P350" s="16">
        <v>4.0625282262092222E-2</v>
      </c>
      <c r="Q350" s="4"/>
      <c r="R350" s="16">
        <v>5.2347796669026489E-2</v>
      </c>
    </row>
    <row r="351" spans="1:18" x14ac:dyDescent="0.25">
      <c r="A351">
        <v>43660</v>
      </c>
      <c r="B351" s="14">
        <v>3.7803872329213966</v>
      </c>
      <c r="C351" s="14">
        <v>14.630288232857799</v>
      </c>
      <c r="D351" s="14">
        <v>4.6750025740280936</v>
      </c>
      <c r="E351" s="15">
        <v>13.591217059719146</v>
      </c>
      <c r="F351" s="16">
        <v>3.7803872329213964E-2</v>
      </c>
      <c r="G351" s="16">
        <v>0.13591217059719146</v>
      </c>
      <c r="H351" s="16">
        <v>4.6750025740280934E-2</v>
      </c>
      <c r="I351" s="16">
        <v>0.14630288232857799</v>
      </c>
      <c r="J351" s="16">
        <v>9.1692237748816083</v>
      </c>
      <c r="K351" s="16">
        <v>9.1692237748816088E-2</v>
      </c>
      <c r="L351" s="16">
        <v>9.9644602869922068</v>
      </c>
      <c r="M351" s="16">
        <v>0.13646595380148047</v>
      </c>
      <c r="N351">
        <v>1.9445807624698588</v>
      </c>
      <c r="P351" s="16">
        <v>4.7152702278282117E-2</v>
      </c>
      <c r="Q351" s="4"/>
      <c r="R351" s="16">
        <v>5.8325296990142182E-2</v>
      </c>
    </row>
    <row r="352" spans="1:18" x14ac:dyDescent="0.25">
      <c r="A352">
        <v>43661</v>
      </c>
      <c r="B352" s="14">
        <v>3.8927275468988816</v>
      </c>
      <c r="C352" s="14">
        <v>14.997818631690969</v>
      </c>
      <c r="D352" s="14">
        <v>7.3111114547614786</v>
      </c>
      <c r="E352" s="15">
        <v>15.792993729803445</v>
      </c>
      <c r="F352" s="16">
        <v>3.8927275468988817E-2</v>
      </c>
      <c r="G352" s="16">
        <v>0.15792993729803445</v>
      </c>
      <c r="H352" s="16">
        <v>7.3111114547614792E-2</v>
      </c>
      <c r="I352" s="16">
        <v>0.14997818631690968</v>
      </c>
      <c r="J352" s="16">
        <v>10.498662840788693</v>
      </c>
      <c r="K352" s="16">
        <v>0.10498662840788693</v>
      </c>
      <c r="L352" s="16">
        <v>11.472710195841223</v>
      </c>
      <c r="M352" s="16">
        <v>0.15250819431559196</v>
      </c>
      <c r="N352">
        <v>2.0406239085838278</v>
      </c>
      <c r="P352" s="16">
        <v>5.1448298712106426E-2</v>
      </c>
      <c r="Q352" s="4"/>
      <c r="R352" s="16">
        <v>5.7987519882365383E-2</v>
      </c>
    </row>
    <row r="353" spans="1:18" x14ac:dyDescent="0.25">
      <c r="A353">
        <v>43662</v>
      </c>
      <c r="B353" s="14">
        <v>1.4726919378700478</v>
      </c>
      <c r="C353" s="14">
        <v>21.542360497907925</v>
      </c>
      <c r="D353" s="14">
        <v>7.7669173455078013</v>
      </c>
      <c r="E353" s="15">
        <v>11.268281514988281</v>
      </c>
      <c r="F353" s="16">
        <v>1.4726919378700479E-2</v>
      </c>
      <c r="G353" s="16">
        <v>0.11268281514988282</v>
      </c>
      <c r="H353" s="16">
        <v>7.7669173455078011E-2</v>
      </c>
      <c r="I353" s="16">
        <v>0.21542360497907925</v>
      </c>
      <c r="J353" s="16">
        <v>10.512562824068514</v>
      </c>
      <c r="K353" s="16">
        <v>0.10512562824068514</v>
      </c>
      <c r="L353" s="16">
        <v>10.628692920557665</v>
      </c>
      <c r="M353" s="16">
        <v>0.15231703407713257</v>
      </c>
      <c r="N353">
        <v>2.3342776029653929</v>
      </c>
      <c r="P353" s="16">
        <v>4.5035615347179293E-2</v>
      </c>
      <c r="Q353" s="4"/>
      <c r="R353" s="16">
        <v>5.6176896780048766E-2</v>
      </c>
    </row>
    <row r="354" spans="1:18" x14ac:dyDescent="0.25">
      <c r="A354">
        <v>43663</v>
      </c>
      <c r="B354" s="14">
        <v>1.8143464999113865</v>
      </c>
      <c r="C354" s="14">
        <v>11.9466582463818</v>
      </c>
      <c r="D354" s="14">
        <v>5.3384983815577911</v>
      </c>
      <c r="E354" s="15">
        <v>15.076360153013265</v>
      </c>
      <c r="F354" s="16">
        <v>1.8143464999113866E-2</v>
      </c>
      <c r="G354" s="16">
        <v>0.15076360153013266</v>
      </c>
      <c r="H354" s="16">
        <v>5.3384983815577908E-2</v>
      </c>
      <c r="I354" s="16">
        <v>0.119466582463818</v>
      </c>
      <c r="J354" s="16">
        <v>8.5439658202160604</v>
      </c>
      <c r="K354" s="16">
        <v>8.5439658202160609E-2</v>
      </c>
      <c r="L354" s="16">
        <v>9.7530660690609459</v>
      </c>
      <c r="M354" s="16">
        <v>0.12505267018319585</v>
      </c>
      <c r="N354">
        <v>2.4746465557490316</v>
      </c>
      <c r="P354" s="16">
        <v>3.4526004533321948E-2</v>
      </c>
      <c r="Q354" s="4"/>
      <c r="R354" s="16">
        <v>4.9124238213538542E-2</v>
      </c>
    </row>
    <row r="355" spans="1:18" x14ac:dyDescent="0.25">
      <c r="A355">
        <v>43664</v>
      </c>
      <c r="B355" s="14">
        <v>3.2041201145819933</v>
      </c>
      <c r="C355" s="14">
        <v>17.634218549610484</v>
      </c>
      <c r="D355" s="14">
        <v>7.0685320241159273</v>
      </c>
      <c r="E355" s="15">
        <v>13.966530338489624</v>
      </c>
      <c r="F355" s="16">
        <v>3.2041201145819931E-2</v>
      </c>
      <c r="G355" s="16">
        <v>0.13966530338489624</v>
      </c>
      <c r="H355" s="16">
        <v>7.0685320241159269E-2</v>
      </c>
      <c r="I355" s="16">
        <v>0.17634218549610484</v>
      </c>
      <c r="J355" s="16">
        <v>10.468350256699507</v>
      </c>
      <c r="K355" s="16">
        <v>0.10468350256699507</v>
      </c>
      <c r="L355" s="16">
        <v>11.099006289913795</v>
      </c>
      <c r="M355" s="16">
        <v>0.15266674022752288</v>
      </c>
      <c r="N355">
        <v>2.5125172846178829</v>
      </c>
      <c r="P355" s="16">
        <v>4.166478901772646E-2</v>
      </c>
      <c r="Q355" s="4"/>
      <c r="R355" s="16">
        <v>4.7117949614405429E-2</v>
      </c>
    </row>
    <row r="356" spans="1:18" x14ac:dyDescent="0.25">
      <c r="A356">
        <v>43665</v>
      </c>
      <c r="B356" s="14">
        <v>1.0594466403831329</v>
      </c>
      <c r="C356" s="14">
        <v>13.333615099313526</v>
      </c>
      <c r="D356" s="14">
        <v>4.2325896348687024</v>
      </c>
      <c r="E356" s="15">
        <v>14.09144556616547</v>
      </c>
      <c r="F356" s="16">
        <v>1.0594466403831328E-2</v>
      </c>
      <c r="G356" s="16">
        <v>0.1409144556616547</v>
      </c>
      <c r="H356" s="16">
        <v>4.2325896348687025E-2</v>
      </c>
      <c r="I356" s="16">
        <v>0.13333615099313526</v>
      </c>
      <c r="J356" s="16">
        <v>8.1792742351827084</v>
      </c>
      <c r="K356" s="16">
        <v>8.1792742351827069E-2</v>
      </c>
      <c r="L356" s="16">
        <v>9.2631199420662931</v>
      </c>
      <c r="M356" s="16">
        <v>0.12141732290005625</v>
      </c>
      <c r="N356">
        <v>3.7045668202352249</v>
      </c>
      <c r="P356" s="16">
        <v>2.2078895136957891E-2</v>
      </c>
      <c r="Q356" s="4"/>
      <c r="R356" s="16">
        <v>3.1639745673016938E-2</v>
      </c>
    </row>
    <row r="357" spans="1:18" x14ac:dyDescent="0.25">
      <c r="A357">
        <v>43666</v>
      </c>
      <c r="B357" s="14">
        <v>0.6522434307712961</v>
      </c>
      <c r="C357" s="14">
        <v>15.137337749169586</v>
      </c>
      <c r="D357" s="14">
        <v>3.7635279376511157</v>
      </c>
      <c r="E357" s="15">
        <v>12.607858285774592</v>
      </c>
      <c r="F357" s="16">
        <v>6.5224343077129607E-3</v>
      </c>
      <c r="G357" s="16">
        <v>0.12607858285774592</v>
      </c>
      <c r="H357" s="16">
        <v>3.7635279376511156E-2</v>
      </c>
      <c r="I357" s="16">
        <v>0.15137337749169585</v>
      </c>
      <c r="J357" s="16">
        <v>8.0402418508416478</v>
      </c>
      <c r="K357" s="16">
        <v>8.0402418508416479E-2</v>
      </c>
      <c r="L357" s="16">
        <v>8.8653218343470019</v>
      </c>
      <c r="M357" s="16">
        <v>0.12023238070335179</v>
      </c>
      <c r="N357">
        <v>3.6353930712251352</v>
      </c>
      <c r="P357" s="16">
        <v>2.2116568121565101E-2</v>
      </c>
      <c r="Q357" s="4"/>
      <c r="R357" s="16">
        <v>2.8958984184735297E-2</v>
      </c>
    </row>
    <row r="358" spans="1:18" x14ac:dyDescent="0.25">
      <c r="A358">
        <v>43667</v>
      </c>
      <c r="B358" s="14">
        <v>1.2000406668334762</v>
      </c>
      <c r="C358" s="14">
        <v>16.25947264279721</v>
      </c>
      <c r="D358" s="14">
        <v>7.4100224445713483</v>
      </c>
      <c r="E358" s="15">
        <v>14.52281754867678</v>
      </c>
      <c r="F358" s="16">
        <v>1.2000406668334762E-2</v>
      </c>
      <c r="G358" s="16">
        <v>0.14522817548676781</v>
      </c>
      <c r="H358" s="16">
        <v>7.4100224445713486E-2</v>
      </c>
      <c r="I358" s="16">
        <v>0.1625947264279721</v>
      </c>
      <c r="J358" s="16">
        <v>9.8480883257197043</v>
      </c>
      <c r="K358" s="16">
        <v>9.8480883257197033E-2</v>
      </c>
      <c r="L358" s="16">
        <v>10.711906219270066</v>
      </c>
      <c r="M358" s="16">
        <v>0.14203808881196203</v>
      </c>
      <c r="N358">
        <v>3.1828097571234584</v>
      </c>
      <c r="P358" s="16">
        <v>3.0941492194683205E-2</v>
      </c>
      <c r="Q358" s="4"/>
      <c r="R358" s="16">
        <v>3.649869241720699E-2</v>
      </c>
    </row>
    <row r="359" spans="1:18" x14ac:dyDescent="0.25">
      <c r="A359">
        <v>43668</v>
      </c>
      <c r="B359" s="14">
        <v>2.12302281644391</v>
      </c>
      <c r="C359" s="14">
        <v>12.49312636324904</v>
      </c>
      <c r="D359" s="14">
        <v>6.1059302114735798</v>
      </c>
      <c r="E359" s="15">
        <v>13.753972535542268</v>
      </c>
      <c r="F359" s="16">
        <v>2.1230228164439102E-2</v>
      </c>
      <c r="G359" s="16">
        <v>0.13753972535542267</v>
      </c>
      <c r="H359" s="16">
        <v>6.10593021147358E-2</v>
      </c>
      <c r="I359" s="16">
        <v>0.12493126363249039</v>
      </c>
      <c r="J359" s="16">
        <v>8.6190129816771996</v>
      </c>
      <c r="K359" s="16">
        <v>8.6190129816771988E-2</v>
      </c>
      <c r="L359" s="16">
        <v>9.5695244692095258</v>
      </c>
      <c r="M359" s="16">
        <v>0.12492754305148115</v>
      </c>
      <c r="N359">
        <v>2.3772020489748558</v>
      </c>
      <c r="P359" s="16">
        <v>3.6256964297141092E-2</v>
      </c>
      <c r="Q359" s="4"/>
      <c r="R359" s="16">
        <v>4.9459645059572017E-2</v>
      </c>
    </row>
    <row r="360" spans="1:18" x14ac:dyDescent="0.25">
      <c r="A360">
        <v>43669</v>
      </c>
      <c r="B360" s="14">
        <v>1.7284387727580768</v>
      </c>
      <c r="C360" s="14">
        <v>13.318515375836581</v>
      </c>
      <c r="D360" s="14">
        <v>5.8695648636263034</v>
      </c>
      <c r="E360" s="15">
        <v>14.720740643216004</v>
      </c>
      <c r="F360" s="16">
        <v>1.7284387727580768E-2</v>
      </c>
      <c r="G360" s="16">
        <v>0.14720740643216004</v>
      </c>
      <c r="H360" s="16">
        <v>5.8695648636263031E-2</v>
      </c>
      <c r="I360" s="16">
        <v>0.13318515375836582</v>
      </c>
      <c r="J360" s="16">
        <v>8.9093149138592409</v>
      </c>
      <c r="K360" s="16">
        <v>8.9093149138592412E-2</v>
      </c>
      <c r="L360" s="16">
        <v>9.9830883019346963</v>
      </c>
      <c r="M360" s="16">
        <v>0.12992479131653628</v>
      </c>
      <c r="N360">
        <v>2.9458298083325598</v>
      </c>
      <c r="P360" s="16">
        <v>3.0243820904583139E-2</v>
      </c>
      <c r="Q360" s="4"/>
      <c r="R360" s="16">
        <v>3.7489068900900653E-2</v>
      </c>
    </row>
    <row r="361" spans="1:18" x14ac:dyDescent="0.25">
      <c r="A361">
        <v>43670</v>
      </c>
      <c r="B361" s="14">
        <v>3.0161366997892185</v>
      </c>
      <c r="C361" s="14">
        <v>16.282901403706116</v>
      </c>
      <c r="D361" s="14">
        <v>7.0577214904701044</v>
      </c>
      <c r="E361" s="15">
        <v>17.367831917936851</v>
      </c>
      <c r="F361" s="16">
        <v>3.0161366997892184E-2</v>
      </c>
      <c r="G361" s="16">
        <v>0.17367831917936852</v>
      </c>
      <c r="H361" s="16">
        <v>7.0577214904701049E-2</v>
      </c>
      <c r="I361" s="16">
        <v>0.16282901403706115</v>
      </c>
      <c r="J361" s="16">
        <v>10.931147877975572</v>
      </c>
      <c r="K361" s="16">
        <v>0.10931147877975572</v>
      </c>
      <c r="L361" s="16">
        <v>12.115383581693163</v>
      </c>
      <c r="M361" s="16">
        <v>0.15975191202392228</v>
      </c>
      <c r="N361">
        <v>3.3183768833788312</v>
      </c>
      <c r="P361" s="16">
        <v>3.2941248876002534E-2</v>
      </c>
      <c r="Q361" s="4"/>
      <c r="R361" s="16">
        <v>3.7476793784604369E-2</v>
      </c>
    </row>
    <row r="362" spans="1:18" x14ac:dyDescent="0.25">
      <c r="A362">
        <v>43671</v>
      </c>
      <c r="B362" s="14">
        <v>4.2638457724580254</v>
      </c>
      <c r="C362" s="14">
        <v>15.48828703428239</v>
      </c>
      <c r="D362" s="14">
        <v>6.7470489017156128</v>
      </c>
      <c r="E362" s="15">
        <v>14.472080851709229</v>
      </c>
      <c r="F362" s="16">
        <v>4.2638457724580255E-2</v>
      </c>
      <c r="G362" s="16">
        <v>0.14472080851709229</v>
      </c>
      <c r="H362" s="16">
        <v>6.7470489017156132E-2</v>
      </c>
      <c r="I362" s="16">
        <v>0.15488287034282389</v>
      </c>
      <c r="J362" s="16">
        <v>10.242815640041314</v>
      </c>
      <c r="K362" s="16">
        <v>0.10242815640041314</v>
      </c>
      <c r="L362" s="16">
        <v>11.011418362874961</v>
      </c>
      <c r="M362" s="16">
        <v>0.14961844924223044</v>
      </c>
      <c r="N362">
        <v>2.6573461400065566</v>
      </c>
      <c r="P362" s="16">
        <v>3.8545282023425227E-2</v>
      </c>
      <c r="Q362" s="4"/>
      <c r="R362" s="16">
        <v>4.8554627763340165E-2</v>
      </c>
    </row>
    <row r="363" spans="1:18" x14ac:dyDescent="0.25">
      <c r="A363">
        <v>43672</v>
      </c>
      <c r="B363" s="14">
        <v>0.99971874634121338</v>
      </c>
      <c r="C363" s="14">
        <v>13.349051561017921</v>
      </c>
      <c r="D363" s="14">
        <v>8.5580808108227053</v>
      </c>
      <c r="E363" s="15">
        <v>18.615582616250471</v>
      </c>
      <c r="F363" s="16">
        <v>9.9971874634121344E-3</v>
      </c>
      <c r="G363" s="16">
        <v>0.1861558261625047</v>
      </c>
      <c r="H363" s="16">
        <v>8.5580808108227047E-2</v>
      </c>
      <c r="I363" s="16">
        <v>0.13349051561017922</v>
      </c>
      <c r="J363" s="16">
        <v>10.380608433608078</v>
      </c>
      <c r="K363" s="16">
        <v>0.10380608433608077</v>
      </c>
      <c r="L363" s="16">
        <v>11.92702825208228</v>
      </c>
      <c r="M363" s="16">
        <v>0.14796782313554108</v>
      </c>
      <c r="N363">
        <v>3.121146219226524</v>
      </c>
      <c r="P363" s="16">
        <v>3.3258962267331958E-2</v>
      </c>
      <c r="Q363" s="4"/>
      <c r="R363" s="16">
        <v>4.1240261510367665E-2</v>
      </c>
    </row>
    <row r="364" spans="1:18" x14ac:dyDescent="0.25">
      <c r="A364">
        <v>43673</v>
      </c>
      <c r="B364" s="14">
        <v>1.7325596841178807</v>
      </c>
      <c r="C364" s="14">
        <v>13.778948128620861</v>
      </c>
      <c r="D364" s="14">
        <v>5.704729824654855</v>
      </c>
      <c r="E364" s="15">
        <v>13.008422702248426</v>
      </c>
      <c r="F364" s="16">
        <v>1.7325596841178806E-2</v>
      </c>
      <c r="G364" s="16">
        <v>0.13008422702248426</v>
      </c>
      <c r="H364" s="16">
        <v>5.7047298246548549E-2</v>
      </c>
      <c r="I364" s="16">
        <v>0.1377894812862086</v>
      </c>
      <c r="J364" s="16">
        <v>8.5561650849105053</v>
      </c>
      <c r="K364" s="16">
        <v>8.5561650849105053E-2</v>
      </c>
      <c r="L364" s="16">
        <v>9.3735796796021553</v>
      </c>
      <c r="M364" s="16">
        <v>0.12475881242149903</v>
      </c>
      <c r="N364">
        <v>2.5162710117761331</v>
      </c>
      <c r="P364" s="16">
        <v>3.4003352758378187E-2</v>
      </c>
      <c r="Q364" s="4"/>
      <c r="R364" s="16">
        <v>4.836178568862836E-2</v>
      </c>
    </row>
    <row r="365" spans="1:18" x14ac:dyDescent="0.25">
      <c r="A365">
        <v>43674</v>
      </c>
      <c r="B365" s="14">
        <v>3.4527553433560287</v>
      </c>
      <c r="C365" s="14">
        <v>13.559468740825659</v>
      </c>
      <c r="D365" s="14">
        <v>5.2644668263469576</v>
      </c>
      <c r="E365" s="15">
        <v>12.919386386328879</v>
      </c>
      <c r="F365" s="16">
        <v>3.4527553433560287E-2</v>
      </c>
      <c r="G365" s="16">
        <v>0.12919386386328879</v>
      </c>
      <c r="H365" s="16">
        <v>5.2644668263469578E-2</v>
      </c>
      <c r="I365" s="16">
        <v>0.13559468740825659</v>
      </c>
      <c r="J365" s="16">
        <v>8.799019324214381</v>
      </c>
      <c r="K365" s="16">
        <v>8.7990193242143813E-2</v>
      </c>
      <c r="L365" s="16">
        <v>9.5465435410374617</v>
      </c>
      <c r="M365" s="16">
        <v>0.129489883578738</v>
      </c>
      <c r="N365">
        <v>2.2566677163018203</v>
      </c>
      <c r="P365" s="16">
        <v>3.8991204866589885E-2</v>
      </c>
      <c r="Q365" s="4"/>
      <c r="R365" s="16">
        <v>4.7441205857792615E-2</v>
      </c>
    </row>
    <row r="366" spans="1:18" x14ac:dyDescent="0.25">
      <c r="A366">
        <v>43675</v>
      </c>
      <c r="B366" s="14">
        <v>3.8445973364518196</v>
      </c>
      <c r="C366" s="14">
        <v>15.730425889192578</v>
      </c>
      <c r="D366" s="14">
        <v>5.8529199366515385</v>
      </c>
      <c r="E366" s="15">
        <v>12.119952389140215</v>
      </c>
      <c r="F366" s="16">
        <v>3.8445973364518195E-2</v>
      </c>
      <c r="G366" s="16">
        <v>0.12119952389140215</v>
      </c>
      <c r="H366" s="16">
        <v>5.8529199366515385E-2</v>
      </c>
      <c r="I366" s="16">
        <v>0.15730425889192579</v>
      </c>
      <c r="J366" s="16">
        <v>9.3869738878590372</v>
      </c>
      <c r="K366" s="16">
        <v>9.3869738878590375E-2</v>
      </c>
      <c r="L366" s="16">
        <v>9.8708992635903883</v>
      </c>
      <c r="M366" s="16">
        <v>0.13785903908719266</v>
      </c>
      <c r="N366">
        <v>2.4516216594651463</v>
      </c>
      <c r="P366" s="16">
        <v>3.8288835683997546E-2</v>
      </c>
      <c r="Q366" s="4"/>
      <c r="R366" s="16">
        <v>4.4492060942472857E-2</v>
      </c>
    </row>
    <row r="367" spans="1:18" x14ac:dyDescent="0.25">
      <c r="A367">
        <v>43676</v>
      </c>
      <c r="B367" s="14">
        <v>1.927001165542267</v>
      </c>
      <c r="C367" s="14">
        <v>15.090758694741316</v>
      </c>
      <c r="D367" s="14">
        <v>5.670056984033355</v>
      </c>
      <c r="E367" s="15">
        <v>16.678759101142781</v>
      </c>
      <c r="F367" s="16">
        <v>1.9270011655422671E-2</v>
      </c>
      <c r="G367" s="16">
        <v>0.16678759101142782</v>
      </c>
      <c r="H367" s="16">
        <v>5.6700569840333552E-2</v>
      </c>
      <c r="I367" s="16">
        <v>0.15090758694741316</v>
      </c>
      <c r="J367" s="16">
        <v>9.8416439863649288</v>
      </c>
      <c r="K367" s="16">
        <v>9.8416439863649299E-2</v>
      </c>
      <c r="L367" s="16">
        <v>11.098979988149406</v>
      </c>
      <c r="M367" s="16">
        <v>0.14502531960206122</v>
      </c>
      <c r="N367">
        <v>2.9719802146058472</v>
      </c>
      <c r="P367" s="16">
        <v>3.3114769533114666E-2</v>
      </c>
      <c r="Q367" s="4"/>
      <c r="R367" s="16">
        <v>3.9896448303653416E-2</v>
      </c>
    </row>
    <row r="368" spans="1:18" x14ac:dyDescent="0.25">
      <c r="A368">
        <v>43677</v>
      </c>
      <c r="B368" s="14">
        <v>1.4615150275634006</v>
      </c>
      <c r="C368" s="14">
        <v>13.796313358915114</v>
      </c>
      <c r="D368" s="14">
        <v>4.8630468886516205</v>
      </c>
      <c r="E368" s="15">
        <v>14.17016296716927</v>
      </c>
      <c r="F368" s="16">
        <v>1.4615150275634006E-2</v>
      </c>
      <c r="G368" s="16">
        <v>0.1417016296716927</v>
      </c>
      <c r="H368" s="16">
        <v>4.8630468886516204E-2</v>
      </c>
      <c r="I368" s="16">
        <v>0.13796313358915113</v>
      </c>
      <c r="J368" s="16">
        <v>8.5727595605748519</v>
      </c>
      <c r="K368" s="16">
        <v>8.5727595605748511E-2</v>
      </c>
      <c r="L368" s="16">
        <v>9.5991690811085597</v>
      </c>
      <c r="M368" s="16">
        <v>0.12650734758404261</v>
      </c>
      <c r="N368">
        <v>3.6508946300570031</v>
      </c>
      <c r="P368" s="16">
        <v>2.348125714173515E-2</v>
      </c>
      <c r="Q368" s="4"/>
      <c r="R368" s="16">
        <v>3.2078483547632236E-2</v>
      </c>
    </row>
    <row r="369" spans="1:18" x14ac:dyDescent="0.25">
      <c r="A369">
        <v>43678</v>
      </c>
      <c r="B369" s="14">
        <v>5.6965378687588659</v>
      </c>
      <c r="C369" s="14">
        <v>19.833867960536484</v>
      </c>
      <c r="D369" s="14">
        <v>9.527442672168732</v>
      </c>
      <c r="E369" s="15">
        <v>17.106264047117854</v>
      </c>
      <c r="F369" s="16">
        <v>5.6965378687588657E-2</v>
      </c>
      <c r="G369" s="16">
        <v>0.17106264047117853</v>
      </c>
      <c r="H369" s="16">
        <v>9.5274426721687316E-2</v>
      </c>
      <c r="I369" s="16">
        <v>0.19833867960536483</v>
      </c>
      <c r="J369" s="16">
        <v>13.041028137145483</v>
      </c>
      <c r="K369" s="16">
        <v>0.13041028137145483</v>
      </c>
      <c r="L369" s="16">
        <v>13.778287105390469</v>
      </c>
      <c r="M369" s="16">
        <v>0.18884368271249535</v>
      </c>
      <c r="N369">
        <v>3.929042862962878</v>
      </c>
      <c r="P369" s="16">
        <v>3.3191361336565535E-2</v>
      </c>
      <c r="Q369" s="4"/>
      <c r="R369" s="16">
        <v>3.3637156537559963E-2</v>
      </c>
    </row>
    <row r="370" spans="1:18" x14ac:dyDescent="0.25">
      <c r="A370">
        <v>43679</v>
      </c>
      <c r="B370" s="14">
        <v>4.3446777806844814</v>
      </c>
      <c r="C370" s="14">
        <v>16.339997793964166</v>
      </c>
      <c r="D370" s="14">
        <v>7.4024627970745396</v>
      </c>
      <c r="E370" s="15">
        <v>19.293264985998498</v>
      </c>
      <c r="F370" s="16">
        <v>4.3446777806844812E-2</v>
      </c>
      <c r="G370" s="16">
        <v>0.19293264985998498</v>
      </c>
      <c r="H370" s="16">
        <v>7.4024627970745396E-2</v>
      </c>
      <c r="I370" s="16">
        <v>0.16339997793964167</v>
      </c>
      <c r="J370" s="16">
        <v>11.845100839430421</v>
      </c>
      <c r="K370" s="16">
        <v>0.11845100839430421</v>
      </c>
      <c r="L370" s="16">
        <v>13.215825646854798</v>
      </c>
      <c r="M370" s="16">
        <v>0.17352760761784528</v>
      </c>
      <c r="N370">
        <v>2.6576904105029402</v>
      </c>
      <c r="P370" s="16">
        <v>4.4569152195529274E-2</v>
      </c>
      <c r="Q370" s="4"/>
      <c r="R370" s="16">
        <v>5.6128496571780095E-2</v>
      </c>
    </row>
    <row r="371" spans="1:18" x14ac:dyDescent="0.25">
      <c r="A371">
        <v>43680</v>
      </c>
      <c r="B371" s="14">
        <v>3.0843659612974901</v>
      </c>
      <c r="C371" s="14">
        <v>20.919429925085858</v>
      </c>
      <c r="D371" s="14">
        <v>6.3218040890529208</v>
      </c>
      <c r="E371" s="15">
        <v>15.542873433911179</v>
      </c>
      <c r="F371" s="16">
        <v>3.0843659612974902E-2</v>
      </c>
      <c r="G371" s="16">
        <v>0.15542873433911178</v>
      </c>
      <c r="H371" s="16">
        <v>6.3218040890529209E-2</v>
      </c>
      <c r="I371" s="16">
        <v>0.20919429925085858</v>
      </c>
      <c r="J371" s="16">
        <v>11.467118352336861</v>
      </c>
      <c r="K371" s="16">
        <v>0.11467118352336861</v>
      </c>
      <c r="L371" s="16">
        <v>12.190058675203144</v>
      </c>
      <c r="M371" s="16">
        <v>0.16990817852479811</v>
      </c>
      <c r="N371">
        <v>3.0476220623302446</v>
      </c>
      <c r="P371" s="16">
        <v>3.7626444873446609E-2</v>
      </c>
      <c r="Q371" s="4"/>
      <c r="R371" s="16">
        <v>4.6932674759693573E-2</v>
      </c>
    </row>
    <row r="372" spans="1:18" x14ac:dyDescent="0.25">
      <c r="A372">
        <v>43681</v>
      </c>
      <c r="B372" s="14">
        <v>3.2541655379674888</v>
      </c>
      <c r="C372" s="14">
        <v>14.849373803394823</v>
      </c>
      <c r="D372" s="14">
        <v>5.3658339393763352</v>
      </c>
      <c r="E372" s="15">
        <v>17.708355278934512</v>
      </c>
      <c r="F372" s="16">
        <v>3.2541655379674884E-2</v>
      </c>
      <c r="G372" s="16">
        <v>0.17708355278934512</v>
      </c>
      <c r="H372" s="16">
        <v>5.3658339393763355E-2</v>
      </c>
      <c r="I372" s="16">
        <v>0.14849373803394822</v>
      </c>
      <c r="J372" s="16">
        <v>10.294432139918289</v>
      </c>
      <c r="K372" s="16">
        <v>0.10294432139918289</v>
      </c>
      <c r="L372" s="16">
        <v>11.653791554325952</v>
      </c>
      <c r="M372" s="16">
        <v>0.15274499422598414</v>
      </c>
      <c r="N372">
        <v>3.1571230784694921</v>
      </c>
      <c r="P372" s="16">
        <v>3.2607002907561071E-2</v>
      </c>
      <c r="Q372" s="4"/>
      <c r="R372" s="16">
        <v>4.2606126138569289E-2</v>
      </c>
    </row>
    <row r="373" spans="1:18" x14ac:dyDescent="0.25">
      <c r="A373">
        <v>43682</v>
      </c>
      <c r="B373" s="14">
        <v>1.5769201861373796</v>
      </c>
      <c r="C373" s="14">
        <v>20.955638504478443</v>
      </c>
      <c r="D373" s="14">
        <v>5.963123774225477</v>
      </c>
      <c r="E373" s="15">
        <v>14.6030739842475</v>
      </c>
      <c r="F373" s="16">
        <v>1.5769201861373795E-2</v>
      </c>
      <c r="G373" s="16">
        <v>0.146030739842475</v>
      </c>
      <c r="H373" s="16">
        <v>5.9631237742254768E-2</v>
      </c>
      <c r="I373" s="16">
        <v>0.20955638504478444</v>
      </c>
      <c r="J373" s="16">
        <v>10.774689112272199</v>
      </c>
      <c r="K373" s="16">
        <v>0.107746891122722</v>
      </c>
      <c r="L373" s="16">
        <v>11.453966584567041</v>
      </c>
      <c r="M373" s="16">
        <v>0.15960478322690205</v>
      </c>
      <c r="N373">
        <v>3.1521784816620264</v>
      </c>
      <c r="P373" s="16">
        <v>3.4181722814728137E-2</v>
      </c>
      <c r="Q373" s="4"/>
      <c r="R373" s="16">
        <v>4.2005552533924878E-2</v>
      </c>
    </row>
    <row r="374" spans="1:18" x14ac:dyDescent="0.25">
      <c r="A374">
        <v>43683</v>
      </c>
      <c r="B374" s="14">
        <v>1.5140170735603864</v>
      </c>
      <c r="C374" s="14">
        <v>18.428022066470611</v>
      </c>
      <c r="D374" s="14">
        <v>6.78580852244471</v>
      </c>
      <c r="E374" s="15">
        <v>15.56281143370679</v>
      </c>
      <c r="F374" s="16">
        <v>1.5140170735603864E-2</v>
      </c>
      <c r="G374" s="16">
        <v>0.15562811433706789</v>
      </c>
      <c r="H374" s="16">
        <v>6.7858085224447098E-2</v>
      </c>
      <c r="I374" s="16">
        <v>0.18428022066470612</v>
      </c>
      <c r="J374" s="16">
        <v>10.572664774045624</v>
      </c>
      <c r="K374" s="16">
        <v>0.10572664774045623</v>
      </c>
      <c r="L374" s="16">
        <v>11.482924076865235</v>
      </c>
      <c r="M374" s="16">
        <v>0.15471331904871435</v>
      </c>
      <c r="N374">
        <v>3.1567749609221583</v>
      </c>
      <c r="P374" s="16">
        <v>3.3491981230607371E-2</v>
      </c>
      <c r="Q374" s="4"/>
      <c r="R374" s="16">
        <v>4.3450715421249883E-2</v>
      </c>
    </row>
    <row r="375" spans="1:18" x14ac:dyDescent="0.25">
      <c r="A375">
        <v>43684</v>
      </c>
      <c r="B375" s="14">
        <v>3.1161523087767904</v>
      </c>
      <c r="C375" s="14">
        <v>23.38134118890212</v>
      </c>
      <c r="D375" s="14">
        <v>9.484696650280835</v>
      </c>
      <c r="E375" s="15">
        <v>21.759690387142442</v>
      </c>
      <c r="F375" s="16">
        <v>3.1161523087767904E-2</v>
      </c>
      <c r="G375" s="16">
        <v>0.21759690387142441</v>
      </c>
      <c r="H375" s="16">
        <v>9.4846966502808355E-2</v>
      </c>
      <c r="I375" s="16">
        <v>0.23381341188902119</v>
      </c>
      <c r="J375" s="16">
        <v>14.435470133775546</v>
      </c>
      <c r="K375" s="16">
        <v>0.14435470133775546</v>
      </c>
      <c r="L375" s="16">
        <v>15.77756424708031</v>
      </c>
      <c r="M375" s="16">
        <v>0.21077062946616093</v>
      </c>
      <c r="N375">
        <v>3.9843512990806387</v>
      </c>
      <c r="P375" s="16">
        <v>3.6230415066830154E-2</v>
      </c>
      <c r="Q375" s="4"/>
      <c r="R375" s="16">
        <v>3.9907111215720749E-2</v>
      </c>
    </row>
    <row r="376" spans="1:18" x14ac:dyDescent="0.25">
      <c r="A376">
        <v>43685</v>
      </c>
      <c r="B376" s="14">
        <v>2.1807771595446153</v>
      </c>
      <c r="C376" s="14">
        <v>18.698121663954904</v>
      </c>
      <c r="D376" s="14">
        <v>5.7895333554282162</v>
      </c>
      <c r="E376" s="15">
        <v>16.03658664664162</v>
      </c>
      <c r="F376" s="16">
        <v>2.1807771595446154E-2</v>
      </c>
      <c r="G376" s="16">
        <v>0.16036586646641621</v>
      </c>
      <c r="H376" s="16">
        <v>5.7895333554282162E-2</v>
      </c>
      <c r="I376" s="16">
        <v>0.18698121663954903</v>
      </c>
      <c r="J376" s="16">
        <v>10.676254706392339</v>
      </c>
      <c r="K376" s="16">
        <v>0.10676254706392339</v>
      </c>
      <c r="L376" s="16">
        <v>11.645850561530061</v>
      </c>
      <c r="M376" s="16">
        <v>0.15821630326229966</v>
      </c>
      <c r="N376">
        <v>3.3426505426670587</v>
      </c>
      <c r="P376" s="16">
        <v>3.1939488050323948E-2</v>
      </c>
      <c r="Q376" s="4"/>
      <c r="R376" s="16">
        <v>4.7442375782239352E-2</v>
      </c>
    </row>
    <row r="377" spans="1:18" x14ac:dyDescent="0.25">
      <c r="A377">
        <v>43686</v>
      </c>
      <c r="B377" s="14">
        <v>3.088102794407884</v>
      </c>
      <c r="C377" s="14">
        <v>21.122749581396466</v>
      </c>
      <c r="D377" s="14">
        <v>8.5956003695154255</v>
      </c>
      <c r="E377" s="15">
        <v>19.25394965363968</v>
      </c>
      <c r="F377" s="16">
        <v>3.0881027944078841E-2</v>
      </c>
      <c r="G377" s="16">
        <v>0.19253949653639679</v>
      </c>
      <c r="H377" s="16">
        <v>8.5956003695154257E-2</v>
      </c>
      <c r="I377" s="16">
        <v>0.21122749581396466</v>
      </c>
      <c r="J377" s="16">
        <v>13.015100599739863</v>
      </c>
      <c r="K377" s="16">
        <v>0.13015100599739865</v>
      </c>
      <c r="L377" s="16">
        <v>14.156286917678585</v>
      </c>
      <c r="M377" s="16">
        <v>0.18998457392839455</v>
      </c>
      <c r="N377">
        <v>4.1449423904431137</v>
      </c>
      <c r="P377" s="16">
        <v>3.1399955352210553E-2</v>
      </c>
      <c r="Q377" s="4"/>
      <c r="R377" s="16">
        <v>3.5986242525720892E-2</v>
      </c>
    </row>
    <row r="378" spans="1:18" x14ac:dyDescent="0.25">
      <c r="A378">
        <v>43687</v>
      </c>
      <c r="B378" s="14">
        <v>1.5123231893788129</v>
      </c>
      <c r="C378" s="14">
        <v>21.157434783908645</v>
      </c>
      <c r="D378" s="14">
        <v>6.8484770622655917</v>
      </c>
      <c r="E378" s="15">
        <v>15.552527026695648</v>
      </c>
      <c r="F378" s="16">
        <v>1.5123231893788129E-2</v>
      </c>
      <c r="G378" s="16">
        <v>0.15552527026695648</v>
      </c>
      <c r="H378" s="16">
        <v>6.8484770622655913E-2</v>
      </c>
      <c r="I378" s="16">
        <v>0.21157434783908646</v>
      </c>
      <c r="J378" s="16">
        <v>11.267690515562174</v>
      </c>
      <c r="K378" s="16">
        <v>0.11267690515562176</v>
      </c>
      <c r="L378" s="16">
        <v>12.037617318144569</v>
      </c>
      <c r="M378" s="16">
        <v>0.16571568912802062</v>
      </c>
      <c r="N378">
        <v>2.2196743769936784</v>
      </c>
      <c r="P378" s="16">
        <v>5.0762808420679741E-2</v>
      </c>
      <c r="Q378" s="4"/>
      <c r="R378" s="16">
        <v>6.9477712163908231E-2</v>
      </c>
    </row>
    <row r="379" spans="1:18" x14ac:dyDescent="0.25">
      <c r="A379">
        <v>43688</v>
      </c>
      <c r="B379" s="14">
        <v>2.9343820965002569</v>
      </c>
      <c r="C379" s="14">
        <v>19.094159911816782</v>
      </c>
      <c r="D379" s="14">
        <v>6.1702217351846125</v>
      </c>
      <c r="E379" s="15">
        <v>15.703825620358247</v>
      </c>
      <c r="F379" s="16">
        <v>2.9343820965002571E-2</v>
      </c>
      <c r="G379" s="16">
        <v>0.15703825620358247</v>
      </c>
      <c r="H379" s="16">
        <v>6.1702217351846125E-2</v>
      </c>
      <c r="I379" s="16">
        <v>0.19094159911816783</v>
      </c>
      <c r="J379" s="16">
        <v>10.975647340964974</v>
      </c>
      <c r="K379" s="16">
        <v>0.10975647340964975</v>
      </c>
      <c r="L379" s="16">
        <v>11.825946957991892</v>
      </c>
      <c r="M379" s="16">
        <v>0.162316553596553</v>
      </c>
      <c r="N379">
        <v>2.8442574657324697</v>
      </c>
      <c r="P379" s="16">
        <v>3.8588796806193711E-2</v>
      </c>
      <c r="Q379" s="4"/>
      <c r="R379" s="16">
        <v>4.9530587601277355E-2</v>
      </c>
    </row>
    <row r="380" spans="1:18" x14ac:dyDescent="0.25">
      <c r="A380">
        <v>43689</v>
      </c>
      <c r="B380" s="14">
        <v>2.0066650247422868</v>
      </c>
      <c r="C380" s="14">
        <v>20.321817977353859</v>
      </c>
      <c r="D380" s="14">
        <v>4.2548164158182402</v>
      </c>
      <c r="E380" s="15">
        <v>13.786739379437295</v>
      </c>
      <c r="F380" s="16">
        <v>2.0066650247422869E-2</v>
      </c>
      <c r="G380" s="16">
        <v>0.13786739379437296</v>
      </c>
      <c r="H380" s="16">
        <v>4.2548164158182404E-2</v>
      </c>
      <c r="I380" s="16">
        <v>0.20321817977353859</v>
      </c>
      <c r="J380" s="16">
        <v>10.092509699337921</v>
      </c>
      <c r="K380" s="16">
        <v>0.1009250969933792</v>
      </c>
      <c r="L380" s="16">
        <v>10.736036405721606</v>
      </c>
      <c r="M380" s="16">
        <v>0.15201733006140836</v>
      </c>
      <c r="N380">
        <v>3.3765073737414073</v>
      </c>
      <c r="P380" s="16">
        <v>2.9890382523153534E-2</v>
      </c>
      <c r="Q380" s="4"/>
      <c r="R380" s="16">
        <v>3.9158600026030284E-2</v>
      </c>
    </row>
    <row r="381" spans="1:18" x14ac:dyDescent="0.25">
      <c r="A381">
        <v>43690</v>
      </c>
      <c r="B381" s="14">
        <v>4.2695307321928944</v>
      </c>
      <c r="C381" s="14">
        <v>14.519658977097022</v>
      </c>
      <c r="D381" s="14">
        <v>4.2600556637822473</v>
      </c>
      <c r="E381" s="15">
        <v>17.573284384893334</v>
      </c>
      <c r="F381" s="16">
        <v>4.2695307321928944E-2</v>
      </c>
      <c r="G381" s="16">
        <v>0.17573284384893334</v>
      </c>
      <c r="H381" s="16">
        <v>4.2600556637822473E-2</v>
      </c>
      <c r="I381" s="16">
        <v>0.14519658977097022</v>
      </c>
      <c r="J381" s="16">
        <v>10.155632439491374</v>
      </c>
      <c r="K381" s="16">
        <v>0.10155632439491374</v>
      </c>
      <c r="L381" s="16">
        <v>11.506030541360655</v>
      </c>
      <c r="M381" s="16">
        <v>0.1526386848321864</v>
      </c>
      <c r="N381">
        <v>3.9527473483279696</v>
      </c>
      <c r="P381" s="16">
        <v>2.5692591872301815E-2</v>
      </c>
      <c r="Q381" s="4"/>
      <c r="R381" s="16">
        <v>3.1503983691236671E-2</v>
      </c>
    </row>
    <row r="382" spans="1:18" x14ac:dyDescent="0.25">
      <c r="A382">
        <v>43691</v>
      </c>
      <c r="B382" s="14">
        <v>3.3826583624829452</v>
      </c>
      <c r="C382" s="14">
        <v>20.381628218449585</v>
      </c>
      <c r="D382" s="14">
        <v>7.6694483771374493</v>
      </c>
      <c r="E382" s="15">
        <v>17.329448391406377</v>
      </c>
      <c r="F382" s="16">
        <v>3.3826583624829452E-2</v>
      </c>
      <c r="G382" s="16">
        <v>0.17329448391406377</v>
      </c>
      <c r="H382" s="16">
        <v>7.66944837713745E-2</v>
      </c>
      <c r="I382" s="16">
        <v>0.20381628218449585</v>
      </c>
      <c r="J382" s="16">
        <v>12.190795837369089</v>
      </c>
      <c r="K382" s="16">
        <v>0.12190795837369089</v>
      </c>
      <c r="L382" s="16">
        <v>13.121926348033856</v>
      </c>
      <c r="M382" s="16">
        <v>0.17874783664220367</v>
      </c>
      <c r="N382">
        <v>3.5146382571282455</v>
      </c>
      <c r="P382" s="16">
        <v>3.4685776872325956E-2</v>
      </c>
      <c r="Q382" s="4"/>
      <c r="R382" s="16">
        <v>3.8758623236686079E-2</v>
      </c>
    </row>
    <row r="383" spans="1:18" x14ac:dyDescent="0.25">
      <c r="A383">
        <v>43692</v>
      </c>
      <c r="B383" s="14">
        <v>1.8224710629140213</v>
      </c>
      <c r="C383" s="14">
        <v>22.142299538943977</v>
      </c>
      <c r="D383" s="14">
        <v>8.2068762773778925</v>
      </c>
      <c r="E383" s="15">
        <v>15.10831768926257</v>
      </c>
      <c r="F383" s="16">
        <v>1.8224710629140214E-2</v>
      </c>
      <c r="G383" s="16">
        <v>0.15108317689262571</v>
      </c>
      <c r="H383" s="16">
        <v>8.2068762773778919E-2</v>
      </c>
      <c r="I383" s="16">
        <v>0.22142299538943977</v>
      </c>
      <c r="J383" s="16">
        <v>11.819991142124616</v>
      </c>
      <c r="K383" s="16">
        <v>0.11819991142124617</v>
      </c>
      <c r="L383" s="16">
        <v>12.40864203743336</v>
      </c>
      <c r="M383" s="16">
        <v>0.1720159615780496</v>
      </c>
      <c r="N383">
        <v>2.6630036561206891</v>
      </c>
      <c r="P383" s="16">
        <v>4.4385936590651556E-2</v>
      </c>
      <c r="Q383" s="4"/>
      <c r="R383" s="16">
        <v>5.6851854911898911E-2</v>
      </c>
    </row>
    <row r="384" spans="1:18" x14ac:dyDescent="0.25">
      <c r="A384">
        <v>43693</v>
      </c>
      <c r="B384" s="14">
        <v>4.2968908737991445</v>
      </c>
      <c r="C384" s="14">
        <v>21.031762549663387</v>
      </c>
      <c r="D384" s="14">
        <v>11.606664555815842</v>
      </c>
      <c r="E384" s="15">
        <v>22.527056892358733</v>
      </c>
      <c r="F384" s="16">
        <v>4.2968908737991446E-2</v>
      </c>
      <c r="G384" s="16">
        <v>0.22527056892358732</v>
      </c>
      <c r="H384" s="16">
        <v>0.11606664555815842</v>
      </c>
      <c r="I384" s="16">
        <v>0.21031762549663388</v>
      </c>
      <c r="J384" s="16">
        <v>14.865593717909277</v>
      </c>
      <c r="K384" s="16">
        <v>0.14865593717909276</v>
      </c>
      <c r="L384" s="16">
        <v>16.288682429433742</v>
      </c>
      <c r="M384" s="16">
        <v>0.21354413114126247</v>
      </c>
      <c r="N384">
        <v>3.8823383036031065</v>
      </c>
      <c r="P384" s="16">
        <v>3.8290310002384052E-2</v>
      </c>
      <c r="Q384" s="4"/>
      <c r="R384" s="16">
        <v>4.3196895631187268E-2</v>
      </c>
    </row>
    <row r="385" spans="1:18" x14ac:dyDescent="0.25">
      <c r="A385">
        <v>43694</v>
      </c>
      <c r="B385" s="14">
        <v>3.4576316940157898</v>
      </c>
      <c r="C385" s="14">
        <v>13.370717820976814</v>
      </c>
      <c r="D385" s="14">
        <v>7.6209461162250527</v>
      </c>
      <c r="E385" s="15">
        <v>18.965126070824819</v>
      </c>
      <c r="F385" s="16">
        <v>3.4576316940157899E-2</v>
      </c>
      <c r="G385" s="16">
        <v>0.1896512607082482</v>
      </c>
      <c r="H385" s="16">
        <v>7.6209461162250525E-2</v>
      </c>
      <c r="I385" s="16">
        <v>0.13370717820976816</v>
      </c>
      <c r="J385" s="16">
        <v>10.853605425510619</v>
      </c>
      <c r="K385" s="16">
        <v>0.10853605425510619</v>
      </c>
      <c r="L385" s="16">
        <v>12.362467755027462</v>
      </c>
      <c r="M385" s="16">
        <v>0.15728137658025981</v>
      </c>
      <c r="N385">
        <v>4.2960715602276345</v>
      </c>
      <c r="P385" s="16">
        <v>2.5264023825840375E-2</v>
      </c>
      <c r="Q385" s="4"/>
      <c r="R385" s="16">
        <v>3.6902812516164743E-2</v>
      </c>
    </row>
    <row r="386" spans="1:18" x14ac:dyDescent="0.25">
      <c r="A386">
        <v>43695</v>
      </c>
      <c r="B386" s="14">
        <v>4.4335506993304072</v>
      </c>
      <c r="C386" s="14">
        <v>16.982347966464779</v>
      </c>
      <c r="D386" s="14">
        <v>9.7897176580510994</v>
      </c>
      <c r="E386" s="15">
        <v>19.039797267371149</v>
      </c>
      <c r="F386" s="16">
        <v>4.4335506993304075E-2</v>
      </c>
      <c r="G386" s="16">
        <v>0.1903979726737115</v>
      </c>
      <c r="H386" s="16">
        <v>9.7897176580510989E-2</v>
      </c>
      <c r="I386" s="16">
        <v>0.16982347966464778</v>
      </c>
      <c r="J386" s="16">
        <v>12.561353397804359</v>
      </c>
      <c r="K386" s="16">
        <v>0.12561353397804359</v>
      </c>
      <c r="L386" s="16">
        <v>13.764541375624518</v>
      </c>
      <c r="M386" s="16">
        <v>0.18047721108783554</v>
      </c>
      <c r="N386">
        <v>3.3909885290524509</v>
      </c>
      <c r="P386" s="16">
        <v>3.7043337923984065E-2</v>
      </c>
      <c r="Q386" s="4"/>
      <c r="R386" s="16">
        <v>4.2155186786530838E-2</v>
      </c>
    </row>
    <row r="387" spans="1:18" x14ac:dyDescent="0.25">
      <c r="A387">
        <v>43696</v>
      </c>
      <c r="B387" s="14">
        <v>4.1604466364807751</v>
      </c>
      <c r="C387" s="14">
        <v>13.808667031382562</v>
      </c>
      <c r="D387" s="14">
        <v>3.5628386641663674</v>
      </c>
      <c r="E387" s="15">
        <v>15.17407847720839</v>
      </c>
      <c r="F387" s="16">
        <v>4.1604466364807753E-2</v>
      </c>
      <c r="G387" s="16">
        <v>0.15174078477208389</v>
      </c>
      <c r="H387" s="16">
        <v>3.5628386641663672E-2</v>
      </c>
      <c r="I387" s="16">
        <v>0.13808667031382563</v>
      </c>
      <c r="J387" s="16">
        <v>9.1765077023095234</v>
      </c>
      <c r="K387" s="16">
        <v>9.1765077023095235E-2</v>
      </c>
      <c r="L387" s="16">
        <v>10.259909459158877</v>
      </c>
      <c r="M387" s="16">
        <v>0.13853732192731544</v>
      </c>
      <c r="N387">
        <v>3.7589827368246467</v>
      </c>
      <c r="P387" s="16">
        <v>2.4412210283416367E-2</v>
      </c>
      <c r="Q387" s="4"/>
      <c r="R387" s="16">
        <v>3.4742310420414355E-2</v>
      </c>
    </row>
    <row r="388" spans="1:18" x14ac:dyDescent="0.25">
      <c r="A388">
        <v>43697</v>
      </c>
      <c r="B388" s="14">
        <v>3.3665020802695449</v>
      </c>
      <c r="C388" s="14">
        <v>20.012395910547671</v>
      </c>
      <c r="D388" s="14">
        <v>8.5438751501391152</v>
      </c>
      <c r="E388" s="15">
        <v>15.989845620659437</v>
      </c>
      <c r="F388" s="16">
        <v>3.3665020802695449E-2</v>
      </c>
      <c r="G388" s="16">
        <v>0.15989845620659437</v>
      </c>
      <c r="H388" s="16">
        <v>8.5438751501391158E-2</v>
      </c>
      <c r="I388" s="16">
        <v>0.2001239591054767</v>
      </c>
      <c r="J388" s="16">
        <v>11.978154690403942</v>
      </c>
      <c r="K388" s="16">
        <v>0.11978154690403942</v>
      </c>
      <c r="L388" s="16">
        <v>12.706033171749837</v>
      </c>
      <c r="M388" s="16">
        <v>0.1738181276991328</v>
      </c>
      <c r="N388">
        <v>5.042971220547928</v>
      </c>
      <c r="P388" s="16">
        <v>2.3752177370352897E-2</v>
      </c>
      <c r="Q388" s="4"/>
      <c r="R388" s="16">
        <v>2.5478267170482152E-2</v>
      </c>
    </row>
    <row r="389" spans="1:18" x14ac:dyDescent="0.25">
      <c r="A389">
        <v>43698</v>
      </c>
      <c r="B389" s="14">
        <v>2.8317685596657824</v>
      </c>
      <c r="C389" s="14">
        <v>17.065619021005279</v>
      </c>
      <c r="D389" s="14">
        <v>7.9732906162909387</v>
      </c>
      <c r="E389" s="15">
        <v>16.530641178399257</v>
      </c>
      <c r="F389" s="16">
        <v>2.8317685596657826E-2</v>
      </c>
      <c r="G389" s="16">
        <v>0.16530641178399258</v>
      </c>
      <c r="H389" s="16">
        <v>7.9732906162909387E-2</v>
      </c>
      <c r="I389" s="16">
        <v>0.17065619021005279</v>
      </c>
      <c r="J389" s="16">
        <v>11.100329843840314</v>
      </c>
      <c r="K389" s="16">
        <v>0.11100329843840315</v>
      </c>
      <c r="L389" s="16">
        <v>12.100818605131021</v>
      </c>
      <c r="M389" s="16">
        <v>0.16080296121265233</v>
      </c>
      <c r="N389">
        <v>3.214115272976902</v>
      </c>
      <c r="P389" s="16">
        <v>3.4536190836613113E-2</v>
      </c>
      <c r="Q389" s="4"/>
      <c r="R389" s="16">
        <v>4.465493621270656E-2</v>
      </c>
    </row>
    <row r="390" spans="1:18" x14ac:dyDescent="0.25">
      <c r="A390">
        <v>43699</v>
      </c>
      <c r="B390" s="14">
        <v>1.1601772780033659</v>
      </c>
      <c r="C390" s="14">
        <v>12.332833741466311</v>
      </c>
      <c r="D390" s="14">
        <v>4.3506463419453532</v>
      </c>
      <c r="E390" s="15">
        <v>13.729272391660549</v>
      </c>
      <c r="F390" s="16">
        <v>1.1601772780033659E-2</v>
      </c>
      <c r="G390" s="16">
        <v>0.13729272391660549</v>
      </c>
      <c r="H390" s="16">
        <v>4.350646341945353E-2</v>
      </c>
      <c r="I390" s="16">
        <v>0.12332833741466312</v>
      </c>
      <c r="J390" s="16">
        <v>7.8932324382688943</v>
      </c>
      <c r="K390" s="16">
        <v>7.8932324382688948E-2</v>
      </c>
      <c r="L390" s="16">
        <v>8.9666541684500736</v>
      </c>
      <c r="M390" s="16">
        <v>0.1166525637234401</v>
      </c>
      <c r="N390">
        <v>3.7148493101275828</v>
      </c>
      <c r="P390" s="16">
        <v>2.1247786328102255E-2</v>
      </c>
      <c r="Q390" s="4"/>
      <c r="R390" s="16">
        <v>3.2294851141752651E-2</v>
      </c>
    </row>
    <row r="391" spans="1:18" x14ac:dyDescent="0.25">
      <c r="A391">
        <v>43700</v>
      </c>
      <c r="B391" s="14">
        <v>5.2943601995133251</v>
      </c>
      <c r="C391" s="14">
        <v>14.299166844061485</v>
      </c>
      <c r="D391" s="14">
        <v>6.1244324901519507</v>
      </c>
      <c r="E391" s="15">
        <v>11.531336579903495</v>
      </c>
      <c r="F391" s="16">
        <v>5.2943601995133253E-2</v>
      </c>
      <c r="G391" s="16">
        <v>0.11531336579903495</v>
      </c>
      <c r="H391" s="16">
        <v>6.1244324901519508E-2</v>
      </c>
      <c r="I391" s="16">
        <v>0.14299166844061484</v>
      </c>
      <c r="J391" s="16">
        <v>9.3123240284075628</v>
      </c>
      <c r="K391" s="16">
        <v>9.3123240284075634E-2</v>
      </c>
      <c r="L391" s="16">
        <v>9.7020574978092355</v>
      </c>
      <c r="M391" s="16">
        <v>0.13620762906524198</v>
      </c>
      <c r="N391">
        <v>4.5927574153369104</v>
      </c>
      <c r="P391" s="16">
        <v>2.0276106892365531E-2</v>
      </c>
      <c r="Q391" s="4"/>
      <c r="R391" s="16">
        <v>2.2632623044317721E-2</v>
      </c>
    </row>
    <row r="392" spans="1:18" x14ac:dyDescent="0.25">
      <c r="A392">
        <v>43701</v>
      </c>
      <c r="B392" s="14">
        <v>5.1554759668233183</v>
      </c>
      <c r="C392" s="14">
        <v>19.219234954176276</v>
      </c>
      <c r="D392" s="14">
        <v>7.6132758641372726</v>
      </c>
      <c r="E392" s="15">
        <v>13.438525042746789</v>
      </c>
      <c r="F392" s="16">
        <v>5.1554759668233183E-2</v>
      </c>
      <c r="G392" s="16">
        <v>0.13438525042746791</v>
      </c>
      <c r="H392" s="16">
        <v>7.6132758641372728E-2</v>
      </c>
      <c r="I392" s="16">
        <v>0.19219234954176276</v>
      </c>
      <c r="J392" s="16">
        <v>11.356627956970915</v>
      </c>
      <c r="K392" s="16">
        <v>0.11356627956970915</v>
      </c>
      <c r="L392" s="16">
        <v>11.714754882339994</v>
      </c>
      <c r="M392" s="16">
        <v>0.16589697066539913</v>
      </c>
      <c r="N392">
        <v>3.6446384946077952</v>
      </c>
      <c r="P392" s="16">
        <v>3.1159820030910963E-2</v>
      </c>
      <c r="Q392" s="4"/>
      <c r="R392" s="16">
        <v>3.3028411405792754E-2</v>
      </c>
    </row>
    <row r="393" spans="1:18" x14ac:dyDescent="0.25">
      <c r="A393">
        <v>43702</v>
      </c>
      <c r="B393" s="14">
        <v>4.1654904639752237</v>
      </c>
      <c r="C393" s="14">
        <v>20.477463788581211</v>
      </c>
      <c r="D393" s="14">
        <v>9.10616199182647</v>
      </c>
      <c r="E393" s="15">
        <v>16.801697770552323</v>
      </c>
      <c r="F393" s="16">
        <v>4.1654904639752237E-2</v>
      </c>
      <c r="G393" s="16">
        <v>0.16801697770552323</v>
      </c>
      <c r="H393" s="16">
        <v>9.1061619918264697E-2</v>
      </c>
      <c r="I393" s="16">
        <v>0.2047746378858121</v>
      </c>
      <c r="J393" s="16">
        <v>12.637703503733807</v>
      </c>
      <c r="K393" s="16">
        <v>0.12637703503733808</v>
      </c>
      <c r="L393" s="16">
        <v>13.393546999310253</v>
      </c>
      <c r="M393" s="16">
        <v>0.1832213784982154</v>
      </c>
      <c r="N393">
        <v>4.0013573848269166</v>
      </c>
      <c r="P393" s="16">
        <v>3.1583541004499567E-2</v>
      </c>
      <c r="Q393" s="4"/>
      <c r="R393" s="16">
        <v>3.6094567866985956E-2</v>
      </c>
    </row>
    <row r="394" spans="1:18" x14ac:dyDescent="0.25">
      <c r="A394">
        <v>43703</v>
      </c>
      <c r="B394" s="14">
        <v>4.4541799248525304</v>
      </c>
      <c r="C394" s="14">
        <v>18.497176506496377</v>
      </c>
      <c r="D394" s="14">
        <v>8.3786876933241796</v>
      </c>
      <c r="E394" s="15">
        <v>15.580171634195906</v>
      </c>
      <c r="F394" s="16">
        <v>4.4541799248525304E-2</v>
      </c>
      <c r="G394" s="16">
        <v>0.15580171634195905</v>
      </c>
      <c r="H394" s="16">
        <v>8.37868769332418E-2</v>
      </c>
      <c r="I394" s="16">
        <v>0.18497176506496377</v>
      </c>
      <c r="J394" s="16">
        <v>11.727553939717248</v>
      </c>
      <c r="K394" s="16">
        <v>0.11727553939717247</v>
      </c>
      <c r="L394" s="16">
        <v>12.426062639204263</v>
      </c>
      <c r="M394" s="16">
        <v>0.17016333925474045</v>
      </c>
      <c r="N394">
        <v>3.5433100569824396</v>
      </c>
      <c r="P394" s="16">
        <v>3.3097735595017864E-2</v>
      </c>
      <c r="Q394" s="4"/>
      <c r="R394" s="16">
        <v>4.1788308086815537E-2</v>
      </c>
    </row>
    <row r="395" spans="1:18" x14ac:dyDescent="0.25">
      <c r="A395">
        <v>43704</v>
      </c>
      <c r="B395" s="14">
        <v>4.4499043582976778</v>
      </c>
      <c r="C395" s="14">
        <v>18.338653709107398</v>
      </c>
      <c r="D395" s="14">
        <v>9.5064877454014294</v>
      </c>
      <c r="E395" s="15">
        <v>13.514043010421858</v>
      </c>
      <c r="F395" s="16">
        <v>4.449904358297678E-2</v>
      </c>
      <c r="G395" s="16">
        <v>0.13514043010421858</v>
      </c>
      <c r="H395" s="16">
        <v>9.506487745401429E-2</v>
      </c>
      <c r="I395" s="16">
        <v>0.18338653709107397</v>
      </c>
      <c r="J395" s="16">
        <v>11.452272205807091</v>
      </c>
      <c r="K395" s="16">
        <v>0.1145227220580709</v>
      </c>
      <c r="L395" s="16">
        <v>11.82455081407984</v>
      </c>
      <c r="M395" s="16">
        <v>0.16382262427560854</v>
      </c>
      <c r="N395">
        <v>3.8674836039816785</v>
      </c>
      <c r="P395" s="16">
        <v>2.9611689094212752E-2</v>
      </c>
      <c r="Q395" s="4"/>
      <c r="R395" s="16">
        <v>3.611961888804438E-2</v>
      </c>
    </row>
    <row r="396" spans="1:18" x14ac:dyDescent="0.25">
      <c r="A396">
        <v>43705</v>
      </c>
      <c r="B396" s="14">
        <v>6.5112415443873619</v>
      </c>
      <c r="C396" s="14">
        <v>16.50378722840847</v>
      </c>
      <c r="D396" s="14">
        <v>6.9654269027354117</v>
      </c>
      <c r="E396" s="15">
        <v>16.52049311881861</v>
      </c>
      <c r="F396" s="16">
        <v>6.5112415443873625E-2</v>
      </c>
      <c r="G396" s="16">
        <v>0.1652049311881861</v>
      </c>
      <c r="H396" s="16">
        <v>6.965426902735411E-2</v>
      </c>
      <c r="I396" s="16">
        <v>0.1650378722840847</v>
      </c>
      <c r="J396" s="16">
        <v>11.625237198587463</v>
      </c>
      <c r="K396" s="16">
        <v>0.11625237198587463</v>
      </c>
      <c r="L396" s="16">
        <v>12.508737720472862</v>
      </c>
      <c r="M396" s="16">
        <v>0.17111743475032026</v>
      </c>
      <c r="N396">
        <v>4.905145653626354</v>
      </c>
      <c r="P396" s="16">
        <v>2.3700085623335105E-2</v>
      </c>
      <c r="Q396" s="4"/>
      <c r="R396" s="16">
        <v>2.7640664674504375E-2</v>
      </c>
    </row>
    <row r="397" spans="1:18" x14ac:dyDescent="0.25">
      <c r="A397">
        <v>43706</v>
      </c>
      <c r="B397" s="14">
        <v>7.2336998630659997</v>
      </c>
      <c r="C397" s="14">
        <v>19.25559967812524</v>
      </c>
      <c r="D397" s="14">
        <v>10.004764459588161</v>
      </c>
      <c r="E397" s="15">
        <v>15.707473618811067</v>
      </c>
      <c r="F397" s="16">
        <v>7.2336998630659996E-2</v>
      </c>
      <c r="G397" s="16">
        <v>0.15707473618811066</v>
      </c>
      <c r="H397" s="16">
        <v>0.10004764459588161</v>
      </c>
      <c r="I397" s="16">
        <v>0.1925559967812524</v>
      </c>
      <c r="J397" s="16">
        <v>13.050384404897617</v>
      </c>
      <c r="K397" s="16">
        <v>0.13050384404897616</v>
      </c>
      <c r="L397" s="16">
        <v>13.524775156088078</v>
      </c>
      <c r="M397" s="16">
        <v>0.18822635064326326</v>
      </c>
      <c r="N397">
        <v>5.0867423020694744</v>
      </c>
      <c r="P397" s="16">
        <v>2.5655682222368997E-2</v>
      </c>
      <c r="Q397" s="4"/>
      <c r="R397" s="16">
        <v>2.7836265321822672E-2</v>
      </c>
    </row>
    <row r="398" spans="1:18" x14ac:dyDescent="0.25">
      <c r="A398">
        <v>43707</v>
      </c>
      <c r="B398" s="14">
        <v>5.2429407014088047</v>
      </c>
      <c r="C398" s="14">
        <v>19.833644972179975</v>
      </c>
      <c r="D398" s="14">
        <v>7.76161978172071</v>
      </c>
      <c r="E398" s="15">
        <v>14.96475554445486</v>
      </c>
      <c r="F398" s="16">
        <v>5.2429407014088047E-2</v>
      </c>
      <c r="G398" s="16">
        <v>0.14964755544454861</v>
      </c>
      <c r="H398" s="16">
        <v>7.7616197817207105E-2</v>
      </c>
      <c r="I398" s="16">
        <v>0.19833644972179976</v>
      </c>
      <c r="J398" s="16">
        <v>11.950740249941088</v>
      </c>
      <c r="K398" s="16">
        <v>0.11950740249941087</v>
      </c>
      <c r="L398" s="16">
        <v>12.4815119512165</v>
      </c>
      <c r="M398" s="16">
        <v>0.17496829085934257</v>
      </c>
      <c r="N398">
        <v>4.7941097500736785</v>
      </c>
      <c r="P398" s="16">
        <v>2.4927965509670323E-2</v>
      </c>
      <c r="Q398" s="4"/>
      <c r="R398" s="16">
        <v>3.0428957831546945E-2</v>
      </c>
    </row>
    <row r="399" spans="1:18" x14ac:dyDescent="0.25">
      <c r="A399">
        <v>43708</v>
      </c>
      <c r="B399" s="14">
        <v>1.6733147207497538</v>
      </c>
      <c r="C399" s="14">
        <v>15.154303055681039</v>
      </c>
      <c r="D399" s="14">
        <v>8.2116137234575586</v>
      </c>
      <c r="E399" s="15">
        <v>14.901715635392625</v>
      </c>
      <c r="F399" s="16">
        <v>1.6733147207497537E-2</v>
      </c>
      <c r="G399" s="16">
        <v>0.14901715635392626</v>
      </c>
      <c r="H399" s="16">
        <v>8.2116137234575587E-2</v>
      </c>
      <c r="I399" s="16">
        <v>0.1515430305568104</v>
      </c>
      <c r="J399" s="16">
        <v>9.9852367838202447</v>
      </c>
      <c r="K399" s="16">
        <v>9.9852367838202435E-2</v>
      </c>
      <c r="L399" s="16">
        <v>10.901631535015369</v>
      </c>
      <c r="M399" s="16">
        <v>0.14267155090301528</v>
      </c>
      <c r="N399">
        <v>5.0176568915464799</v>
      </c>
      <c r="P399" s="16">
        <v>1.9900198438523999E-2</v>
      </c>
      <c r="Q399" s="4"/>
      <c r="R399" s="16">
        <v>2.6847741372758239E-2</v>
      </c>
    </row>
    <row r="400" spans="1:18" x14ac:dyDescent="0.25">
      <c r="A400">
        <v>43709</v>
      </c>
      <c r="B400" s="14">
        <v>6.86932392301199</v>
      </c>
      <c r="C400" s="14">
        <v>21.631041499605207</v>
      </c>
      <c r="D400" s="14">
        <v>11.012831608639628</v>
      </c>
      <c r="E400" s="15">
        <v>13.368495190294482</v>
      </c>
      <c r="F400" s="16">
        <v>6.8693239230119899E-2</v>
      </c>
      <c r="G400" s="16">
        <v>0.13368495190294483</v>
      </c>
      <c r="H400" s="16">
        <v>0.11012831608639628</v>
      </c>
      <c r="I400" s="16">
        <v>0.21631041499605208</v>
      </c>
      <c r="J400" s="16">
        <v>13.220423055387826</v>
      </c>
      <c r="K400" s="16">
        <v>0.13220423055387825</v>
      </c>
      <c r="L400" s="16">
        <v>13.22648084655261</v>
      </c>
      <c r="M400" s="16">
        <v>0.18926553931076051</v>
      </c>
      <c r="N400">
        <v>4.1876705443131597</v>
      </c>
      <c r="P400" s="16">
        <v>3.1569873788999732E-2</v>
      </c>
      <c r="Q400" s="4"/>
      <c r="R400" s="16">
        <v>3.354291278855992E-2</v>
      </c>
    </row>
    <row r="401" spans="1:18" x14ac:dyDescent="0.25">
      <c r="A401">
        <v>43710</v>
      </c>
      <c r="B401" s="14">
        <v>3.7174614548161533</v>
      </c>
      <c r="C401" s="14">
        <v>20.307194764933296</v>
      </c>
      <c r="D401" s="14">
        <v>5.6327882755785854</v>
      </c>
      <c r="E401" s="15">
        <v>16.132194507849803</v>
      </c>
      <c r="F401" s="16">
        <v>3.7174614548161532E-2</v>
      </c>
      <c r="G401" s="16">
        <v>0.16132194507849804</v>
      </c>
      <c r="H401" s="16">
        <v>5.6327882755785853E-2</v>
      </c>
      <c r="I401" s="16">
        <v>0.20307194764933295</v>
      </c>
      <c r="J401" s="16">
        <v>11.44740975079446</v>
      </c>
      <c r="K401" s="16">
        <v>0.1144740975079446</v>
      </c>
      <c r="L401" s="16">
        <v>12.279372639882816</v>
      </c>
      <c r="M401" s="16">
        <v>0.17084303883832708</v>
      </c>
      <c r="N401">
        <v>3.9991351143031428</v>
      </c>
      <c r="P401" s="16">
        <v>2.862471365334E-2</v>
      </c>
      <c r="Q401" s="4"/>
      <c r="R401" s="16">
        <v>3.67098315549369E-2</v>
      </c>
    </row>
    <row r="402" spans="1:18" x14ac:dyDescent="0.25">
      <c r="A402">
        <v>43711</v>
      </c>
      <c r="B402" s="14">
        <v>0.77107046639629762</v>
      </c>
      <c r="C402" s="14">
        <v>22.737856918110424</v>
      </c>
      <c r="D402" s="14">
        <v>12.967001533563288</v>
      </c>
      <c r="E402" s="15">
        <v>16.571126217884402</v>
      </c>
      <c r="F402" s="16">
        <v>7.7107046639629763E-3</v>
      </c>
      <c r="G402" s="16">
        <v>0.16571126217884402</v>
      </c>
      <c r="H402" s="16">
        <v>0.12967001533563288</v>
      </c>
      <c r="I402" s="16">
        <v>0.22737856918110425</v>
      </c>
      <c r="J402" s="16">
        <v>13.261763783988602</v>
      </c>
      <c r="K402" s="16">
        <v>0.13261763783988603</v>
      </c>
      <c r="L402" s="16">
        <v>13.887595023924552</v>
      </c>
      <c r="M402" s="16">
        <v>0.18589380500825897</v>
      </c>
      <c r="N402">
        <v>4.407808902924554</v>
      </c>
      <c r="P402" s="16">
        <v>3.0086975356825259E-2</v>
      </c>
      <c r="Q402" s="4"/>
      <c r="R402" s="16">
        <v>3.5674626666671955E-2</v>
      </c>
    </row>
    <row r="403" spans="1:18" x14ac:dyDescent="0.25">
      <c r="A403">
        <v>43712</v>
      </c>
      <c r="B403" s="14">
        <v>1.6837759493118996</v>
      </c>
      <c r="C403" s="14">
        <v>23.900144952915106</v>
      </c>
      <c r="D403" s="14">
        <v>11.434920982743433</v>
      </c>
      <c r="E403" s="15">
        <v>16.416794823361613</v>
      </c>
      <c r="F403" s="16">
        <v>1.6837759493118994E-2</v>
      </c>
      <c r="G403" s="16">
        <v>0.16416794823361613</v>
      </c>
      <c r="H403" s="16">
        <v>0.11434920982743434</v>
      </c>
      <c r="I403" s="16">
        <v>0.23900144952915106</v>
      </c>
      <c r="J403" s="16">
        <v>13.358909177083014</v>
      </c>
      <c r="K403" s="16">
        <v>0.13358909177083012</v>
      </c>
      <c r="L403" s="16">
        <v>13.920667567932552</v>
      </c>
      <c r="M403" s="16">
        <v>0.19037451748377954</v>
      </c>
      <c r="N403">
        <v>4.4281875615451147</v>
      </c>
      <c r="P403" s="16">
        <v>3.0167893729464625E-2</v>
      </c>
      <c r="Q403" s="4"/>
      <c r="R403" s="16">
        <v>3.9153658234039858E-2</v>
      </c>
    </row>
    <row r="404" spans="1:18" x14ac:dyDescent="0.25">
      <c r="A404">
        <v>43713</v>
      </c>
      <c r="B404" s="14">
        <v>2.4143252076393868</v>
      </c>
      <c r="C404" s="14">
        <v>17.697356681992261</v>
      </c>
      <c r="D404" s="14">
        <v>6.9061198640152215</v>
      </c>
      <c r="E404" s="15">
        <v>16.546768799429703</v>
      </c>
      <c r="F404" s="16">
        <v>2.4143252076393867E-2</v>
      </c>
      <c r="G404" s="16">
        <v>0.16546768799429704</v>
      </c>
      <c r="H404" s="16">
        <v>6.9061198640152213E-2</v>
      </c>
      <c r="I404" s="16">
        <v>0.1769735668199226</v>
      </c>
      <c r="J404" s="16">
        <v>10.891142638269143</v>
      </c>
      <c r="K404" s="16">
        <v>0.10891142638269144</v>
      </c>
      <c r="L404" s="16">
        <v>11.925861381147111</v>
      </c>
      <c r="M404" s="16">
        <v>0.1594819775907344</v>
      </c>
      <c r="N404">
        <v>4.8158574689405516</v>
      </c>
      <c r="P404" s="16">
        <v>2.2615168136745342E-2</v>
      </c>
      <c r="Q404" s="4"/>
      <c r="R404" s="16">
        <v>3.215145890550862E-2</v>
      </c>
    </row>
    <row r="405" spans="1:18" x14ac:dyDescent="0.25">
      <c r="A405">
        <v>43714</v>
      </c>
      <c r="B405" s="14">
        <v>3.0783151084017955</v>
      </c>
      <c r="C405" s="14">
        <v>21.959644388842268</v>
      </c>
      <c r="D405" s="14">
        <v>8.6937283875114328</v>
      </c>
      <c r="E405" s="15">
        <v>17.520537064532903</v>
      </c>
      <c r="F405" s="16">
        <v>3.0783151084017954E-2</v>
      </c>
      <c r="G405" s="16">
        <v>0.17520537064532904</v>
      </c>
      <c r="H405" s="16">
        <v>8.6937283875114332E-2</v>
      </c>
      <c r="I405" s="16">
        <v>0.21959644388842267</v>
      </c>
      <c r="J405" s="16">
        <v>12.813056237322099</v>
      </c>
      <c r="K405" s="16">
        <v>0.12813056237322101</v>
      </c>
      <c r="L405" s="16">
        <v>13.666284315994044</v>
      </c>
      <c r="M405" s="16">
        <v>0.18673876215442858</v>
      </c>
      <c r="N405">
        <v>3.7519857429428138</v>
      </c>
      <c r="P405" s="16">
        <v>3.4150066431948574E-2</v>
      </c>
      <c r="Q405" s="4"/>
      <c r="R405" s="16">
        <v>3.9678613453482781E-2</v>
      </c>
    </row>
    <row r="406" spans="1:18" x14ac:dyDescent="0.25">
      <c r="A406">
        <v>43715</v>
      </c>
      <c r="B406" s="14">
        <v>1.2302106362671967</v>
      </c>
      <c r="C406" s="14">
        <v>14.111829135395988</v>
      </c>
      <c r="D406" s="14">
        <v>5.9430265413537313</v>
      </c>
      <c r="E406" s="15">
        <v>15.80749177146075</v>
      </c>
      <c r="F406" s="16">
        <v>1.2302106362671967E-2</v>
      </c>
      <c r="G406" s="16">
        <v>0.15807491771460749</v>
      </c>
      <c r="H406" s="16">
        <v>5.9430265413537312E-2</v>
      </c>
      <c r="I406" s="16">
        <v>0.14111829135395987</v>
      </c>
      <c r="J406" s="16">
        <v>9.2731395211194165</v>
      </c>
      <c r="K406" s="16">
        <v>9.2731395211194168E-2</v>
      </c>
      <c r="L406" s="16">
        <v>10.481365318886613</v>
      </c>
      <c r="M406" s="16">
        <v>0.13549773273219248</v>
      </c>
      <c r="N406">
        <v>3.353101372002611</v>
      </c>
      <c r="P406" s="16">
        <v>2.7655410595538044E-2</v>
      </c>
      <c r="Q406" s="4"/>
      <c r="R406" s="16">
        <v>4.1770412903297312E-2</v>
      </c>
    </row>
    <row r="407" spans="1:18" x14ac:dyDescent="0.25">
      <c r="A407">
        <v>43716</v>
      </c>
      <c r="B407" s="14">
        <v>3.4492997510027847</v>
      </c>
      <c r="C407" s="14">
        <v>25.567048115391053</v>
      </c>
      <c r="D407" s="14">
        <v>15.302832717762282</v>
      </c>
      <c r="E407" s="15">
        <v>14.823039106192056</v>
      </c>
      <c r="F407" s="16">
        <v>3.4492997510027851E-2</v>
      </c>
      <c r="G407" s="16">
        <v>0.14823039106192057</v>
      </c>
      <c r="H407" s="16">
        <v>0.15302832717762282</v>
      </c>
      <c r="I407" s="16">
        <v>0.25567048115391056</v>
      </c>
      <c r="J407" s="16">
        <v>14.785554922587043</v>
      </c>
      <c r="K407" s="16">
        <v>0.14785554922587046</v>
      </c>
      <c r="L407" s="16">
        <v>14.79784969542375</v>
      </c>
      <c r="M407" s="16">
        <v>0.2060111926870252</v>
      </c>
      <c r="N407">
        <v>3.8495256378436324</v>
      </c>
      <c r="P407" s="16">
        <v>3.8408771141135688E-2</v>
      </c>
      <c r="Q407" s="4"/>
      <c r="R407" s="16">
        <v>3.9639198869726132E-2</v>
      </c>
    </row>
    <row r="408" spans="1:18" x14ac:dyDescent="0.25">
      <c r="A408">
        <v>43717</v>
      </c>
      <c r="B408" s="14">
        <v>3.5080713534318857</v>
      </c>
      <c r="C408" s="14">
        <v>19.069862907692951</v>
      </c>
      <c r="D408" s="14">
        <v>8.4702135316571923</v>
      </c>
      <c r="E408" s="15">
        <v>16.030225530573173</v>
      </c>
      <c r="F408" s="16">
        <v>3.5080713534318859E-2</v>
      </c>
      <c r="G408" s="16">
        <v>0.16030225530573172</v>
      </c>
      <c r="H408" s="16">
        <v>8.4702135316571919E-2</v>
      </c>
      <c r="I408" s="16">
        <v>0.1906986290769295</v>
      </c>
      <c r="J408" s="16">
        <v>11.769593330838802</v>
      </c>
      <c r="K408" s="16">
        <v>0.117695933308388</v>
      </c>
      <c r="L408" s="16">
        <v>12.546119650796516</v>
      </c>
      <c r="M408" s="16">
        <v>0.17061706503021484</v>
      </c>
      <c r="N408">
        <v>4.7765789296198644</v>
      </c>
      <c r="P408" s="16">
        <v>2.46402153178184E-2</v>
      </c>
      <c r="Q408" s="4"/>
      <c r="R408" s="16">
        <v>3.4635396089912548E-2</v>
      </c>
    </row>
    <row r="409" spans="1:18" x14ac:dyDescent="0.25">
      <c r="A409">
        <v>43718</v>
      </c>
      <c r="B409" s="14">
        <v>5.3554418559437522</v>
      </c>
      <c r="C409" s="14">
        <v>26.636093655526828</v>
      </c>
      <c r="D409" s="14">
        <v>14.662311054829701</v>
      </c>
      <c r="E409" s="15">
        <v>16.716555412799071</v>
      </c>
      <c r="F409" s="16">
        <v>5.3554418559437524E-2</v>
      </c>
      <c r="G409" s="16">
        <v>0.16716555412799072</v>
      </c>
      <c r="H409" s="16">
        <v>0.14662311054829702</v>
      </c>
      <c r="I409" s="16">
        <v>0.26636093655526827</v>
      </c>
      <c r="J409" s="16">
        <v>15.842600494774839</v>
      </c>
      <c r="K409" s="16">
        <v>0.15842600494774839</v>
      </c>
      <c r="L409" s="16">
        <v>15.996849034799991</v>
      </c>
      <c r="M409" s="16">
        <v>0.2239515613709411</v>
      </c>
      <c r="N409">
        <v>5.0429374162042366</v>
      </c>
      <c r="P409" s="16">
        <v>3.1415421583199793E-2</v>
      </c>
      <c r="Q409" s="4"/>
      <c r="R409" s="16">
        <v>3.3573442654889894E-2</v>
      </c>
    </row>
    <row r="410" spans="1:18" x14ac:dyDescent="0.25">
      <c r="A410">
        <v>43719</v>
      </c>
      <c r="B410" s="14">
        <v>4.8169640234002014</v>
      </c>
      <c r="C410" s="14">
        <v>34.435875937518809</v>
      </c>
      <c r="D410" s="14">
        <v>16.854533741691753</v>
      </c>
      <c r="E410" s="15">
        <v>14.540192393681096</v>
      </c>
      <c r="F410" s="16">
        <v>4.8169640234002012E-2</v>
      </c>
      <c r="G410" s="16">
        <v>0.14540192393681095</v>
      </c>
      <c r="H410" s="16">
        <v>0.16854533741691755</v>
      </c>
      <c r="I410" s="16">
        <v>0.34435875937518806</v>
      </c>
      <c r="J410" s="16">
        <v>17.661891524072963</v>
      </c>
      <c r="K410" s="16">
        <v>0.17661891524072965</v>
      </c>
      <c r="L410" s="16">
        <v>17.060695111474697</v>
      </c>
      <c r="M410" s="16">
        <v>0.24911263103658499</v>
      </c>
      <c r="N410">
        <v>5.1941291542018062</v>
      </c>
      <c r="P410" s="16">
        <v>3.4003566333704514E-2</v>
      </c>
      <c r="Q410" s="4"/>
      <c r="R410" s="16">
        <v>3.9738956078858766E-2</v>
      </c>
    </row>
    <row r="411" spans="1:18" x14ac:dyDescent="0.25">
      <c r="A411">
        <v>43720</v>
      </c>
      <c r="B411" s="14">
        <v>9.5432443338927744</v>
      </c>
      <c r="C411" s="14">
        <v>24.707238674606103</v>
      </c>
      <c r="D411" s="14">
        <v>12.162839687389082</v>
      </c>
      <c r="E411" s="15">
        <v>18.230510727456672</v>
      </c>
      <c r="F411" s="16">
        <v>9.5432443338927739E-2</v>
      </c>
      <c r="G411" s="16">
        <v>0.18230510727456672</v>
      </c>
      <c r="H411" s="16">
        <v>0.12162839687389082</v>
      </c>
      <c r="I411" s="16">
        <v>0.24707238674606102</v>
      </c>
      <c r="J411" s="16">
        <v>16.160958355836158</v>
      </c>
      <c r="K411" s="16">
        <v>0.16160958355836158</v>
      </c>
      <c r="L411" s="16">
        <v>16.514192119759585</v>
      </c>
      <c r="M411" s="16">
        <v>0.23364288721459364</v>
      </c>
      <c r="N411">
        <v>5.4959241864318553</v>
      </c>
      <c r="P411" s="16">
        <v>2.9405351689045792E-2</v>
      </c>
      <c r="Q411" s="4"/>
      <c r="R411" s="16">
        <v>3.6672992281836236E-2</v>
      </c>
    </row>
    <row r="412" spans="1:18" x14ac:dyDescent="0.25">
      <c r="A412">
        <v>43721</v>
      </c>
      <c r="B412" s="14">
        <v>3.3518484171501659</v>
      </c>
      <c r="C412" s="14">
        <v>21.754900754080385</v>
      </c>
      <c r="D412" s="14">
        <v>15.939066906067763</v>
      </c>
      <c r="E412" s="15">
        <v>21.581534226563118</v>
      </c>
      <c r="F412" s="16">
        <v>3.3518484171501661E-2</v>
      </c>
      <c r="G412" s="16">
        <v>0.21581534226563118</v>
      </c>
      <c r="H412" s="16">
        <v>0.15939066906067764</v>
      </c>
      <c r="I412" s="16">
        <v>0.21754900754080386</v>
      </c>
      <c r="J412" s="16">
        <v>15.656837575965358</v>
      </c>
      <c r="K412" s="16">
        <v>0.15656837575965357</v>
      </c>
      <c r="L412" s="16">
        <v>16.785352232879958</v>
      </c>
      <c r="M412" s="16">
        <v>0.21806702067126069</v>
      </c>
      <c r="N412">
        <v>6.0605487840012007</v>
      </c>
      <c r="P412" s="16">
        <v>2.58340261484186E-2</v>
      </c>
      <c r="Q412" s="4"/>
      <c r="R412" s="16">
        <v>3.1453722276244517E-2</v>
      </c>
    </row>
    <row r="413" spans="1:18" x14ac:dyDescent="0.25">
      <c r="A413">
        <v>43722</v>
      </c>
      <c r="B413" s="14">
        <v>3.8843943834567205</v>
      </c>
      <c r="C413" s="14">
        <v>26.4719176563015</v>
      </c>
      <c r="D413" s="14">
        <v>14.266826055334775</v>
      </c>
      <c r="E413" s="15">
        <v>22.22914759597343</v>
      </c>
      <c r="F413" s="16">
        <v>3.8843943834567206E-2</v>
      </c>
      <c r="G413" s="16">
        <v>0.22229147595973431</v>
      </c>
      <c r="H413" s="16">
        <v>0.14266826055334775</v>
      </c>
      <c r="I413" s="16">
        <v>0.26471917656301502</v>
      </c>
      <c r="J413" s="16">
        <v>16.713071422766607</v>
      </c>
      <c r="K413" s="16">
        <v>0.16713071422766607</v>
      </c>
      <c r="L413" s="16">
        <v>17.736663442001586</v>
      </c>
      <c r="M413" s="16">
        <v>0.23807925849953226</v>
      </c>
      <c r="N413">
        <v>6.5956041336803066</v>
      </c>
      <c r="P413" s="16">
        <v>2.5339712760233255E-2</v>
      </c>
      <c r="Q413" s="4"/>
      <c r="R413" s="16">
        <v>3.0890117800856633E-2</v>
      </c>
    </row>
    <row r="414" spans="1:18" x14ac:dyDescent="0.25">
      <c r="A414">
        <v>43723</v>
      </c>
      <c r="B414" s="14">
        <v>7.6172425607442644</v>
      </c>
      <c r="C414" s="14">
        <v>23.706660784235769</v>
      </c>
      <c r="D414" s="14">
        <v>16.674834910212162</v>
      </c>
      <c r="E414" s="15">
        <v>22.709588824688488</v>
      </c>
      <c r="F414" s="16">
        <v>7.617242560744264E-2</v>
      </c>
      <c r="G414" s="16">
        <v>0.22709588824688487</v>
      </c>
      <c r="H414" s="16">
        <v>0.16674834910212163</v>
      </c>
      <c r="I414" s="16">
        <v>0.2370666078423577</v>
      </c>
      <c r="J414" s="16">
        <v>17.677081769970172</v>
      </c>
      <c r="K414" s="16">
        <v>0.17677081769970171</v>
      </c>
      <c r="L414" s="16">
        <v>18.623235641769071</v>
      </c>
      <c r="M414" s="16">
        <v>0.24888016310765076</v>
      </c>
      <c r="N414">
        <v>4.7566721248754051</v>
      </c>
      <c r="P414" s="16">
        <v>3.716270809906453E-2</v>
      </c>
      <c r="Q414" s="4"/>
      <c r="R414" s="16">
        <v>4.4169177006304614E-2</v>
      </c>
    </row>
    <row r="415" spans="1:18" x14ac:dyDescent="0.25">
      <c r="A415">
        <v>43724</v>
      </c>
      <c r="B415" s="14">
        <v>6.0256019654542055</v>
      </c>
      <c r="C415" s="14">
        <v>29.8404427405269</v>
      </c>
      <c r="D415" s="14">
        <v>20.861683629460433</v>
      </c>
      <c r="E415" s="15">
        <v>19.586042159622753</v>
      </c>
      <c r="F415" s="16">
        <v>6.0256019654542053E-2</v>
      </c>
      <c r="G415" s="16">
        <v>0.19586042159622752</v>
      </c>
      <c r="H415" s="16">
        <v>0.20861683629460434</v>
      </c>
      <c r="I415" s="16">
        <v>0.29840442740526901</v>
      </c>
      <c r="J415" s="16">
        <v>19.078442623766072</v>
      </c>
      <c r="K415" s="16">
        <v>0.19078442623766073</v>
      </c>
      <c r="L415" s="16">
        <v>19.192718945635786</v>
      </c>
      <c r="M415" s="16">
        <v>0.26365927886832008</v>
      </c>
      <c r="N415">
        <v>4.7384137334926937</v>
      </c>
      <c r="P415" s="16">
        <v>4.0263353300943855E-2</v>
      </c>
      <c r="Q415" s="4"/>
      <c r="R415" s="16">
        <v>4.6914171616117474E-2</v>
      </c>
    </row>
    <row r="416" spans="1:18" x14ac:dyDescent="0.25">
      <c r="A416">
        <v>43725</v>
      </c>
      <c r="B416" s="14">
        <v>7.2321294228774011</v>
      </c>
      <c r="C416" s="14">
        <v>29.676647850166653</v>
      </c>
      <c r="D416" s="14">
        <v>17.871073092650398</v>
      </c>
      <c r="E416" s="15">
        <v>21.755964929439781</v>
      </c>
      <c r="F416" s="16">
        <v>7.2321294228774008E-2</v>
      </c>
      <c r="G416" s="16">
        <v>0.21755964929439781</v>
      </c>
      <c r="H416" s="16">
        <v>0.178710730926504</v>
      </c>
      <c r="I416" s="16">
        <v>0.29676647850166654</v>
      </c>
      <c r="J416" s="16">
        <v>19.133953823783557</v>
      </c>
      <c r="K416" s="16">
        <v>0.19133953823783562</v>
      </c>
      <c r="L416" s="16">
        <v>19.61950712654691</v>
      </c>
      <c r="M416" s="16">
        <v>0.27001262581155722</v>
      </c>
      <c r="N416">
        <v>4.9708238612376423</v>
      </c>
      <c r="P416" s="16">
        <v>3.849252027010984E-2</v>
      </c>
      <c r="Q416" s="4"/>
      <c r="R416" s="16">
        <v>4.6803728549708046E-2</v>
      </c>
    </row>
    <row r="417" spans="1:18" x14ac:dyDescent="0.25">
      <c r="A417">
        <v>43726</v>
      </c>
      <c r="B417" s="14">
        <v>4.6931370084084385</v>
      </c>
      <c r="C417" s="14">
        <v>43.0854793204538</v>
      </c>
      <c r="D417" s="14">
        <v>22.647765751008794</v>
      </c>
      <c r="E417" s="15">
        <v>22.833355944429904</v>
      </c>
      <c r="F417" s="16">
        <v>4.6931370084084385E-2</v>
      </c>
      <c r="G417" s="16">
        <v>0.22833355944429903</v>
      </c>
      <c r="H417" s="16">
        <v>0.22647765751008794</v>
      </c>
      <c r="I417" s="16">
        <v>0.43085479320453801</v>
      </c>
      <c r="J417" s="16">
        <v>23.314934506075232</v>
      </c>
      <c r="K417" s="16">
        <v>0.23314934506075233</v>
      </c>
      <c r="L417" s="16">
        <v>23.216762891811957</v>
      </c>
      <c r="M417" s="16">
        <v>0.32772486157584407</v>
      </c>
      <c r="N417">
        <v>5.0239233965622638</v>
      </c>
      <c r="P417" s="16">
        <v>4.6407822464070644E-2</v>
      </c>
      <c r="Q417" s="4"/>
      <c r="R417" s="16">
        <v>5.2372841710450091E-2</v>
      </c>
    </row>
    <row r="418" spans="1:18" x14ac:dyDescent="0.25">
      <c r="A418">
        <v>43727</v>
      </c>
      <c r="B418" s="14">
        <v>7.3411905185751412</v>
      </c>
      <c r="C418" s="14">
        <v>28.404064733819514</v>
      </c>
      <c r="D418" s="14">
        <v>13.147043087989857</v>
      </c>
      <c r="E418" s="15">
        <v>18.495309615284594</v>
      </c>
      <c r="F418" s="16">
        <v>7.3411905185751414E-2</v>
      </c>
      <c r="G418" s="16">
        <v>0.18495309615284594</v>
      </c>
      <c r="H418" s="16">
        <v>0.13147043087989857</v>
      </c>
      <c r="I418" s="16">
        <v>0.28404064733819512</v>
      </c>
      <c r="J418" s="16">
        <v>16.846901988917278</v>
      </c>
      <c r="K418" s="16">
        <v>0.16846901988917276</v>
      </c>
      <c r="L418" s="16">
        <v>17.123100848917794</v>
      </c>
      <c r="M418" s="16">
        <v>0.24272151899396724</v>
      </c>
      <c r="N418">
        <v>5.4505595599856704</v>
      </c>
      <c r="P418" s="16">
        <v>3.0908573337306247E-2</v>
      </c>
      <c r="Q418" s="4"/>
      <c r="R418" s="16">
        <v>4.5442740577806277E-2</v>
      </c>
    </row>
    <row r="419" spans="1:18" x14ac:dyDescent="0.25">
      <c r="A419">
        <v>43728</v>
      </c>
      <c r="B419" s="14">
        <v>9.5553924458617043</v>
      </c>
      <c r="C419" s="14">
        <v>32.158751249170159</v>
      </c>
      <c r="D419" s="14">
        <v>17.215648703999822</v>
      </c>
      <c r="E419" s="15">
        <v>20.15828689936399</v>
      </c>
      <c r="F419" s="16">
        <v>9.5553924458617046E-2</v>
      </c>
      <c r="G419" s="16">
        <v>0.20158286899363989</v>
      </c>
      <c r="H419" s="16">
        <v>0.17215648703999822</v>
      </c>
      <c r="I419" s="16">
        <v>0.32158751249170159</v>
      </c>
      <c r="J419" s="16">
        <v>19.772019824598917</v>
      </c>
      <c r="K419" s="16">
        <v>0.19772019824598919</v>
      </c>
      <c r="L419" s="16">
        <v>19.819846857598293</v>
      </c>
      <c r="M419" s="16">
        <v>0.28162675596604664</v>
      </c>
      <c r="N419">
        <v>4.8782809824227407</v>
      </c>
      <c r="P419" s="16">
        <v>4.0530711321961163E-2</v>
      </c>
      <c r="Q419" s="4"/>
      <c r="R419" s="16">
        <v>4.4270753282602021E-2</v>
      </c>
    </row>
    <row r="420" spans="1:18" x14ac:dyDescent="0.25">
      <c r="A420">
        <v>43729</v>
      </c>
      <c r="B420" s="14">
        <v>11.499229054037638</v>
      </c>
      <c r="C420" s="14">
        <v>32.286289854260126</v>
      </c>
      <c r="D420" s="14">
        <v>16.0608720306262</v>
      </c>
      <c r="E420" s="15">
        <v>21.311734234165446</v>
      </c>
      <c r="F420" s="16">
        <v>0.11499229054037638</v>
      </c>
      <c r="G420" s="16">
        <v>0.21311734234165447</v>
      </c>
      <c r="H420" s="16">
        <v>0.160608720306262</v>
      </c>
      <c r="I420" s="16">
        <v>0.32286289854260125</v>
      </c>
      <c r="J420" s="16">
        <v>20.289531293272351</v>
      </c>
      <c r="K420" s="16">
        <v>0.20289531293272353</v>
      </c>
      <c r="L420" s="16">
        <v>20.441463259415578</v>
      </c>
      <c r="M420" s="16">
        <v>0.29198567041075135</v>
      </c>
      <c r="N420">
        <v>5.4029669984824427</v>
      </c>
      <c r="P420" s="16">
        <v>3.7552573056565348E-2</v>
      </c>
      <c r="Q420" s="4"/>
      <c r="R420" s="16">
        <v>4.2936773754951411E-2</v>
      </c>
    </row>
    <row r="421" spans="1:18" x14ac:dyDescent="0.25">
      <c r="A421">
        <v>43730</v>
      </c>
      <c r="B421" s="14">
        <v>17.041389034985269</v>
      </c>
      <c r="C421" s="14">
        <v>31.701528508036372</v>
      </c>
      <c r="D421" s="14">
        <v>18.567290719583305</v>
      </c>
      <c r="E421" s="15">
        <v>24.760941649535166</v>
      </c>
      <c r="F421" s="16">
        <v>0.17041389034985269</v>
      </c>
      <c r="G421" s="16">
        <v>0.24760941649535165</v>
      </c>
      <c r="H421" s="16">
        <v>0.18567290719583304</v>
      </c>
      <c r="I421" s="16">
        <v>0.3170152850803637</v>
      </c>
      <c r="J421" s="16">
        <v>23.017787478035029</v>
      </c>
      <c r="K421" s="16">
        <v>0.23017787478035026</v>
      </c>
      <c r="L421" s="16">
        <v>23.304481803035536</v>
      </c>
      <c r="M421" s="16">
        <v>0.33053065311639862</v>
      </c>
      <c r="N421">
        <v>5.9739823864429118</v>
      </c>
      <c r="P421" s="16">
        <v>3.8530055813807827E-2</v>
      </c>
      <c r="Q421" s="4"/>
      <c r="R421" s="16">
        <v>4.0366332885010556E-2</v>
      </c>
    </row>
    <row r="422" spans="1:18" x14ac:dyDescent="0.25">
      <c r="A422">
        <v>43731</v>
      </c>
      <c r="B422" s="14">
        <v>20.977798240303013</v>
      </c>
      <c r="C422" s="14">
        <v>21.447965382075711</v>
      </c>
      <c r="D422" s="14">
        <v>16.722932167669157</v>
      </c>
      <c r="E422" s="15">
        <v>21.863611385799111</v>
      </c>
      <c r="F422" s="16">
        <v>0.20977798240303014</v>
      </c>
      <c r="G422" s="16">
        <v>0.21863611385799112</v>
      </c>
      <c r="H422" s="16">
        <v>0.16722932167669158</v>
      </c>
      <c r="I422" s="16">
        <v>0.21447965382075712</v>
      </c>
      <c r="J422" s="16">
        <v>20.253076793961746</v>
      </c>
      <c r="K422" s="16">
        <v>0.2025307679396175</v>
      </c>
      <c r="L422" s="16">
        <v>20.52377692014792</v>
      </c>
      <c r="M422" s="16">
        <v>0.29008929644623671</v>
      </c>
      <c r="N422">
        <v>5.8730789325556909</v>
      </c>
      <c r="P422" s="16">
        <v>3.4484598328305714E-2</v>
      </c>
      <c r="Q422" s="4"/>
      <c r="R422" s="16">
        <v>3.832863800053541E-2</v>
      </c>
    </row>
    <row r="423" spans="1:18" x14ac:dyDescent="0.25">
      <c r="A423">
        <v>43732</v>
      </c>
      <c r="B423" s="14">
        <v>9.3038131512051372</v>
      </c>
      <c r="C423" s="14">
        <v>29.407186912095831</v>
      </c>
      <c r="D423" s="14">
        <v>21.149691304763849</v>
      </c>
      <c r="E423" s="15">
        <v>22.968361724990572</v>
      </c>
      <c r="F423" s="16">
        <v>9.303813151205137E-2</v>
      </c>
      <c r="G423" s="16">
        <v>0.22968361724990571</v>
      </c>
      <c r="H423" s="16">
        <v>0.21149691304763849</v>
      </c>
      <c r="I423" s="16">
        <v>0.29407186912095828</v>
      </c>
      <c r="J423" s="16">
        <v>20.707263273263848</v>
      </c>
      <c r="K423" s="16">
        <v>0.20707263273263846</v>
      </c>
      <c r="L423" s="16">
        <v>21.141296259406925</v>
      </c>
      <c r="M423" s="16">
        <v>0.28883496272067122</v>
      </c>
      <c r="N423">
        <v>3.5565828569401967</v>
      </c>
      <c r="P423" s="16">
        <v>5.8222355857270092E-2</v>
      </c>
      <c r="Q423" s="4"/>
      <c r="R423" s="16">
        <v>6.2588048814313541E-2</v>
      </c>
    </row>
    <row r="424" spans="1:18" x14ac:dyDescent="0.25">
      <c r="A424">
        <v>43733</v>
      </c>
      <c r="B424" s="14">
        <v>13.29006019740263</v>
      </c>
      <c r="C424" s="14">
        <v>31.236929572665012</v>
      </c>
      <c r="D424" s="14">
        <v>15.3473157810408</v>
      </c>
      <c r="E424" s="15">
        <v>23.809433332198516</v>
      </c>
      <c r="F424" s="16">
        <v>0.13290060197402631</v>
      </c>
      <c r="G424" s="16">
        <v>0.23809433332198515</v>
      </c>
      <c r="H424" s="16">
        <v>0.15347315781040799</v>
      </c>
      <c r="I424" s="16">
        <v>0.31236929572665012</v>
      </c>
      <c r="J424" s="16">
        <v>20.92093472082674</v>
      </c>
      <c r="K424" s="16">
        <v>0.20920934720826739</v>
      </c>
      <c r="L424" s="16">
        <v>21.414013267589517</v>
      </c>
      <c r="M424" s="16">
        <v>0.30319411221603049</v>
      </c>
      <c r="N424">
        <v>6.3945278906803047</v>
      </c>
      <c r="P424" s="16">
        <v>3.2716934038739473E-2</v>
      </c>
      <c r="Q424" s="4"/>
      <c r="R424" s="16">
        <v>3.7510957568764644E-2</v>
      </c>
    </row>
    <row r="425" spans="1:18" x14ac:dyDescent="0.25">
      <c r="A425">
        <v>43734</v>
      </c>
      <c r="B425" s="14">
        <v>13.767074429396621</v>
      </c>
      <c r="C425" s="14">
        <v>36.504758741960288</v>
      </c>
      <c r="D425" s="14">
        <v>23.886169179534175</v>
      </c>
      <c r="E425" s="15">
        <v>23.210158651931327</v>
      </c>
      <c r="F425" s="16">
        <v>0.1376707442939662</v>
      </c>
      <c r="G425" s="16">
        <v>0.23210158651931326</v>
      </c>
      <c r="H425" s="16">
        <v>0.23886169179534175</v>
      </c>
      <c r="I425" s="16">
        <v>0.36504758741960286</v>
      </c>
      <c r="J425" s="16">
        <v>24.342040250705601</v>
      </c>
      <c r="K425" s="16">
        <v>0.24342040250705602</v>
      </c>
      <c r="L425" s="16">
        <v>24.122424036226775</v>
      </c>
      <c r="M425" s="16">
        <v>0.34176790670498158</v>
      </c>
      <c r="N425">
        <v>5.7060314675112744</v>
      </c>
      <c r="P425" s="16">
        <v>4.2660192796522646E-2</v>
      </c>
      <c r="Q425" s="4"/>
      <c r="R425" s="16">
        <v>4.4980113334500534E-2</v>
      </c>
    </row>
    <row r="426" spans="1:18" x14ac:dyDescent="0.25">
      <c r="A426">
        <v>43735</v>
      </c>
      <c r="B426" s="14">
        <v>25.598848725325521</v>
      </c>
      <c r="C426" s="14">
        <v>34.251055471141598</v>
      </c>
      <c r="D426" s="14">
        <v>18.383659467367867</v>
      </c>
      <c r="E426" s="15">
        <v>28.654305335653206</v>
      </c>
      <c r="F426" s="16">
        <v>0.25598848725325518</v>
      </c>
      <c r="G426" s="16">
        <v>0.28654305335653207</v>
      </c>
      <c r="H426" s="16">
        <v>0.18383659467367866</v>
      </c>
      <c r="I426" s="16">
        <v>0.342510554711416</v>
      </c>
      <c r="J426" s="16">
        <v>26.721967249872048</v>
      </c>
      <c r="K426" s="16">
        <v>0.26721967249872047</v>
      </c>
      <c r="L426" s="16">
        <v>27.005728408345426</v>
      </c>
      <c r="M426" s="16">
        <v>0.38975709247638851</v>
      </c>
      <c r="N426">
        <v>5.4062163955070295</v>
      </c>
      <c r="P426" s="16">
        <v>4.9428223539257514E-2</v>
      </c>
      <c r="Q426" s="4"/>
      <c r="R426" s="16">
        <v>5.0833489568485289E-2</v>
      </c>
    </row>
    <row r="427" spans="1:18" x14ac:dyDescent="0.25">
      <c r="A427">
        <v>43736</v>
      </c>
      <c r="B427" s="14">
        <v>32.934987789773793</v>
      </c>
      <c r="C427" s="14">
        <v>28.036550972654304</v>
      </c>
      <c r="D427" s="14">
        <v>17.463368036431859</v>
      </c>
      <c r="E427" s="15">
        <v>27.435176418597592</v>
      </c>
      <c r="F427" s="16">
        <v>0.32934987789773795</v>
      </c>
      <c r="G427" s="16">
        <v>0.2743517641859759</v>
      </c>
      <c r="H427" s="16">
        <v>0.17463368036431859</v>
      </c>
      <c r="I427" s="16">
        <v>0.28036550972654306</v>
      </c>
      <c r="J427" s="16">
        <v>26.467520804364387</v>
      </c>
      <c r="K427" s="16">
        <v>0.26467520804364386</v>
      </c>
      <c r="L427" s="16">
        <v>26.56133384338937</v>
      </c>
      <c r="M427" s="16">
        <v>0.38755641595874996</v>
      </c>
      <c r="N427">
        <v>5.9634926566984863</v>
      </c>
      <c r="P427" s="16">
        <v>4.4382583039881462E-2</v>
      </c>
      <c r="Q427" s="4"/>
      <c r="R427" s="16">
        <v>4.3102290492081113E-2</v>
      </c>
    </row>
    <row r="428" spans="1:18" x14ac:dyDescent="0.25">
      <c r="A428">
        <v>43737</v>
      </c>
      <c r="B428" s="14">
        <v>44.596649676464729</v>
      </c>
      <c r="C428" s="14">
        <v>31.641365138522705</v>
      </c>
      <c r="D428" s="14">
        <v>18.039853673608864</v>
      </c>
      <c r="E428" s="15">
        <v>33.030382457608852</v>
      </c>
      <c r="F428" s="16">
        <v>0.44596649676464728</v>
      </c>
      <c r="G428" s="16">
        <v>0.33030382457608853</v>
      </c>
      <c r="H428" s="16">
        <v>0.18039853673608863</v>
      </c>
      <c r="I428" s="16">
        <v>0.31641365138522703</v>
      </c>
      <c r="J428" s="16">
        <v>31.827062736551287</v>
      </c>
      <c r="K428" s="16">
        <v>0.31827062736551287</v>
      </c>
      <c r="L428" s="16">
        <v>31.917821392922804</v>
      </c>
      <c r="M428" s="16">
        <v>0.47165424355920282</v>
      </c>
      <c r="N428">
        <v>6.6476183161135518</v>
      </c>
      <c r="P428" s="16">
        <v>4.7877391906517561E-2</v>
      </c>
      <c r="Q428" s="4"/>
      <c r="R428" s="16">
        <v>3.9023173236882709E-2</v>
      </c>
    </row>
    <row r="429" spans="1:18" x14ac:dyDescent="0.25">
      <c r="A429">
        <v>43738</v>
      </c>
      <c r="B429" s="14">
        <v>43.948483915915538</v>
      </c>
      <c r="C429" s="14">
        <v>36.541284490919509</v>
      </c>
      <c r="D429" s="14">
        <v>20.804970229431536</v>
      </c>
      <c r="E429" s="15">
        <v>42.445985725409969</v>
      </c>
      <c r="F429" s="16">
        <v>0.43948483915915537</v>
      </c>
      <c r="G429" s="16">
        <v>0.42445985725409968</v>
      </c>
      <c r="H429" s="16">
        <v>0.20804970229431535</v>
      </c>
      <c r="I429" s="16">
        <v>0.36541284490919507</v>
      </c>
      <c r="J429" s="16">
        <v>35.935181090419135</v>
      </c>
      <c r="K429" s="16">
        <v>0.35935181090419133</v>
      </c>
      <c r="L429" s="16">
        <v>37.020931862457523</v>
      </c>
      <c r="M429" s="16">
        <v>0.53118885543824534</v>
      </c>
      <c r="N429">
        <v>5.9291494024786795</v>
      </c>
      <c r="P429" s="16">
        <v>6.0607649851758566E-2</v>
      </c>
      <c r="Q429" s="4"/>
      <c r="R429" s="16">
        <v>5.1301299542001126E-2</v>
      </c>
    </row>
    <row r="430" spans="1:18" x14ac:dyDescent="0.25">
      <c r="A430">
        <v>43739</v>
      </c>
      <c r="B430" s="14">
        <v>40.684777944937167</v>
      </c>
      <c r="C430" s="14">
        <v>29.550863192711127</v>
      </c>
      <c r="D430" s="14">
        <v>21.734628666627497</v>
      </c>
      <c r="E430" s="15">
        <v>43.441307375138621</v>
      </c>
      <c r="F430" s="16">
        <v>0.40684777944937167</v>
      </c>
      <c r="G430" s="16">
        <v>0.43441307375138621</v>
      </c>
      <c r="H430" s="16">
        <v>0.21734628666627498</v>
      </c>
      <c r="I430" s="16">
        <v>0.29550863192711124</v>
      </c>
      <c r="J430" s="16">
        <v>33.852894294853598</v>
      </c>
      <c r="K430" s="16">
        <v>0.33852894294853603</v>
      </c>
      <c r="L430" s="16">
        <v>35.55351012382549</v>
      </c>
      <c r="M430" s="16">
        <v>0.49600638351355147</v>
      </c>
      <c r="N430">
        <v>5.7830144959132408</v>
      </c>
      <c r="P430" s="16">
        <v>5.8538491160236371E-2</v>
      </c>
      <c r="Q430" s="4"/>
      <c r="R430" s="16">
        <v>5.6060450772891769E-2</v>
      </c>
    </row>
    <row r="431" spans="1:18" x14ac:dyDescent="0.25">
      <c r="A431">
        <v>43740</v>
      </c>
      <c r="B431" s="14">
        <v>50.149494879175379</v>
      </c>
      <c r="C431" s="14">
        <v>28.065923558829411</v>
      </c>
      <c r="D431" s="14">
        <v>20.716118361932772</v>
      </c>
      <c r="E431" s="15">
        <v>31.126907442313264</v>
      </c>
      <c r="F431" s="16">
        <v>0.50149494879175383</v>
      </c>
      <c r="G431" s="16">
        <v>0.31126907442313262</v>
      </c>
      <c r="H431" s="16">
        <v>0.20716118361932773</v>
      </c>
      <c r="I431" s="16">
        <v>0.28065923558829409</v>
      </c>
      <c r="J431" s="16">
        <v>32.514611060562707</v>
      </c>
      <c r="K431" s="16">
        <v>0.32514611060562704</v>
      </c>
      <c r="L431" s="16">
        <v>32.132962446109019</v>
      </c>
      <c r="M431" s="16">
        <v>0.47776046133709976</v>
      </c>
      <c r="N431">
        <v>5.0981878604455071</v>
      </c>
      <c r="P431" s="16">
        <v>6.3776800601697325E-2</v>
      </c>
      <c r="Q431" s="4"/>
      <c r="R431" s="16">
        <v>5.7090791662292091E-2</v>
      </c>
    </row>
    <row r="432" spans="1:18" x14ac:dyDescent="0.25">
      <c r="A432">
        <v>43741</v>
      </c>
      <c r="B432" s="14">
        <v>52.119677389791761</v>
      </c>
      <c r="C432" s="14">
        <v>28.199335263254298</v>
      </c>
      <c r="D432" s="14">
        <v>31.296460220036799</v>
      </c>
      <c r="E432" s="15">
        <v>44.647514001824483</v>
      </c>
      <c r="F432" s="16">
        <v>0.52119677389791763</v>
      </c>
      <c r="G432" s="16">
        <v>0.44647514001824484</v>
      </c>
      <c r="H432" s="16">
        <v>0.31296460220036798</v>
      </c>
      <c r="I432" s="16">
        <v>0.28199335263254299</v>
      </c>
      <c r="J432" s="16">
        <v>39.065746718726835</v>
      </c>
      <c r="K432" s="16">
        <v>0.39065746718726835</v>
      </c>
      <c r="L432" s="16">
        <v>40.048589637528487</v>
      </c>
      <c r="M432" s="16">
        <v>0.56112392168137704</v>
      </c>
      <c r="N432">
        <v>5.0777379924481068</v>
      </c>
      <c r="P432" s="16">
        <v>7.6935333758511318E-2</v>
      </c>
      <c r="Q432" s="4"/>
      <c r="R432" s="16">
        <v>6.0411499215439292E-2</v>
      </c>
    </row>
    <row r="433" spans="1:18" x14ac:dyDescent="0.25">
      <c r="A433">
        <v>43742</v>
      </c>
      <c r="B433" s="14">
        <v>56.59267143476827</v>
      </c>
      <c r="C433" s="14">
        <v>51.839426225928413</v>
      </c>
      <c r="D433" s="14">
        <v>38.257525864575221</v>
      </c>
      <c r="E433" s="15">
        <v>51.331362185192908</v>
      </c>
      <c r="F433" s="16">
        <v>0.56592671434768271</v>
      </c>
      <c r="G433" s="16">
        <v>0.51331362185192908</v>
      </c>
      <c r="H433" s="16">
        <v>0.3825752586457522</v>
      </c>
      <c r="I433" s="16">
        <v>0.51839426225928409</v>
      </c>
      <c r="J433" s="16">
        <v>49.505246427616207</v>
      </c>
      <c r="K433" s="16">
        <v>0.49505246427616201</v>
      </c>
      <c r="L433" s="16">
        <v>49.739731215925374</v>
      </c>
      <c r="M433" s="16">
        <v>0.71426150748064698</v>
      </c>
      <c r="N433">
        <v>5.7586540229021468</v>
      </c>
      <c r="P433" s="16">
        <v>8.5966696784932753E-2</v>
      </c>
      <c r="Q433" s="4"/>
      <c r="R433" s="16">
        <v>7.1073212242587322E-2</v>
      </c>
    </row>
    <row r="434" spans="1:18" x14ac:dyDescent="0.25">
      <c r="A434">
        <v>43743</v>
      </c>
      <c r="B434" s="14">
        <v>55.693369171784632</v>
      </c>
      <c r="C434" s="14">
        <v>57.721308320401072</v>
      </c>
      <c r="D434" s="14">
        <v>43.127241649757273</v>
      </c>
      <c r="E434" s="15">
        <v>45.560709174120348</v>
      </c>
      <c r="F434" s="16">
        <v>0.55693369171784635</v>
      </c>
      <c r="G434" s="16">
        <v>0.45560709174120345</v>
      </c>
      <c r="H434" s="16">
        <v>0.43127241649757275</v>
      </c>
      <c r="I434" s="16">
        <v>0.57721308320401077</v>
      </c>
      <c r="J434" s="16">
        <v>50.525657079015829</v>
      </c>
      <c r="K434" s="16">
        <v>0.5052565707901584</v>
      </c>
      <c r="L434" s="16">
        <v>49.508332822793108</v>
      </c>
      <c r="M434" s="16">
        <v>0.72191268321230262</v>
      </c>
      <c r="N434">
        <v>6.7249304639947391</v>
      </c>
      <c r="P434" s="16">
        <v>7.5131865451293633E-2</v>
      </c>
      <c r="Q434" s="4"/>
      <c r="R434" s="16">
        <v>7.1335947873626571E-2</v>
      </c>
    </row>
    <row r="435" spans="1:18" x14ac:dyDescent="0.25">
      <c r="A435">
        <v>43744</v>
      </c>
      <c r="B435" s="14">
        <v>56.220051136413815</v>
      </c>
      <c r="C435" s="14">
        <v>50.805755459758281</v>
      </c>
      <c r="D435" s="14">
        <v>54.671986794930994</v>
      </c>
      <c r="E435" s="15">
        <v>69.548681753277393</v>
      </c>
      <c r="F435" s="16">
        <v>0.56220051136413818</v>
      </c>
      <c r="G435" s="16">
        <v>0.69548681753277397</v>
      </c>
      <c r="H435" s="16">
        <v>0.54671986794930993</v>
      </c>
      <c r="I435" s="16">
        <v>0.50805755459758284</v>
      </c>
      <c r="J435" s="16">
        <v>57.811618786095124</v>
      </c>
      <c r="K435" s="16">
        <v>0.5781161878609512</v>
      </c>
      <c r="L435" s="16">
        <v>60.010264429948108</v>
      </c>
      <c r="M435" s="16">
        <v>0.81415425749182524</v>
      </c>
      <c r="N435">
        <v>6.2359070796308051</v>
      </c>
      <c r="P435" s="16">
        <v>9.2707633465118663E-2</v>
      </c>
      <c r="Q435" s="4"/>
      <c r="R435" s="16">
        <v>8.5909897589236214E-2</v>
      </c>
    </row>
    <row r="436" spans="1:18" x14ac:dyDescent="0.25">
      <c r="A436">
        <v>43745</v>
      </c>
      <c r="B436" s="14">
        <v>52.689016200211164</v>
      </c>
      <c r="C436" s="14">
        <v>62.741254437638567</v>
      </c>
      <c r="D436" s="14">
        <v>50.517357512400991</v>
      </c>
      <c r="E436" s="15">
        <v>63.641882662105459</v>
      </c>
      <c r="F436" s="16">
        <v>0.52689016200211158</v>
      </c>
      <c r="G436" s="16">
        <v>0.63641882662105465</v>
      </c>
      <c r="H436" s="16">
        <v>0.50517357512400995</v>
      </c>
      <c r="I436" s="16">
        <v>0.62741254437638572</v>
      </c>
      <c r="J436" s="16">
        <v>57.397377703089049</v>
      </c>
      <c r="K436" s="16">
        <v>0.57397377703089048</v>
      </c>
      <c r="L436" s="16">
        <v>58.515033443395289</v>
      </c>
      <c r="M436" s="16">
        <v>0.81601087570965236</v>
      </c>
      <c r="N436">
        <v>5.8653925089396548</v>
      </c>
      <c r="P436" s="16">
        <v>9.7857692585121364E-2</v>
      </c>
      <c r="Q436" s="4"/>
      <c r="R436" s="16">
        <v>0.10000095704982724</v>
      </c>
    </row>
    <row r="437" spans="1:18" x14ac:dyDescent="0.25">
      <c r="A437">
        <v>43746</v>
      </c>
      <c r="B437" s="14">
        <v>54.740593387822372</v>
      </c>
      <c r="C437" s="14">
        <v>76.157771404892557</v>
      </c>
      <c r="D437" s="14">
        <v>59.382890001142798</v>
      </c>
      <c r="E437" s="15">
        <v>63.816737306302663</v>
      </c>
      <c r="F437" s="16">
        <v>0.54740593387822367</v>
      </c>
      <c r="G437" s="16">
        <v>0.63816737306302662</v>
      </c>
      <c r="H437" s="16">
        <v>0.59382890001142796</v>
      </c>
      <c r="I437" s="16">
        <v>0.7615777140489256</v>
      </c>
      <c r="J437" s="16">
        <v>63.524498025040096</v>
      </c>
      <c r="K437" s="16">
        <v>0.63524498025040099</v>
      </c>
      <c r="L437" s="16">
        <v>63.538607408241013</v>
      </c>
      <c r="M437" s="16">
        <v>0.89718280366783998</v>
      </c>
      <c r="N437">
        <v>7.9450334610497695</v>
      </c>
      <c r="P437" s="16">
        <v>7.9954978586895306E-2</v>
      </c>
      <c r="Q437" s="4"/>
      <c r="R437" s="16">
        <v>7.8929370398306761E-2</v>
      </c>
    </row>
    <row r="438" spans="1:18" x14ac:dyDescent="0.25">
      <c r="A438">
        <v>43747</v>
      </c>
      <c r="B438" s="14">
        <v>46.862333432774584</v>
      </c>
      <c r="C438" s="14">
        <v>82.786580180576422</v>
      </c>
      <c r="D438" s="14">
        <v>72.384413731899684</v>
      </c>
      <c r="E438" s="15">
        <v>69.179896814018846</v>
      </c>
      <c r="F438" s="16">
        <v>0.46862333432774583</v>
      </c>
      <c r="G438" s="16">
        <v>0.69179896814018849</v>
      </c>
      <c r="H438" s="16">
        <v>0.72384413731899688</v>
      </c>
      <c r="I438" s="16">
        <v>0.82786580180576419</v>
      </c>
      <c r="J438" s="16">
        <v>67.803306039817386</v>
      </c>
      <c r="K438" s="16">
        <v>0.67803306039817379</v>
      </c>
      <c r="L438" s="16">
        <v>68.110669363836479</v>
      </c>
      <c r="M438" s="16">
        <v>0.94040452086506687</v>
      </c>
      <c r="N438">
        <v>7.1526642103073499</v>
      </c>
      <c r="P438" s="16">
        <v>9.4794476640060077E-2</v>
      </c>
      <c r="Q438" s="4"/>
      <c r="R438" s="16">
        <v>9.8729712682501344E-2</v>
      </c>
    </row>
    <row r="439" spans="1:18" x14ac:dyDescent="0.25">
      <c r="A439">
        <v>43748</v>
      </c>
      <c r="B439" s="14">
        <v>42.915328932753347</v>
      </c>
      <c r="C439" s="14">
        <v>75.5264320463682</v>
      </c>
      <c r="D439" s="14">
        <v>68.243208793635517</v>
      </c>
      <c r="E439" s="15">
        <v>69.287491483047631</v>
      </c>
      <c r="F439" s="16">
        <v>0.42915328932753349</v>
      </c>
      <c r="G439" s="16">
        <v>0.69287491483047636</v>
      </c>
      <c r="H439" s="16">
        <v>0.68243208793635513</v>
      </c>
      <c r="I439" s="16">
        <v>0.75526432046368197</v>
      </c>
      <c r="J439" s="16">
        <v>63.993115313951172</v>
      </c>
      <c r="K439" s="16">
        <v>0.63993115313951177</v>
      </c>
      <c r="L439" s="16">
        <v>65.041547720876338</v>
      </c>
      <c r="M439" s="16">
        <v>0.88729899916700661</v>
      </c>
      <c r="N439">
        <v>9.0579720431171484</v>
      </c>
      <c r="P439" s="16">
        <v>7.064839128376138E-2</v>
      </c>
      <c r="Q439" s="4"/>
      <c r="R439" s="16">
        <v>8.0483067101448702E-2</v>
      </c>
    </row>
    <row r="440" spans="1:18" x14ac:dyDescent="0.25">
      <c r="A440">
        <v>43749</v>
      </c>
      <c r="B440" s="14">
        <v>40.226333458690405</v>
      </c>
      <c r="C440" s="14">
        <v>52.177040994091861</v>
      </c>
      <c r="D440" s="14">
        <v>51.268057253933648</v>
      </c>
      <c r="E440" s="15">
        <v>50.408842027980199</v>
      </c>
      <c r="F440" s="16">
        <v>0.40226333458690405</v>
      </c>
      <c r="G440" s="16">
        <v>0.50408842027980194</v>
      </c>
      <c r="H440" s="16">
        <v>0.51268057253933652</v>
      </c>
      <c r="I440" s="16">
        <v>0.52177040994091861</v>
      </c>
      <c r="J440" s="16">
        <v>48.520068433674027</v>
      </c>
      <c r="K440" s="16">
        <v>0.48520068433674024</v>
      </c>
      <c r="L440" s="16">
        <v>48.906415304794798</v>
      </c>
      <c r="M440" s="16">
        <v>0.67387090195351251</v>
      </c>
      <c r="N440">
        <v>4.3736450236557918</v>
      </c>
      <c r="P440" s="16">
        <v>0.11093737185172296</v>
      </c>
      <c r="Q440" s="4"/>
      <c r="R440" s="16">
        <v>0.13981894987458604</v>
      </c>
    </row>
    <row r="441" spans="1:18" x14ac:dyDescent="0.25">
      <c r="A441">
        <v>43750</v>
      </c>
      <c r="B441" s="14">
        <v>42.248095479767279</v>
      </c>
      <c r="C441" s="14">
        <v>79.759429779545542</v>
      </c>
      <c r="D441" s="14">
        <v>64.749362087243099</v>
      </c>
      <c r="E441" s="15">
        <v>61.657923932439552</v>
      </c>
      <c r="F441" s="16">
        <v>0.42248095479767278</v>
      </c>
      <c r="G441" s="16">
        <v>0.61657923932439551</v>
      </c>
      <c r="H441" s="16">
        <v>0.64749362087243101</v>
      </c>
      <c r="I441" s="16">
        <v>0.79759429779545543</v>
      </c>
      <c r="J441" s="16">
        <v>62.103702819748868</v>
      </c>
      <c r="K441" s="16">
        <v>0.62103702819748874</v>
      </c>
      <c r="L441" s="16">
        <v>62.045461423835036</v>
      </c>
      <c r="M441" s="16">
        <v>0.86446966475697617</v>
      </c>
      <c r="N441">
        <v>5.6231738421926725</v>
      </c>
      <c r="P441" s="16">
        <v>0.11044243795872487</v>
      </c>
      <c r="Q441" s="4"/>
      <c r="R441" s="16">
        <v>0.10670742958181106</v>
      </c>
    </row>
    <row r="442" spans="1:18" x14ac:dyDescent="0.25">
      <c r="A442">
        <v>43751</v>
      </c>
      <c r="B442" s="14">
        <v>52.446753236395146</v>
      </c>
      <c r="C442" s="14">
        <v>94.503345280631933</v>
      </c>
      <c r="D442" s="14">
        <v>88.053333296889264</v>
      </c>
      <c r="E442" s="15">
        <v>76.079486704639578</v>
      </c>
      <c r="F442" s="16">
        <v>0.52446753236395149</v>
      </c>
      <c r="G442" s="16">
        <v>0.76079486704639576</v>
      </c>
      <c r="H442" s="16">
        <v>0.88053333296889269</v>
      </c>
      <c r="I442" s="16">
        <v>0.94503345280631934</v>
      </c>
      <c r="J442" s="16">
        <v>77.770729629638979</v>
      </c>
      <c r="K442" s="16">
        <v>0.77770729629638979</v>
      </c>
      <c r="L442" s="16">
        <v>77.552219510561599</v>
      </c>
      <c r="M442" s="16">
        <v>1.0694223921396702</v>
      </c>
      <c r="N442">
        <v>6.0666810923174506</v>
      </c>
      <c r="P442" s="16">
        <v>0.12819320555373193</v>
      </c>
      <c r="Q442" s="4"/>
      <c r="R442" s="16">
        <v>0.12769279556329208</v>
      </c>
    </row>
    <row r="443" spans="1:18" x14ac:dyDescent="0.25">
      <c r="A443">
        <v>43752</v>
      </c>
      <c r="B443" s="14">
        <v>66.595182892263836</v>
      </c>
      <c r="C443" s="14">
        <v>88.825235884229201</v>
      </c>
      <c r="D443" s="14">
        <v>80.219100032073897</v>
      </c>
      <c r="E443" s="15">
        <v>67.997549554894178</v>
      </c>
      <c r="F443" s="16">
        <v>0.66595182892263838</v>
      </c>
      <c r="G443" s="16">
        <v>0.67997549554894177</v>
      </c>
      <c r="H443" s="16">
        <v>0.80219100032073898</v>
      </c>
      <c r="I443" s="16">
        <v>0.88825235884229203</v>
      </c>
      <c r="J443" s="16">
        <v>75.909267090865271</v>
      </c>
      <c r="K443" s="16">
        <v>0.75909267090865273</v>
      </c>
      <c r="L443" s="16">
        <v>74.449139088442848</v>
      </c>
      <c r="M443" s="16">
        <v>1.0553322284374147</v>
      </c>
      <c r="N443">
        <v>6.2492870226459436</v>
      </c>
      <c r="P443" s="16">
        <v>0.1214686840527375</v>
      </c>
      <c r="Q443" s="4"/>
      <c r="R443" s="16">
        <v>0.13219589396281997</v>
      </c>
    </row>
    <row r="444" spans="1:18" x14ac:dyDescent="0.25">
      <c r="A444">
        <v>43753</v>
      </c>
      <c r="B444" s="14">
        <v>60.105783227361449</v>
      </c>
      <c r="C444" s="14">
        <v>86.071281147575604</v>
      </c>
      <c r="D444" s="14">
        <v>61.490211716455434</v>
      </c>
      <c r="E444" s="15">
        <v>61.594902185497261</v>
      </c>
      <c r="F444" s="16">
        <v>0.60105783227361453</v>
      </c>
      <c r="G444" s="16">
        <v>0.61594902185497258</v>
      </c>
      <c r="H444" s="16">
        <v>0.61490211716455434</v>
      </c>
      <c r="I444" s="16">
        <v>0.86071281147575607</v>
      </c>
      <c r="J444" s="16">
        <v>67.315544569222439</v>
      </c>
      <c r="K444" s="16">
        <v>0.67315544569222441</v>
      </c>
      <c r="L444" s="16">
        <v>66.170369187786989</v>
      </c>
      <c r="M444" s="16">
        <v>0.95405782062774402</v>
      </c>
      <c r="N444">
        <v>5.9286719347987802</v>
      </c>
      <c r="P444" s="16">
        <v>0.11354236717688637</v>
      </c>
      <c r="Q444" s="4"/>
      <c r="R444" s="16">
        <v>0.12543514113217935</v>
      </c>
    </row>
    <row r="445" spans="1:18" x14ac:dyDescent="0.25">
      <c r="A445">
        <v>43754</v>
      </c>
      <c r="B445" s="14">
        <v>45.620124293090456</v>
      </c>
      <c r="C445" s="14">
        <v>76.916881932050487</v>
      </c>
      <c r="D445" s="14">
        <v>66.352360622744357</v>
      </c>
      <c r="E445" s="15">
        <v>64.216275503711671</v>
      </c>
      <c r="F445" s="16">
        <v>0.45620124293090458</v>
      </c>
      <c r="G445" s="16">
        <v>0.64216275503711673</v>
      </c>
      <c r="H445" s="16">
        <v>0.66352360622744355</v>
      </c>
      <c r="I445" s="16">
        <v>0.76916881932050485</v>
      </c>
      <c r="J445" s="16">
        <v>63.276410587899242</v>
      </c>
      <c r="K445" s="16">
        <v>0.63276410587899246</v>
      </c>
      <c r="L445" s="16">
        <v>63.485744422252061</v>
      </c>
      <c r="M445" s="16">
        <v>0.87993145667280248</v>
      </c>
      <c r="N445">
        <v>6.668101442023449</v>
      </c>
      <c r="P445" s="16">
        <v>9.4894193104383684E-2</v>
      </c>
      <c r="Q445" s="4"/>
      <c r="R445" s="16">
        <v>0.10413806606737423</v>
      </c>
    </row>
    <row r="446" spans="1:18" x14ac:dyDescent="0.25">
      <c r="A446">
        <v>43755</v>
      </c>
      <c r="B446" s="14">
        <v>51.324625325753523</v>
      </c>
      <c r="C446" s="14">
        <v>95.029777802925864</v>
      </c>
      <c r="D446" s="14">
        <v>81.130288565842875</v>
      </c>
      <c r="E446" s="15">
        <v>60.794896429840605</v>
      </c>
      <c r="F446" s="16">
        <v>0.51324625325753526</v>
      </c>
      <c r="G446" s="16">
        <v>0.60794896429840606</v>
      </c>
      <c r="H446" s="16">
        <v>0.81130288565842879</v>
      </c>
      <c r="I446" s="16">
        <v>0.95029777802925863</v>
      </c>
      <c r="J446" s="16">
        <v>72.069897031090719</v>
      </c>
      <c r="K446" s="16">
        <v>0.72069897031090713</v>
      </c>
      <c r="L446" s="16">
        <v>70.018250832200721</v>
      </c>
      <c r="M446" s="16">
        <v>0.99289131457936597</v>
      </c>
      <c r="N446">
        <v>6.0896447975817365</v>
      </c>
      <c r="P446" s="16">
        <v>0.11834827716012343</v>
      </c>
      <c r="Q446" s="4"/>
      <c r="R446" s="16">
        <v>0.12163831543278407</v>
      </c>
    </row>
    <row r="447" spans="1:18" x14ac:dyDescent="0.25">
      <c r="A447">
        <v>43756</v>
      </c>
      <c r="B447" s="14">
        <v>50.986170197805414</v>
      </c>
      <c r="C447" s="14">
        <v>85.507964362335116</v>
      </c>
      <c r="D447" s="14">
        <v>74.139677903934356</v>
      </c>
      <c r="E447" s="15">
        <v>62.677955410738619</v>
      </c>
      <c r="F447" s="16">
        <v>0.50986170197805414</v>
      </c>
      <c r="G447" s="16">
        <v>0.62677955410738617</v>
      </c>
      <c r="H447" s="16">
        <v>0.74139677903934353</v>
      </c>
      <c r="I447" s="16">
        <v>0.8550796436233512</v>
      </c>
      <c r="J447" s="16">
        <v>68.327941968703371</v>
      </c>
      <c r="K447" s="16">
        <v>0.68327941968703376</v>
      </c>
      <c r="L447" s="16">
        <v>67.312561882042388</v>
      </c>
      <c r="M447" s="16">
        <v>0.94611388794070495</v>
      </c>
      <c r="N447">
        <v>7.5283722434007156</v>
      </c>
      <c r="P447" s="16">
        <v>9.0760578461829999E-2</v>
      </c>
      <c r="Q447" s="4"/>
      <c r="R447" s="16">
        <v>0.10167770349874714</v>
      </c>
    </row>
    <row r="448" spans="1:18" x14ac:dyDescent="0.25">
      <c r="A448">
        <v>43757</v>
      </c>
      <c r="B448" s="14">
        <v>45.482071763990376</v>
      </c>
      <c r="C448" s="14">
        <v>98.76770503350177</v>
      </c>
      <c r="D448" s="14">
        <v>76.19405023885767</v>
      </c>
      <c r="E448" s="15">
        <v>66.905006962785379</v>
      </c>
      <c r="F448" s="16">
        <v>0.45482071763990378</v>
      </c>
      <c r="G448" s="16">
        <v>0.66905006962785374</v>
      </c>
      <c r="H448" s="16">
        <v>0.76194050238857669</v>
      </c>
      <c r="I448" s="16">
        <v>0.98767705033501774</v>
      </c>
      <c r="J448" s="16">
        <v>71.837208499783799</v>
      </c>
      <c r="K448" s="16">
        <v>0.718372084997838</v>
      </c>
      <c r="L448" s="16">
        <v>70.943658625144835</v>
      </c>
      <c r="M448" s="16">
        <v>0.9979361398464327</v>
      </c>
      <c r="N448">
        <v>6.2621259566081005</v>
      </c>
      <c r="P448" s="16">
        <v>0.11471696512903526</v>
      </c>
      <c r="Q448" s="4"/>
      <c r="R448" s="16">
        <v>0.12354493322998783</v>
      </c>
    </row>
    <row r="449" spans="1:18" x14ac:dyDescent="0.25">
      <c r="A449">
        <v>43758</v>
      </c>
      <c r="B449" s="14">
        <v>36.273916120862765</v>
      </c>
      <c r="C449" s="14">
        <v>80.715550212108624</v>
      </c>
      <c r="D449" s="14">
        <v>71.425992973926753</v>
      </c>
      <c r="E449" s="15">
        <v>76.082893781575905</v>
      </c>
      <c r="F449" s="16">
        <v>0.36273916120862765</v>
      </c>
      <c r="G449" s="16">
        <v>0.760828937815759</v>
      </c>
      <c r="H449" s="16">
        <v>0.71425992973926755</v>
      </c>
      <c r="I449" s="16">
        <v>0.80715550212108622</v>
      </c>
      <c r="J449" s="16">
        <v>66.124588272118501</v>
      </c>
      <c r="K449" s="16">
        <v>0.66124588272118512</v>
      </c>
      <c r="L449" s="16">
        <v>68.069680365933507</v>
      </c>
      <c r="M449" s="16">
        <v>0.91467573632527766</v>
      </c>
      <c r="N449">
        <v>5.5289863688839125</v>
      </c>
      <c r="P449" s="16">
        <v>0.11959622227367961</v>
      </c>
      <c r="Q449" s="4"/>
      <c r="R449" s="16">
        <v>0.14170505762392552</v>
      </c>
    </row>
    <row r="450" spans="1:18" x14ac:dyDescent="0.25">
      <c r="A450">
        <v>43759</v>
      </c>
      <c r="B450" s="14">
        <v>42.070131510948897</v>
      </c>
      <c r="C450" s="14">
        <v>75.640995277125114</v>
      </c>
      <c r="D450" s="14">
        <v>62.876399864863295</v>
      </c>
      <c r="E450" s="15">
        <v>64.651249472994891</v>
      </c>
      <c r="F450" s="16">
        <v>0.42070131510948899</v>
      </c>
      <c r="G450" s="16">
        <v>0.64651249472994887</v>
      </c>
      <c r="H450" s="16">
        <v>0.62876399864863297</v>
      </c>
      <c r="I450" s="16">
        <v>0.75640995277125112</v>
      </c>
      <c r="J450" s="16">
        <v>61.309694031483048</v>
      </c>
      <c r="K450" s="16">
        <v>0.61309694031483053</v>
      </c>
      <c r="L450" s="16">
        <v>61.960256623704112</v>
      </c>
      <c r="M450" s="16">
        <v>0.8550248198131889</v>
      </c>
      <c r="N450">
        <v>7.6289084200772503</v>
      </c>
      <c r="P450" s="16">
        <v>8.0364962659837821E-2</v>
      </c>
      <c r="Q450" s="4"/>
      <c r="R450" s="16">
        <v>9.4245261538615219E-2</v>
      </c>
    </row>
    <row r="451" spans="1:18" x14ac:dyDescent="0.25">
      <c r="A451">
        <v>43760</v>
      </c>
      <c r="B451" s="14">
        <v>46.131255552326998</v>
      </c>
      <c r="C451" s="14">
        <v>104.89261198280634</v>
      </c>
      <c r="D451" s="14">
        <v>77.391154104213811</v>
      </c>
      <c r="E451" s="15">
        <v>67.434732599363215</v>
      </c>
      <c r="F451" s="16">
        <v>0.46131255552327</v>
      </c>
      <c r="G451" s="16">
        <v>0.67434732599363212</v>
      </c>
      <c r="H451" s="16">
        <v>0.77391154104213811</v>
      </c>
      <c r="I451" s="16">
        <v>1.0489261198280635</v>
      </c>
      <c r="J451" s="16">
        <v>73.962438559677594</v>
      </c>
      <c r="K451" s="16">
        <v>0.7396243855967759</v>
      </c>
      <c r="L451" s="16">
        <v>72.756461582663235</v>
      </c>
      <c r="M451" s="16">
        <v>1.0296123508968991</v>
      </c>
      <c r="N451">
        <v>6.9894694852387902</v>
      </c>
      <c r="P451" s="16">
        <v>0.10581981753533719</v>
      </c>
      <c r="Q451" s="4"/>
      <c r="R451" s="16">
        <v>0.10799273208022171</v>
      </c>
    </row>
    <row r="452" spans="1:18" x14ac:dyDescent="0.25">
      <c r="A452">
        <v>43761</v>
      </c>
      <c r="B452" s="14">
        <v>33.066085219282208</v>
      </c>
      <c r="C452" s="14">
        <v>75.502585075641093</v>
      </c>
      <c r="D452" s="14">
        <v>48.488537361809335</v>
      </c>
      <c r="E452" s="15">
        <v>55.84005851662485</v>
      </c>
      <c r="F452" s="16">
        <v>0.3306608521928221</v>
      </c>
      <c r="G452" s="16">
        <v>0.55840058516624846</v>
      </c>
      <c r="H452" s="16">
        <v>0.48488537361809336</v>
      </c>
      <c r="I452" s="16">
        <v>0.75502585075641093</v>
      </c>
      <c r="J452" s="16">
        <v>53.22431654333937</v>
      </c>
      <c r="K452" s="16">
        <v>0.53224316543339367</v>
      </c>
      <c r="L452" s="16">
        <v>53.673949726448313</v>
      </c>
      <c r="M452" s="16">
        <v>0.75387683785432968</v>
      </c>
      <c r="N452">
        <v>4.4483828389143172</v>
      </c>
      <c r="P452" s="16">
        <v>0.11964868688399449</v>
      </c>
      <c r="Q452" s="4"/>
      <c r="R452" s="16">
        <v>0.16093851600884829</v>
      </c>
    </row>
    <row r="453" spans="1:18" x14ac:dyDescent="0.25">
      <c r="A453">
        <v>43762</v>
      </c>
      <c r="B453" s="14">
        <v>40.465181563785272</v>
      </c>
      <c r="C453" s="14">
        <v>96.343897893300863</v>
      </c>
      <c r="D453" s="14">
        <v>61.510263041182291</v>
      </c>
      <c r="E453" s="15">
        <v>83.14616014834283</v>
      </c>
      <c r="F453" s="16">
        <v>0.40465181563785274</v>
      </c>
      <c r="G453" s="16">
        <v>0.83146160148342829</v>
      </c>
      <c r="H453" s="16">
        <v>0.61510263041182289</v>
      </c>
      <c r="I453" s="16">
        <v>0.96343897893300867</v>
      </c>
      <c r="J453" s="16">
        <v>70.366375661652825</v>
      </c>
      <c r="K453" s="16">
        <v>0.70366375661652814</v>
      </c>
      <c r="L453" s="16">
        <v>72.705973587919217</v>
      </c>
      <c r="M453" s="16">
        <v>1.0006778947933643</v>
      </c>
      <c r="N453">
        <v>6.9549288611095657</v>
      </c>
      <c r="P453" s="16">
        <v>0.10117483164367953</v>
      </c>
      <c r="Q453" s="4"/>
      <c r="R453" s="16">
        <v>0.10084730566406858</v>
      </c>
    </row>
    <row r="454" spans="1:18" x14ac:dyDescent="0.25">
      <c r="A454">
        <v>43763</v>
      </c>
      <c r="B454" s="14">
        <v>34.269333153177449</v>
      </c>
      <c r="C454" s="14">
        <v>79.371755069750506</v>
      </c>
      <c r="D454" s="14">
        <v>60.087567998925628</v>
      </c>
      <c r="E454" s="15">
        <v>81.933314837530588</v>
      </c>
      <c r="F454" s="16">
        <v>0.3426933315317745</v>
      </c>
      <c r="G454" s="16">
        <v>0.81933314837530591</v>
      </c>
      <c r="H454" s="16">
        <v>0.60087567998925628</v>
      </c>
      <c r="I454" s="16">
        <v>0.79371755069750505</v>
      </c>
      <c r="J454" s="16">
        <v>63.915492764846043</v>
      </c>
      <c r="K454" s="16">
        <v>0.63915492764846049</v>
      </c>
      <c r="L454" s="16">
        <v>67.300599710996906</v>
      </c>
      <c r="M454" s="16">
        <v>0.90028817355582491</v>
      </c>
      <c r="N454">
        <v>5.6740483375771111</v>
      </c>
      <c r="P454" s="16">
        <v>0.11264530889093334</v>
      </c>
      <c r="Q454" s="4"/>
      <c r="R454" s="16">
        <v>0.13582100218368373</v>
      </c>
    </row>
    <row r="455" spans="1:18" x14ac:dyDescent="0.25">
      <c r="A455">
        <v>43764</v>
      </c>
      <c r="B455" s="14">
        <v>36.697346509857603</v>
      </c>
      <c r="C455" s="14">
        <v>78.673219946002533</v>
      </c>
      <c r="D455" s="14">
        <v>55.220783120081741</v>
      </c>
      <c r="E455" s="15">
        <v>70.2411165190438</v>
      </c>
      <c r="F455" s="16">
        <v>0.36697346509857603</v>
      </c>
      <c r="G455" s="16">
        <v>0.702411165190438</v>
      </c>
      <c r="H455" s="16">
        <v>0.5522078312008174</v>
      </c>
      <c r="I455" s="16">
        <v>0.78673219946002537</v>
      </c>
      <c r="J455" s="16">
        <v>60.208116523746419</v>
      </c>
      <c r="K455" s="16">
        <v>0.60208116523746424</v>
      </c>
      <c r="L455" s="16">
        <v>62.064513188816278</v>
      </c>
      <c r="M455" s="16">
        <v>0.85138626479988311</v>
      </c>
      <c r="N455">
        <v>4.2586192200818651</v>
      </c>
      <c r="P455" s="16">
        <v>0.14137943171775058</v>
      </c>
      <c r="Q455" s="4"/>
      <c r="R455" s="16">
        <v>0.16653588698606189</v>
      </c>
    </row>
    <row r="456" spans="1:18" x14ac:dyDescent="0.25">
      <c r="A456">
        <v>43765</v>
      </c>
      <c r="B456" s="14">
        <v>67.391272583898257</v>
      </c>
      <c r="C456" s="14">
        <v>78.707274581473541</v>
      </c>
      <c r="D456" s="14">
        <v>58.866615400624568</v>
      </c>
      <c r="E456" s="15">
        <v>60.338656108129214</v>
      </c>
      <c r="F456" s="16">
        <v>0.67391272583898254</v>
      </c>
      <c r="G456" s="16">
        <v>0.60338656108129218</v>
      </c>
      <c r="H456" s="16">
        <v>0.58866615400624567</v>
      </c>
      <c r="I456" s="16">
        <v>0.78707274581473541</v>
      </c>
      <c r="J456" s="16">
        <v>66.325954668531395</v>
      </c>
      <c r="K456" s="16">
        <v>0.66325954668531395</v>
      </c>
      <c r="L456" s="16">
        <v>65.113774549375904</v>
      </c>
      <c r="M456" s="16">
        <v>0.94333483982450272</v>
      </c>
      <c r="N456">
        <v>5.9290578641892884</v>
      </c>
      <c r="P456" s="16">
        <v>0.11186592573017584</v>
      </c>
      <c r="Q456" s="4"/>
      <c r="R456" s="16">
        <v>0.11301617527456576</v>
      </c>
    </row>
    <row r="457" spans="1:18" x14ac:dyDescent="0.25">
      <c r="A457">
        <v>43766</v>
      </c>
      <c r="B457" s="14">
        <v>56.914742178684001</v>
      </c>
      <c r="C457" s="14">
        <v>82.89317489118578</v>
      </c>
      <c r="D457" s="14">
        <v>58.604554391378166</v>
      </c>
      <c r="E457" s="15">
        <v>85.837143554471794</v>
      </c>
      <c r="F457" s="16">
        <v>0.56914742178683997</v>
      </c>
      <c r="G457" s="16">
        <v>0.85837143554471795</v>
      </c>
      <c r="H457" s="16">
        <v>0.58604554391378161</v>
      </c>
      <c r="I457" s="16">
        <v>0.82893174891185784</v>
      </c>
      <c r="J457" s="16">
        <v>71.062403753929942</v>
      </c>
      <c r="K457" s="16">
        <v>0.71062403753929937</v>
      </c>
      <c r="L457" s="16">
        <v>73.745025822407371</v>
      </c>
      <c r="M457" s="16">
        <v>1.0170660923638133</v>
      </c>
      <c r="N457">
        <v>7.3941930130993185</v>
      </c>
      <c r="P457" s="16">
        <v>9.610569216686396E-2</v>
      </c>
      <c r="Q457" s="4"/>
      <c r="R457" s="16">
        <v>9.5851663184408839E-2</v>
      </c>
    </row>
    <row r="458" spans="1:18" x14ac:dyDescent="0.25">
      <c r="A458">
        <v>43767</v>
      </c>
      <c r="B458" s="14">
        <v>55.043211370619424</v>
      </c>
      <c r="C458" s="14">
        <v>84.465201615598389</v>
      </c>
      <c r="D458" s="14">
        <v>64.104388400499829</v>
      </c>
      <c r="E458" s="15">
        <v>87.107457997034118</v>
      </c>
      <c r="F458" s="16">
        <v>0.55043211370619427</v>
      </c>
      <c r="G458" s="16">
        <v>0.87107457997034121</v>
      </c>
      <c r="H458" s="16">
        <v>0.64104388400499834</v>
      </c>
      <c r="I458" s="16">
        <v>0.84465201615598384</v>
      </c>
      <c r="J458" s="16">
        <v>72.680064845937949</v>
      </c>
      <c r="K458" s="16">
        <v>0.72680064845937942</v>
      </c>
      <c r="L458" s="16">
        <v>75.335512780191834</v>
      </c>
      <c r="M458" s="16">
        <v>1.0323719537743541</v>
      </c>
      <c r="N458">
        <v>6.5957048489823409</v>
      </c>
      <c r="P458" s="16">
        <v>0.1101930218377674</v>
      </c>
      <c r="Q458" s="4"/>
      <c r="R458" s="16">
        <v>0.11699834246969745</v>
      </c>
    </row>
    <row r="459" spans="1:18" x14ac:dyDescent="0.25">
      <c r="A459">
        <v>43768</v>
      </c>
      <c r="B459" s="14">
        <v>40.950196511985332</v>
      </c>
      <c r="C459" s="14">
        <v>75.241994660675189</v>
      </c>
      <c r="D459" s="14">
        <v>56.949205082665387</v>
      </c>
      <c r="E459" s="15">
        <v>81.524957718171564</v>
      </c>
      <c r="F459" s="16">
        <v>0.40950196511985332</v>
      </c>
      <c r="G459" s="16">
        <v>0.81524957718171565</v>
      </c>
      <c r="H459" s="16">
        <v>0.56949205082665388</v>
      </c>
      <c r="I459" s="16">
        <v>0.75241994660675193</v>
      </c>
      <c r="J459" s="16">
        <v>63.666588493374363</v>
      </c>
      <c r="K459" s="16">
        <v>0.63666588493374365</v>
      </c>
      <c r="L459" s="16">
        <v>66.992504811978748</v>
      </c>
      <c r="M459" s="16">
        <v>0.90230943046510848</v>
      </c>
      <c r="N459">
        <v>6.1941475214910806</v>
      </c>
      <c r="P459" s="16">
        <v>0.10278506973312816</v>
      </c>
      <c r="Q459" s="4"/>
      <c r="R459" s="16">
        <v>0.12091876617281057</v>
      </c>
    </row>
    <row r="460" spans="1:18" x14ac:dyDescent="0.25">
      <c r="A460">
        <v>43769</v>
      </c>
      <c r="B460" s="14">
        <v>32.494134890469525</v>
      </c>
      <c r="C460" s="14">
        <v>68.383191385716344</v>
      </c>
      <c r="D460" s="14">
        <v>50.280988390385176</v>
      </c>
      <c r="E460" s="15">
        <v>68.459382996527566</v>
      </c>
      <c r="F460" s="16">
        <v>0.32494134890469523</v>
      </c>
      <c r="G460" s="16">
        <v>0.68459382996527562</v>
      </c>
      <c r="H460" s="16">
        <v>0.50280988390385173</v>
      </c>
      <c r="I460" s="16">
        <v>0.68383191385716346</v>
      </c>
      <c r="J460" s="16">
        <v>54.904424415774656</v>
      </c>
      <c r="K460" s="16">
        <v>0.54904424415774655</v>
      </c>
      <c r="L460" s="16">
        <v>57.433632185863814</v>
      </c>
      <c r="M460" s="16">
        <v>0.77609097441100983</v>
      </c>
      <c r="N460">
        <v>5.2377640470133269</v>
      </c>
      <c r="P460" s="16">
        <v>0.10482416527923248</v>
      </c>
      <c r="Q460" s="4"/>
      <c r="R460" s="16">
        <v>0.12754797550897307</v>
      </c>
    </row>
    <row r="461" spans="1:18" x14ac:dyDescent="0.25">
      <c r="A461">
        <v>43770</v>
      </c>
      <c r="B461" s="14">
        <v>33.386430793055347</v>
      </c>
      <c r="C461" s="14">
        <v>66.638936796695774</v>
      </c>
      <c r="D461" s="14">
        <v>50.156442167311077</v>
      </c>
      <c r="E461" s="15">
        <v>64.720081861912547</v>
      </c>
      <c r="F461" s="16">
        <v>0.33386430793055344</v>
      </c>
      <c r="G461" s="16">
        <v>0.64720081861912548</v>
      </c>
      <c r="H461" s="16">
        <v>0.50156442167311077</v>
      </c>
      <c r="I461" s="16">
        <v>0.66638936796695769</v>
      </c>
      <c r="J461" s="16">
        <v>53.725472904743683</v>
      </c>
      <c r="K461" s="16">
        <v>0.53725472904743687</v>
      </c>
      <c r="L461" s="16">
        <v>55.778758299231441</v>
      </c>
      <c r="M461" s="16">
        <v>0.75783831817181668</v>
      </c>
      <c r="N461">
        <v>5.0319985297533369</v>
      </c>
      <c r="P461" s="16">
        <v>0.10676766415386305</v>
      </c>
      <c r="Q461" s="4"/>
      <c r="R461" s="16">
        <v>0.12209828143458633</v>
      </c>
    </row>
    <row r="462" spans="1:18" x14ac:dyDescent="0.25">
      <c r="A462">
        <v>43771</v>
      </c>
      <c r="B462" s="14">
        <v>49.417070842160925</v>
      </c>
      <c r="C462" s="14">
        <v>72.91186427426797</v>
      </c>
      <c r="D462" s="14">
        <v>62.412327349990363</v>
      </c>
      <c r="E462" s="15">
        <v>61.088031748385355</v>
      </c>
      <c r="F462" s="16">
        <v>0.49417070842160926</v>
      </c>
      <c r="G462" s="16">
        <v>0.61088031748385352</v>
      </c>
      <c r="H462" s="16">
        <v>0.6241232734999036</v>
      </c>
      <c r="I462" s="16">
        <v>0.72911864274267968</v>
      </c>
      <c r="J462" s="16">
        <v>61.457323553701151</v>
      </c>
      <c r="K462" s="16">
        <v>0.61457323553701149</v>
      </c>
      <c r="L462" s="16">
        <v>61.396708148654042</v>
      </c>
      <c r="M462" s="16">
        <v>0.85862495171939823</v>
      </c>
      <c r="N462">
        <v>4.7264787717485639</v>
      </c>
      <c r="P462" s="16">
        <v>0.13002771517995196</v>
      </c>
      <c r="Q462" s="4"/>
      <c r="R462" s="16">
        <v>0.13326611714184161</v>
      </c>
    </row>
    <row r="463" spans="1:18" x14ac:dyDescent="0.25">
      <c r="A463">
        <v>43772</v>
      </c>
      <c r="B463" s="14">
        <v>49.466035771276736</v>
      </c>
      <c r="C463" s="14">
        <v>103.1825804210788</v>
      </c>
      <c r="D463" s="14">
        <v>101.14498375711997</v>
      </c>
      <c r="E463" s="15">
        <v>99.778924230748231</v>
      </c>
      <c r="F463" s="16">
        <v>0.49466035771276734</v>
      </c>
      <c r="G463" s="16">
        <v>0.99778924230748234</v>
      </c>
      <c r="H463" s="16">
        <v>1.0114498375711998</v>
      </c>
      <c r="I463" s="16">
        <v>1.031825804210788</v>
      </c>
      <c r="J463" s="16">
        <v>88.393131045055924</v>
      </c>
      <c r="K463" s="16">
        <v>0.88393131045055928</v>
      </c>
      <c r="L463" s="16">
        <v>90.683950277458109</v>
      </c>
      <c r="M463" s="16">
        <v>1.2121367351592922</v>
      </c>
      <c r="N463">
        <v>6.1968254574233956</v>
      </c>
      <c r="P463" s="16">
        <v>0.14264260249442184</v>
      </c>
      <c r="Q463" s="4"/>
      <c r="R463" s="16">
        <v>0.13461696778469093</v>
      </c>
    </row>
    <row r="464" spans="1:18" x14ac:dyDescent="0.25">
      <c r="A464">
        <v>43773</v>
      </c>
      <c r="B464" s="14">
        <v>53.420771914472169</v>
      </c>
      <c r="C464" s="14">
        <v>115.04537608157584</v>
      </c>
      <c r="D464" s="14">
        <v>110.75460888418149</v>
      </c>
      <c r="E464" s="15">
        <v>101.29637690853204</v>
      </c>
      <c r="F464" s="16">
        <v>0.53420771914472165</v>
      </c>
      <c r="G464" s="16">
        <v>1.0129637690853204</v>
      </c>
      <c r="H464" s="16">
        <v>1.1075460888418149</v>
      </c>
      <c r="I464" s="16">
        <v>1.1504537608157583</v>
      </c>
      <c r="J464" s="16">
        <v>95.129283447190375</v>
      </c>
      <c r="K464" s="16">
        <v>0.95129283447190383</v>
      </c>
      <c r="L464" s="16">
        <v>96.457284459215202</v>
      </c>
      <c r="M464" s="16">
        <v>1.3015051405842482</v>
      </c>
      <c r="N464">
        <v>7.0834544615679818</v>
      </c>
      <c r="P464" s="16">
        <v>0.13429786831174562</v>
      </c>
      <c r="Q464" s="4"/>
      <c r="R464" s="16">
        <v>0.14851577802607777</v>
      </c>
    </row>
    <row r="465" spans="1:18" x14ac:dyDescent="0.25">
      <c r="A465">
        <v>43774</v>
      </c>
      <c r="B465" s="14">
        <v>43.016932061952744</v>
      </c>
      <c r="C465" s="14">
        <v>101.72712795983145</v>
      </c>
      <c r="D465" s="14">
        <v>93.14804941792336</v>
      </c>
      <c r="E465" s="15">
        <v>104.98282811643503</v>
      </c>
      <c r="F465" s="16">
        <v>0.43016932061952745</v>
      </c>
      <c r="G465" s="16">
        <v>1.0498282811643502</v>
      </c>
      <c r="H465" s="16">
        <v>0.93148049417923362</v>
      </c>
      <c r="I465" s="16">
        <v>1.0172712795983145</v>
      </c>
      <c r="J465" s="16">
        <v>85.718734389035646</v>
      </c>
      <c r="K465" s="16">
        <v>0.85718734389035645</v>
      </c>
      <c r="L465" s="16">
        <v>89.4532053475304</v>
      </c>
      <c r="M465" s="16">
        <v>1.1840201735188725</v>
      </c>
      <c r="N465">
        <v>6.3450353649225812</v>
      </c>
      <c r="P465" s="16">
        <v>0.13509575512047842</v>
      </c>
      <c r="Q465" s="4"/>
      <c r="R465" s="16">
        <v>0.16468370710600153</v>
      </c>
    </row>
    <row r="466" spans="1:18" x14ac:dyDescent="0.25">
      <c r="A466">
        <v>43775</v>
      </c>
      <c r="B466" s="14">
        <v>48.97433987709362</v>
      </c>
      <c r="C466" s="14">
        <v>115.95790021700115</v>
      </c>
      <c r="D466" s="14">
        <v>105.43685049846906</v>
      </c>
      <c r="E466" s="15">
        <v>99.564857074179585</v>
      </c>
      <c r="F466" s="16">
        <v>0.4897433987709362</v>
      </c>
      <c r="G466" s="16">
        <v>0.9956485707417958</v>
      </c>
      <c r="H466" s="16">
        <v>1.0543685049846905</v>
      </c>
      <c r="I466" s="16">
        <v>1.1595790021700116</v>
      </c>
      <c r="J466" s="16">
        <v>92.483486916685848</v>
      </c>
      <c r="K466" s="16">
        <v>0.92483486916685853</v>
      </c>
      <c r="L466" s="16">
        <v>93.958480882427494</v>
      </c>
      <c r="M466" s="16">
        <v>1.2694492890124645</v>
      </c>
      <c r="N466">
        <v>7.6610820343015451</v>
      </c>
      <c r="P466" s="16">
        <v>0.12071857017403352</v>
      </c>
      <c r="Q466" s="4"/>
      <c r="R466" s="16">
        <v>0.1350587315873932</v>
      </c>
    </row>
    <row r="467" spans="1:18" x14ac:dyDescent="0.25">
      <c r="A467">
        <v>43776</v>
      </c>
      <c r="B467" s="14">
        <v>48.771702401132025</v>
      </c>
      <c r="C467" s="14">
        <v>110.76472259913697</v>
      </c>
      <c r="D467" s="14">
        <v>105.21672771217111</v>
      </c>
      <c r="E467" s="15">
        <v>108.73388698555551</v>
      </c>
      <c r="F467" s="16">
        <v>0.48771702401132022</v>
      </c>
      <c r="G467" s="16">
        <v>1.0873388698555551</v>
      </c>
      <c r="H467" s="16">
        <v>1.052167277121711</v>
      </c>
      <c r="I467" s="16">
        <v>1.1076472259913697</v>
      </c>
      <c r="J467" s="16">
        <v>93.371759924498903</v>
      </c>
      <c r="K467" s="16">
        <v>0.93371759924498898</v>
      </c>
      <c r="L467" s="16">
        <v>96.409013743976388</v>
      </c>
      <c r="M467" s="16">
        <v>1.2831629874403017</v>
      </c>
      <c r="N467">
        <v>7.7838222778264869</v>
      </c>
      <c r="P467" s="16">
        <v>0.11995618166987689</v>
      </c>
      <c r="Q467" s="4"/>
      <c r="R467" s="16">
        <v>0.13825147466984739</v>
      </c>
    </row>
    <row r="468" spans="1:18" x14ac:dyDescent="0.25">
      <c r="A468">
        <v>43777</v>
      </c>
      <c r="B468" s="14">
        <v>45.212678576632833</v>
      </c>
      <c r="C468" s="14">
        <v>101.76279847910072</v>
      </c>
      <c r="D468" s="14">
        <v>95.489271896922332</v>
      </c>
      <c r="E468" s="15">
        <v>87.260105897712805</v>
      </c>
      <c r="F468" s="16">
        <v>0.45212678576632831</v>
      </c>
      <c r="G468" s="16">
        <v>0.87260105897712803</v>
      </c>
      <c r="H468" s="16">
        <v>0.95489271896922334</v>
      </c>
      <c r="I468" s="16">
        <v>1.0176279847910072</v>
      </c>
      <c r="J468" s="16">
        <v>82.431213712592182</v>
      </c>
      <c r="K468" s="16">
        <v>0.82431213712592177</v>
      </c>
      <c r="L468" s="16">
        <v>83.479283809608404</v>
      </c>
      <c r="M468" s="16">
        <v>1.1287437922075512</v>
      </c>
      <c r="N468">
        <v>5.5682288490731207</v>
      </c>
      <c r="P468" s="16">
        <v>0.14803848036223144</v>
      </c>
      <c r="Q468" s="4"/>
      <c r="R468" s="16">
        <v>0.18235227337205276</v>
      </c>
    </row>
    <row r="469" spans="1:18" x14ac:dyDescent="0.25">
      <c r="A469">
        <v>43778</v>
      </c>
      <c r="B469" s="14">
        <v>44.948808986900644</v>
      </c>
      <c r="C469" s="14">
        <v>98.860110594596009</v>
      </c>
      <c r="D469" s="14">
        <v>89.116630406854199</v>
      </c>
      <c r="E469" s="15">
        <v>106.08420625393885</v>
      </c>
      <c r="F469" s="16">
        <v>0.44948808986900646</v>
      </c>
      <c r="G469" s="16">
        <v>1.0608420625393884</v>
      </c>
      <c r="H469" s="16">
        <v>0.89116630406854203</v>
      </c>
      <c r="I469" s="16">
        <v>0.98860110594596007</v>
      </c>
      <c r="J469" s="16">
        <v>84.752439060572414</v>
      </c>
      <c r="K469" s="16">
        <v>0.84752439060572426</v>
      </c>
      <c r="L469" s="16">
        <v>88.849116740774861</v>
      </c>
      <c r="M469" s="16">
        <v>1.176109006570742</v>
      </c>
      <c r="N469">
        <v>6.8186919685878085</v>
      </c>
      <c r="P469" s="16">
        <v>0.12429427733501966</v>
      </c>
      <c r="Q469" s="4"/>
      <c r="R469" s="16">
        <v>0.1414184045352789</v>
      </c>
    </row>
    <row r="470" spans="1:18" x14ac:dyDescent="0.25">
      <c r="A470">
        <v>43779</v>
      </c>
      <c r="B470" s="14">
        <v>36.261300764692891</v>
      </c>
      <c r="C470" s="14">
        <v>71.351203925599108</v>
      </c>
      <c r="D470" s="14">
        <v>82.060210662141017</v>
      </c>
      <c r="E470" s="15">
        <v>98.269800928282734</v>
      </c>
      <c r="F470" s="16">
        <v>0.36261300764692889</v>
      </c>
      <c r="G470" s="16">
        <v>0.98269800928282736</v>
      </c>
      <c r="H470" s="16">
        <v>0.8206021066214102</v>
      </c>
      <c r="I470" s="16">
        <v>0.71351203925599105</v>
      </c>
      <c r="J470" s="16">
        <v>71.985629070178931</v>
      </c>
      <c r="K470" s="16">
        <v>0.71985629070178936</v>
      </c>
      <c r="L470" s="16">
        <v>77.08036753913828</v>
      </c>
      <c r="M470" s="16">
        <v>0.98602868477196681</v>
      </c>
      <c r="N470">
        <v>3.6503940089780169</v>
      </c>
      <c r="P470" s="16">
        <v>0.19719961432418745</v>
      </c>
      <c r="Q470" s="4"/>
      <c r="R470" s="16">
        <v>0.24917043723187965</v>
      </c>
    </row>
    <row r="471" spans="1:18" x14ac:dyDescent="0.25">
      <c r="A471">
        <v>43780</v>
      </c>
      <c r="B471" s="14">
        <v>44.068749407242088</v>
      </c>
      <c r="C471" s="14">
        <v>94.970767339137936</v>
      </c>
      <c r="D471" s="14">
        <v>95.387397403819278</v>
      </c>
      <c r="E471" s="15">
        <v>100.90361913666807</v>
      </c>
      <c r="F471" s="16">
        <v>0.44068749407242086</v>
      </c>
      <c r="G471" s="16">
        <v>1.0090361913666808</v>
      </c>
      <c r="H471" s="16">
        <v>0.95387397403819274</v>
      </c>
      <c r="I471" s="16">
        <v>0.9497076733913794</v>
      </c>
      <c r="J471" s="16">
        <v>83.832633321716841</v>
      </c>
      <c r="K471" s="16">
        <v>0.83832633321716843</v>
      </c>
      <c r="L471" s="16">
        <v>87.191668267378603</v>
      </c>
      <c r="M471" s="16">
        <v>1.1499957161665462</v>
      </c>
      <c r="N471">
        <v>5.4667007471943245</v>
      </c>
      <c r="P471" s="16">
        <v>0.1533514219975225</v>
      </c>
      <c r="Q471" s="4"/>
      <c r="R471" s="16">
        <v>0.16553037029824091</v>
      </c>
    </row>
    <row r="472" spans="1:18" x14ac:dyDescent="0.25">
      <c r="A472">
        <v>43781</v>
      </c>
      <c r="B472" s="14">
        <v>52.878872164646701</v>
      </c>
      <c r="C472" s="14">
        <v>83.296082506354011</v>
      </c>
      <c r="D472" s="14">
        <v>74.350418376000349</v>
      </c>
      <c r="E472" s="15">
        <v>90.807577733426783</v>
      </c>
      <c r="F472" s="16">
        <v>0.52878872164646706</v>
      </c>
      <c r="G472" s="16">
        <v>0.90807577733426781</v>
      </c>
      <c r="H472" s="16">
        <v>0.74350418376000349</v>
      </c>
      <c r="I472" s="16">
        <v>0.83296082506354008</v>
      </c>
      <c r="J472" s="16">
        <v>75.333237695106959</v>
      </c>
      <c r="K472" s="16">
        <v>0.75333237695106958</v>
      </c>
      <c r="L472" s="16">
        <v>78.263534109196655</v>
      </c>
      <c r="M472" s="16">
        <v>1.0549852504339681</v>
      </c>
      <c r="N472">
        <v>5.0875218918972731</v>
      </c>
      <c r="P472" s="16">
        <v>0.14807452291279119</v>
      </c>
      <c r="Q472" s="4"/>
      <c r="R472" s="16">
        <v>0.17681033253635525</v>
      </c>
    </row>
    <row r="473" spans="1:18" x14ac:dyDescent="0.25">
      <c r="A473">
        <v>43782</v>
      </c>
      <c r="B473" s="14">
        <v>46.026256264692002</v>
      </c>
      <c r="C473" s="14">
        <v>77.890691902095938</v>
      </c>
      <c r="D473" s="14">
        <v>68.717939926064176</v>
      </c>
      <c r="E473" s="15">
        <v>66.459395859995809</v>
      </c>
      <c r="F473" s="16">
        <v>0.46026256264692</v>
      </c>
      <c r="G473" s="16">
        <v>0.66459395859995807</v>
      </c>
      <c r="H473" s="16">
        <v>0.68717939926064175</v>
      </c>
      <c r="I473" s="16">
        <v>0.77890691902095943</v>
      </c>
      <c r="J473" s="16">
        <v>64.773570988211986</v>
      </c>
      <c r="K473" s="16">
        <v>0.64773570988211981</v>
      </c>
      <c r="L473" s="16">
        <v>65.133321403229431</v>
      </c>
      <c r="M473" s="16">
        <v>0.89916711036587016</v>
      </c>
      <c r="N473">
        <v>4.9019415212811221</v>
      </c>
      <c r="P473" s="16">
        <v>0.13213860407556108</v>
      </c>
      <c r="Q473" s="4"/>
      <c r="R473" s="16">
        <v>0.1569181327780366</v>
      </c>
    </row>
    <row r="474" spans="1:18" x14ac:dyDescent="0.25">
      <c r="A474">
        <v>43783</v>
      </c>
      <c r="B474" s="14">
        <v>59.452169204897189</v>
      </c>
      <c r="C474" s="14">
        <v>92.117074739594841</v>
      </c>
      <c r="D474" s="14">
        <v>70.347241775347172</v>
      </c>
      <c r="E474" s="15">
        <v>99.457342358327992</v>
      </c>
      <c r="F474" s="16">
        <v>0.59452169204897187</v>
      </c>
      <c r="G474" s="16">
        <v>0.99457342358327994</v>
      </c>
      <c r="H474" s="16">
        <v>0.70347241775347169</v>
      </c>
      <c r="I474" s="16">
        <v>0.9211707473959484</v>
      </c>
      <c r="J474" s="16">
        <v>80.343457019541802</v>
      </c>
      <c r="K474" s="16">
        <v>0.80343457019541797</v>
      </c>
      <c r="L474" s="16">
        <v>83.87513308146923</v>
      </c>
      <c r="M474" s="16">
        <v>1.1418898187036763</v>
      </c>
      <c r="N474">
        <v>6.5263721293274681</v>
      </c>
      <c r="P474" s="16">
        <v>0.12310584721104627</v>
      </c>
      <c r="Q474" s="4"/>
      <c r="R474" s="16">
        <v>0.12130008248303099</v>
      </c>
    </row>
    <row r="475" spans="1:18" x14ac:dyDescent="0.25">
      <c r="A475">
        <v>43784</v>
      </c>
      <c r="B475" s="14">
        <v>45.074091728844977</v>
      </c>
      <c r="C475" s="14">
        <v>126.49403569228294</v>
      </c>
      <c r="D475" s="14">
        <v>95.144865862733553</v>
      </c>
      <c r="E475" s="15">
        <v>128.83151544890219</v>
      </c>
      <c r="F475" s="16">
        <v>0.45074091728844978</v>
      </c>
      <c r="G475" s="16">
        <v>1.2883151544890219</v>
      </c>
      <c r="H475" s="16">
        <v>0.95144865862733552</v>
      </c>
      <c r="I475" s="16">
        <v>1.2649403569228292</v>
      </c>
      <c r="J475" s="16">
        <v>98.886127183190922</v>
      </c>
      <c r="K475" s="16">
        <v>0.98886127183190908</v>
      </c>
      <c r="L475" s="16">
        <v>104.53833834047148</v>
      </c>
      <c r="M475" s="16">
        <v>1.3885196382469707</v>
      </c>
      <c r="N475">
        <v>7.0320470031290014</v>
      </c>
      <c r="P475" s="16">
        <v>0.14062210781468074</v>
      </c>
      <c r="Q475" s="4"/>
      <c r="R475" s="16">
        <v>0.14514315096886599</v>
      </c>
    </row>
    <row r="476" spans="1:18" x14ac:dyDescent="0.25">
      <c r="A476">
        <v>43785</v>
      </c>
      <c r="B476" s="14">
        <v>46.35524422455692</v>
      </c>
      <c r="C476" s="14">
        <v>118.37793965254771</v>
      </c>
      <c r="D476" s="14">
        <v>84.062285283758996</v>
      </c>
      <c r="E476" s="15">
        <v>112.90910489893048</v>
      </c>
      <c r="F476" s="16">
        <v>0.46355244224556919</v>
      </c>
      <c r="G476" s="16">
        <v>1.1290910489893049</v>
      </c>
      <c r="H476" s="16">
        <v>0.84062285283758997</v>
      </c>
      <c r="I476" s="16">
        <v>1.183779396525477</v>
      </c>
      <c r="J476" s="16">
        <v>90.426143514948535</v>
      </c>
      <c r="K476" s="16">
        <v>0.90426143514948532</v>
      </c>
      <c r="L476" s="16">
        <v>94.634267595593201</v>
      </c>
      <c r="M476" s="16">
        <v>1.2758090437101415</v>
      </c>
      <c r="N476">
        <v>6.5178307478563777</v>
      </c>
      <c r="P476" s="16">
        <v>0.13873656284291888</v>
      </c>
      <c r="Q476" s="4"/>
      <c r="R476" s="16">
        <v>0.17025596720660843</v>
      </c>
    </row>
    <row r="477" spans="1:18" x14ac:dyDescent="0.25">
      <c r="A477">
        <v>43786</v>
      </c>
      <c r="B477" s="14">
        <v>46.820193255863927</v>
      </c>
      <c r="C477" s="14">
        <v>124.4874389693428</v>
      </c>
      <c r="D477" s="14">
        <v>89.705398682157167</v>
      </c>
      <c r="E477" s="15">
        <v>131.74825248015514</v>
      </c>
      <c r="F477" s="16">
        <v>0.46820193255863929</v>
      </c>
      <c r="G477" s="16">
        <v>1.3174825248015514</v>
      </c>
      <c r="H477" s="16">
        <v>0.89705398682157167</v>
      </c>
      <c r="I477" s="16">
        <v>1.244874389693428</v>
      </c>
      <c r="J477" s="16">
        <v>98.190320846879757</v>
      </c>
      <c r="K477" s="16">
        <v>0.98190320846879753</v>
      </c>
      <c r="L477" s="16">
        <v>104.48147863555485</v>
      </c>
      <c r="M477" s="16">
        <v>1.387430050805962</v>
      </c>
      <c r="N477">
        <v>7.0596943746072176</v>
      </c>
      <c r="P477" s="16">
        <v>0.13908579555519754</v>
      </c>
      <c r="Q477" s="4"/>
      <c r="R477" s="16">
        <v>0.15611875549586254</v>
      </c>
    </row>
    <row r="478" spans="1:18" x14ac:dyDescent="0.25">
      <c r="A478">
        <v>43787</v>
      </c>
      <c r="B478" s="14">
        <v>41.715179683600759</v>
      </c>
      <c r="C478" s="14">
        <v>133.72046999108684</v>
      </c>
      <c r="D478" s="14">
        <v>97.070705896071601</v>
      </c>
      <c r="E478" s="15">
        <v>129.8083731672383</v>
      </c>
      <c r="F478" s="16">
        <v>0.41715179683600762</v>
      </c>
      <c r="G478" s="16">
        <v>1.298083731672383</v>
      </c>
      <c r="H478" s="16">
        <v>0.97070705896071596</v>
      </c>
      <c r="I478" s="16">
        <v>1.3372046999108684</v>
      </c>
      <c r="J478" s="16">
        <v>100.57868218449937</v>
      </c>
      <c r="K478" s="16">
        <v>1.0057868218449937</v>
      </c>
      <c r="L478" s="16">
        <v>106.0972437083355</v>
      </c>
      <c r="M478" s="16">
        <v>1.4118437364327301</v>
      </c>
      <c r="N478">
        <v>5.0196829794329414</v>
      </c>
      <c r="P478" s="16">
        <v>0.20036859418532729</v>
      </c>
      <c r="Q478" s="4"/>
      <c r="R478" s="16">
        <v>0.23459006012960992</v>
      </c>
    </row>
    <row r="479" spans="1:18" x14ac:dyDescent="0.25">
      <c r="A479">
        <v>43788</v>
      </c>
      <c r="B479" s="14">
        <v>50.649334261512735</v>
      </c>
      <c r="C479" s="14">
        <v>123.5318787876696</v>
      </c>
      <c r="D479" s="14">
        <v>107.18554093100914</v>
      </c>
      <c r="E479" s="15">
        <v>126.36077725868009</v>
      </c>
      <c r="F479" s="16">
        <v>0.50649334261512735</v>
      </c>
      <c r="G479" s="16">
        <v>1.2636077725868009</v>
      </c>
      <c r="H479" s="16">
        <v>1.0718554093100914</v>
      </c>
      <c r="I479" s="16">
        <v>1.235318787876696</v>
      </c>
      <c r="J479" s="16">
        <v>101.93188280971788</v>
      </c>
      <c r="K479" s="16">
        <v>1.019318828097179</v>
      </c>
      <c r="L479" s="16">
        <v>106.62590933623363</v>
      </c>
      <c r="M479" s="16">
        <v>1.414621519460701</v>
      </c>
      <c r="N479">
        <v>4.5501642559160382</v>
      </c>
      <c r="P479" s="16">
        <v>0.22401802896936737</v>
      </c>
      <c r="Q479" s="4"/>
      <c r="R479" s="16">
        <v>0.26287613137578653</v>
      </c>
    </row>
    <row r="480" spans="1:18" x14ac:dyDescent="0.25">
      <c r="A480">
        <v>43789</v>
      </c>
      <c r="B480" s="14">
        <v>30.452329898644468</v>
      </c>
      <c r="C480" s="14">
        <v>78.354754151236051</v>
      </c>
      <c r="D480" s="14">
        <v>73.654177394505865</v>
      </c>
      <c r="E480" s="15">
        <v>100.56134494632909</v>
      </c>
      <c r="F480" s="16">
        <v>0.3045232989864447</v>
      </c>
      <c r="G480" s="16">
        <v>1.0056134494632909</v>
      </c>
      <c r="H480" s="16">
        <v>0.7365417739450586</v>
      </c>
      <c r="I480" s="16">
        <v>0.7835475415123605</v>
      </c>
      <c r="J480" s="16">
        <v>70.755651597678863</v>
      </c>
      <c r="K480" s="16">
        <v>0.7075565159767887</v>
      </c>
      <c r="L480" s="16">
        <v>76.447718591890691</v>
      </c>
      <c r="M480" s="16">
        <v>0.98209135401866787</v>
      </c>
      <c r="N480">
        <v>4.7188868817723515</v>
      </c>
      <c r="P480" s="16">
        <v>0.14994140222133059</v>
      </c>
      <c r="Q480" s="4"/>
      <c r="R480" s="16">
        <v>0.21532213307348663</v>
      </c>
    </row>
    <row r="481" spans="1:18" x14ac:dyDescent="0.25">
      <c r="A481">
        <v>43790</v>
      </c>
      <c r="B481" s="14">
        <v>53.99756956185297</v>
      </c>
      <c r="C481" s="14">
        <v>77.252304521675853</v>
      </c>
      <c r="D481" s="14">
        <v>66.43988057259412</v>
      </c>
      <c r="E481" s="15">
        <v>85.726875585675344</v>
      </c>
      <c r="F481" s="16">
        <v>0.53997569561852965</v>
      </c>
      <c r="G481" s="16">
        <v>0.85726875585675344</v>
      </c>
      <c r="H481" s="16">
        <v>0.66439880572594123</v>
      </c>
      <c r="I481" s="16">
        <v>0.77252304521675852</v>
      </c>
      <c r="J481" s="16">
        <v>70.854157560449579</v>
      </c>
      <c r="K481" s="16">
        <v>0.70854157560449571</v>
      </c>
      <c r="L481" s="16">
        <v>73.635831215363908</v>
      </c>
      <c r="M481" s="16">
        <v>0.99885806032069668</v>
      </c>
      <c r="N481">
        <v>3.6199204985999192</v>
      </c>
      <c r="P481" s="16">
        <v>0.19573401567204007</v>
      </c>
      <c r="Q481" s="4"/>
      <c r="R481" s="16">
        <v>0.22191524986917799</v>
      </c>
    </row>
    <row r="482" spans="1:18" x14ac:dyDescent="0.25">
      <c r="A482">
        <v>43791</v>
      </c>
      <c r="B482" s="14">
        <v>49.176106561730478</v>
      </c>
      <c r="C482" s="14">
        <v>79.155112270849841</v>
      </c>
      <c r="D482" s="14">
        <v>76.843458985444443</v>
      </c>
      <c r="E482" s="15">
        <v>104.94116767819509</v>
      </c>
      <c r="F482" s="16">
        <v>0.49176106561730476</v>
      </c>
      <c r="G482" s="16">
        <v>1.0494116767819508</v>
      </c>
      <c r="H482" s="16">
        <v>0.76843458985444446</v>
      </c>
      <c r="I482" s="16">
        <v>0.79155112270849837</v>
      </c>
      <c r="J482" s="16">
        <v>77.528961374054958</v>
      </c>
      <c r="K482" s="16">
        <v>0.77528961374054961</v>
      </c>
      <c r="L482" s="16">
        <v>82.730425547955491</v>
      </c>
      <c r="M482" s="16">
        <v>1.0839666931447156</v>
      </c>
      <c r="N482">
        <v>5.4837161618005776</v>
      </c>
      <c r="P482" s="16">
        <v>0.14138033239962283</v>
      </c>
      <c r="Q482" s="4"/>
      <c r="R482" s="16">
        <v>0.14903482272060359</v>
      </c>
    </row>
    <row r="483" spans="1:18" x14ac:dyDescent="0.25">
      <c r="A483">
        <v>43792</v>
      </c>
      <c r="B483" s="14">
        <v>52.600737242903321</v>
      </c>
      <c r="C483" s="14">
        <v>96.717663706531951</v>
      </c>
      <c r="D483" s="14">
        <v>91.534554611328616</v>
      </c>
      <c r="E483" s="15">
        <v>107.56706157025222</v>
      </c>
      <c r="F483" s="16">
        <v>0.52600737242903317</v>
      </c>
      <c r="G483" s="16">
        <v>1.0756706157025222</v>
      </c>
      <c r="H483" s="16">
        <v>0.91534554611328611</v>
      </c>
      <c r="I483" s="16">
        <v>0.96717663706531953</v>
      </c>
      <c r="J483" s="16">
        <v>87.105004282754024</v>
      </c>
      <c r="K483" s="16">
        <v>0.87105004282754028</v>
      </c>
      <c r="L483" s="16">
        <v>91.03709067066444</v>
      </c>
      <c r="M483" s="16">
        <v>1.2090077086055149</v>
      </c>
      <c r="N483">
        <v>6.3788614199967473</v>
      </c>
      <c r="P483" s="16">
        <v>0.13655258916535365</v>
      </c>
      <c r="Q483" s="4"/>
      <c r="R483" s="16">
        <v>0.14546980047704869</v>
      </c>
    </row>
    <row r="484" spans="1:18" x14ac:dyDescent="0.25">
      <c r="A484">
        <v>43793</v>
      </c>
      <c r="B484" s="14">
        <v>48.613689085583431</v>
      </c>
      <c r="C484" s="14">
        <v>98.758607148862808</v>
      </c>
      <c r="D484" s="14">
        <v>91.376781211497288</v>
      </c>
      <c r="E484" s="15">
        <v>123.34774762873828</v>
      </c>
      <c r="F484" s="16">
        <v>0.48613689085583434</v>
      </c>
      <c r="G484" s="16">
        <v>1.2334774762873828</v>
      </c>
      <c r="H484" s="16">
        <v>0.91376781211497293</v>
      </c>
      <c r="I484" s="16">
        <v>0.98758607148862809</v>
      </c>
      <c r="J484" s="16">
        <v>90.524206268670454</v>
      </c>
      <c r="K484" s="16">
        <v>0.9052420626867046</v>
      </c>
      <c r="L484" s="16">
        <v>96.769204876511608</v>
      </c>
      <c r="M484" s="16">
        <v>1.2624366412340084</v>
      </c>
      <c r="N484">
        <v>6.6474100392633799</v>
      </c>
      <c r="P484" s="16">
        <v>0.13617966355916525</v>
      </c>
      <c r="Q484" s="4"/>
      <c r="R484" s="16">
        <v>0.15276687017407906</v>
      </c>
    </row>
    <row r="485" spans="1:18" x14ac:dyDescent="0.25">
      <c r="A485">
        <v>43794</v>
      </c>
      <c r="B485" s="14">
        <v>51.279212633221377</v>
      </c>
      <c r="C485" s="14">
        <v>98.466553296681653</v>
      </c>
      <c r="D485" s="14">
        <v>93.754379172149029</v>
      </c>
      <c r="E485" s="15">
        <v>128.69071203453942</v>
      </c>
      <c r="F485" s="16">
        <v>0.51279212633221372</v>
      </c>
      <c r="G485" s="16">
        <v>1.2869071203453941</v>
      </c>
      <c r="H485" s="16">
        <v>0.93754379172149027</v>
      </c>
      <c r="I485" s="16">
        <v>0.98466553296681658</v>
      </c>
      <c r="J485" s="16">
        <v>93.047714284147872</v>
      </c>
      <c r="K485" s="16">
        <v>0.93047714284147864</v>
      </c>
      <c r="L485" s="16">
        <v>99.826950505602269</v>
      </c>
      <c r="M485" s="16">
        <v>1.297761036915829</v>
      </c>
      <c r="N485">
        <v>6.5743363741679106</v>
      </c>
      <c r="P485" s="16">
        <v>0.14153172120878066</v>
      </c>
      <c r="Q485" s="4"/>
      <c r="R485" s="16">
        <v>0.16082606273518149</v>
      </c>
    </row>
    <row r="486" spans="1:18" x14ac:dyDescent="0.25">
      <c r="A486">
        <v>43795</v>
      </c>
      <c r="B486" s="14">
        <v>50.167783281928102</v>
      </c>
      <c r="C486" s="14">
        <v>101.56722935957714</v>
      </c>
      <c r="D486" s="14">
        <v>90.62136857801795</v>
      </c>
      <c r="E486" s="15">
        <v>125.22393322256632</v>
      </c>
      <c r="F486" s="16">
        <v>0.50167783281928102</v>
      </c>
      <c r="G486" s="16">
        <v>1.2522393322256631</v>
      </c>
      <c r="H486" s="16">
        <v>0.90621368578017947</v>
      </c>
      <c r="I486" s="16">
        <v>1.0156722935957714</v>
      </c>
      <c r="J486" s="16">
        <v>91.895078610522376</v>
      </c>
      <c r="K486" s="16">
        <v>0.91895078610522374</v>
      </c>
      <c r="L486" s="16">
        <v>98.214823886485675</v>
      </c>
      <c r="M486" s="16">
        <v>1.2856182641478673</v>
      </c>
      <c r="N486">
        <v>5.7838799885261043</v>
      </c>
      <c r="P486" s="16">
        <v>0.15888137166196603</v>
      </c>
      <c r="Q486" s="4"/>
      <c r="R486" s="16">
        <v>0.18393770759704003</v>
      </c>
    </row>
    <row r="487" spans="1:18" x14ac:dyDescent="0.25">
      <c r="A487">
        <v>43796</v>
      </c>
      <c r="B487" s="14">
        <v>47.902416627658027</v>
      </c>
      <c r="C487" s="14">
        <v>100.17977295057162</v>
      </c>
      <c r="D487" s="14">
        <v>100.40769400658537</v>
      </c>
      <c r="E487" s="15">
        <v>133.55215121499077</v>
      </c>
      <c r="F487" s="16">
        <v>0.47902416627658029</v>
      </c>
      <c r="G487" s="16">
        <v>1.3355215121499078</v>
      </c>
      <c r="H487" s="16">
        <v>1.0040769400658538</v>
      </c>
      <c r="I487" s="16">
        <v>1.0017977295057161</v>
      </c>
      <c r="J487" s="16">
        <v>95.510508699951444</v>
      </c>
      <c r="K487" s="16">
        <v>0.95510508699951446</v>
      </c>
      <c r="L487" s="16">
        <v>102.78739263087526</v>
      </c>
      <c r="M487" s="16">
        <v>1.3240383054652121</v>
      </c>
      <c r="N487">
        <v>6.2010325043192793</v>
      </c>
      <c r="P487" s="16">
        <v>0.15402355758242578</v>
      </c>
      <c r="Q487" s="4"/>
      <c r="R487" s="16">
        <v>0.17511926411138676</v>
      </c>
    </row>
    <row r="488" spans="1:18" x14ac:dyDescent="0.25">
      <c r="A488">
        <v>43797</v>
      </c>
      <c r="B488" s="14">
        <v>66.039037378300677</v>
      </c>
      <c r="C488" s="14">
        <v>99.64631391580464</v>
      </c>
      <c r="D488" s="14">
        <v>103.13560379255701</v>
      </c>
      <c r="E488" s="15">
        <v>81.538732326458472</v>
      </c>
      <c r="F488" s="16">
        <v>0.6603903737830068</v>
      </c>
      <c r="G488" s="16">
        <v>0.81538732326458474</v>
      </c>
      <c r="H488" s="16">
        <v>1.03135603792557</v>
      </c>
      <c r="I488" s="16">
        <v>0.99646313915804641</v>
      </c>
      <c r="J488" s="16">
        <v>87.589921853280202</v>
      </c>
      <c r="K488" s="16">
        <v>0.87589921853280195</v>
      </c>
      <c r="L488" s="16">
        <v>86.595652662576839</v>
      </c>
      <c r="M488" s="16">
        <v>1.1973272292139789</v>
      </c>
      <c r="N488">
        <v>6.9500334055564679</v>
      </c>
      <c r="P488" s="16">
        <v>0.12602805877631193</v>
      </c>
      <c r="Q488" s="4"/>
      <c r="R488" s="16">
        <v>0.14831110205228568</v>
      </c>
    </row>
    <row r="489" spans="1:18" x14ac:dyDescent="0.25">
      <c r="A489">
        <v>43798</v>
      </c>
      <c r="B489" s="14">
        <v>75.308039532383731</v>
      </c>
      <c r="C489" s="14">
        <v>101.52316441085117</v>
      </c>
      <c r="D489" s="14">
        <v>105.63859382098423</v>
      </c>
      <c r="E489" s="15">
        <v>93.489061004227864</v>
      </c>
      <c r="F489" s="16">
        <v>0.7530803953238373</v>
      </c>
      <c r="G489" s="16">
        <v>0.93489061004227869</v>
      </c>
      <c r="H489" s="16">
        <v>1.0563859382098422</v>
      </c>
      <c r="I489" s="16">
        <v>1.0152316441085116</v>
      </c>
      <c r="J489" s="16">
        <v>93.989714692111761</v>
      </c>
      <c r="K489" s="16">
        <v>0.93989714692111737</v>
      </c>
      <c r="L489" s="16">
        <v>94.011079282702539</v>
      </c>
      <c r="M489" s="16">
        <v>1.293773200713495</v>
      </c>
      <c r="N489">
        <v>6.8325073888877093</v>
      </c>
      <c r="P489" s="16">
        <v>0.13756255111406868</v>
      </c>
      <c r="Q489" s="4"/>
      <c r="R489" s="16">
        <v>0.14269321543222244</v>
      </c>
    </row>
    <row r="490" spans="1:18" x14ac:dyDescent="0.25">
      <c r="A490">
        <v>43799</v>
      </c>
      <c r="B490" s="14">
        <v>58.346792636752944</v>
      </c>
      <c r="C490" s="14">
        <v>113.05028684272924</v>
      </c>
      <c r="D490" s="14">
        <v>102.83532572138557</v>
      </c>
      <c r="E490" s="15">
        <v>101.78208489135251</v>
      </c>
      <c r="F490" s="16">
        <v>0.58346792636752942</v>
      </c>
      <c r="G490" s="16">
        <v>1.0178208489135252</v>
      </c>
      <c r="H490" s="16">
        <v>1.0283532572138556</v>
      </c>
      <c r="I490" s="16">
        <v>1.1305028684272924</v>
      </c>
      <c r="J490" s="16">
        <v>94.003622523055071</v>
      </c>
      <c r="K490" s="16">
        <v>0.94003622523055064</v>
      </c>
      <c r="L490" s="16">
        <v>95.569847405014883</v>
      </c>
      <c r="M490" s="16">
        <v>1.2984926330091133</v>
      </c>
      <c r="N490">
        <v>7.4366666370706467</v>
      </c>
      <c r="P490" s="16">
        <v>0.12640558883527381</v>
      </c>
      <c r="Q490" s="4"/>
      <c r="R490" s="16">
        <v>0.13857429833085594</v>
      </c>
    </row>
    <row r="491" spans="1:18" x14ac:dyDescent="0.25">
      <c r="A491">
        <v>43800</v>
      </c>
      <c r="B491" s="14">
        <v>53.892019547412197</v>
      </c>
      <c r="C491" s="14">
        <v>106.58080791687648</v>
      </c>
      <c r="D491" s="14">
        <v>96.29170853343912</v>
      </c>
      <c r="E491" s="15">
        <v>94.467998731397117</v>
      </c>
      <c r="F491" s="16">
        <v>0.53892019547412195</v>
      </c>
      <c r="G491" s="16">
        <v>0.94467998731397118</v>
      </c>
      <c r="H491" s="16">
        <v>0.96291708533439124</v>
      </c>
      <c r="I491" s="16">
        <v>1.0658080791687647</v>
      </c>
      <c r="J491" s="16">
        <v>87.808133682281237</v>
      </c>
      <c r="K491" s="16">
        <v>0.87808133682281231</v>
      </c>
      <c r="L491" s="16">
        <v>89.158343790124832</v>
      </c>
      <c r="M491" s="16">
        <v>1.2125290928298256</v>
      </c>
      <c r="N491">
        <v>7.5201810473328692</v>
      </c>
      <c r="P491" s="16">
        <v>0.11676332408702253</v>
      </c>
      <c r="Q491" s="4"/>
      <c r="R491" s="16">
        <v>0.13630173014147948</v>
      </c>
    </row>
    <row r="492" spans="1:18" x14ac:dyDescent="0.25">
      <c r="A492">
        <v>43801</v>
      </c>
      <c r="B492" s="14">
        <v>52.09411049487337</v>
      </c>
      <c r="C492" s="14">
        <v>106.86081970975195</v>
      </c>
      <c r="D492" s="14">
        <v>105.8411959111385</v>
      </c>
      <c r="E492" s="15">
        <v>73.787225737825665</v>
      </c>
      <c r="F492" s="16">
        <v>0.52094110494873369</v>
      </c>
      <c r="G492" s="16">
        <v>0.73787225737825668</v>
      </c>
      <c r="H492" s="16">
        <v>1.058411959111385</v>
      </c>
      <c r="I492" s="16">
        <v>1.0686081970975194</v>
      </c>
      <c r="J492" s="16">
        <v>84.645837963397383</v>
      </c>
      <c r="K492" s="16">
        <v>0.84645837963397375</v>
      </c>
      <c r="L492" s="16">
        <v>82.794655220016168</v>
      </c>
      <c r="M492" s="16">
        <v>1.1458564126094122</v>
      </c>
      <c r="N492">
        <v>7.1027279614928052</v>
      </c>
      <c r="P492" s="16">
        <v>0.11917370117833861</v>
      </c>
      <c r="Q492" s="4"/>
      <c r="R492" s="16">
        <v>0.13699660179995674</v>
      </c>
    </row>
    <row r="493" spans="1:18" x14ac:dyDescent="0.25">
      <c r="A493">
        <v>43802</v>
      </c>
      <c r="B493" s="14">
        <v>51.686811383968973</v>
      </c>
      <c r="C493" s="14">
        <v>89.026239934034948</v>
      </c>
      <c r="D493" s="14">
        <v>90.024663207203545</v>
      </c>
      <c r="E493" s="15">
        <v>129.61510565407966</v>
      </c>
      <c r="F493" s="16">
        <v>0.51686811383968978</v>
      </c>
      <c r="G493" s="16">
        <v>1.2961510565407965</v>
      </c>
      <c r="H493" s="16">
        <v>0.90024663207203548</v>
      </c>
      <c r="I493" s="16">
        <v>0.89026239934034945</v>
      </c>
      <c r="J493" s="16">
        <v>90.088205044821791</v>
      </c>
      <c r="K493" s="16">
        <v>0.9008820504482179</v>
      </c>
      <c r="L493" s="16">
        <v>97.597680742204602</v>
      </c>
      <c r="M493" s="16">
        <v>1.2574029100580537</v>
      </c>
      <c r="N493">
        <v>7.5547244361851318</v>
      </c>
      <c r="P493" s="16">
        <v>0.11924750638596839</v>
      </c>
      <c r="Q493" s="4"/>
      <c r="R493" s="16">
        <v>0.13129868935686526</v>
      </c>
    </row>
    <row r="494" spans="1:18" x14ac:dyDescent="0.25">
      <c r="A494">
        <v>43803</v>
      </c>
      <c r="B494" s="14">
        <v>12.842119013367236</v>
      </c>
      <c r="C494" s="14">
        <v>14.655606694870141</v>
      </c>
      <c r="D494" s="14">
        <v>23.902011419800218</v>
      </c>
      <c r="E494" s="15">
        <v>35.479974251081615</v>
      </c>
      <c r="F494" s="16">
        <v>0.12842119013367237</v>
      </c>
      <c r="G494" s="16">
        <v>0.35479974251081614</v>
      </c>
      <c r="H494" s="16">
        <v>0.23902011419800218</v>
      </c>
      <c r="I494" s="16">
        <v>0.14655606694870141</v>
      </c>
      <c r="J494" s="16">
        <v>21.719927844779804</v>
      </c>
      <c r="K494" s="16">
        <v>0.21719927844779802</v>
      </c>
      <c r="L494" s="16">
        <v>24.356157497727352</v>
      </c>
      <c r="M494" s="16">
        <v>0.29855702639374826</v>
      </c>
      <c r="N494">
        <v>1.2724964586090253</v>
      </c>
      <c r="P494" s="16">
        <v>0.17068753078120158</v>
      </c>
      <c r="Q494" s="4"/>
      <c r="R494" s="16">
        <v>0.50125038144756562</v>
      </c>
    </row>
    <row r="495" spans="1:18" x14ac:dyDescent="0.25">
      <c r="A495">
        <v>43804</v>
      </c>
      <c r="B495" s="14">
        <v>9.7225161335668187</v>
      </c>
      <c r="C495" s="14">
        <v>8.176290651918416</v>
      </c>
      <c r="D495" s="14">
        <v>9.239529244447942</v>
      </c>
      <c r="E495" s="15">
        <v>8.9574125475714723</v>
      </c>
      <c r="F495" s="16">
        <v>9.7225161335668192E-2</v>
      </c>
      <c r="G495" s="16">
        <v>8.9574125475714722E-2</v>
      </c>
      <c r="H495" s="16">
        <v>9.2395292444479415E-2</v>
      </c>
      <c r="I495" s="16">
        <v>8.1762906519184164E-2</v>
      </c>
      <c r="J495" s="16">
        <v>9.0239371443761627</v>
      </c>
      <c r="K495" s="16">
        <v>9.0239371443761623E-2</v>
      </c>
      <c r="L495" s="16">
        <v>9.0134533919839885</v>
      </c>
      <c r="M495" s="16">
        <v>0.12593214749081036</v>
      </c>
      <c r="N495">
        <v>1.0943955556190328</v>
      </c>
      <c r="P495" s="16">
        <v>8.2455900867322796E-2</v>
      </c>
      <c r="Q495" s="4"/>
      <c r="R495" s="16">
        <v>0.15291671628559919</v>
      </c>
    </row>
    <row r="496" spans="1:18" x14ac:dyDescent="0.25">
      <c r="A496">
        <v>43805</v>
      </c>
      <c r="B496" s="14">
        <v>31.565650500082466</v>
      </c>
      <c r="C496" s="14">
        <v>37.838779560805676</v>
      </c>
      <c r="D496" s="14">
        <v>34.095887338161077</v>
      </c>
      <c r="E496" s="15">
        <v>48.160821978232157</v>
      </c>
      <c r="F496" s="16">
        <v>0.31565650500082465</v>
      </c>
      <c r="G496" s="16">
        <v>0.48160821978232154</v>
      </c>
      <c r="H496" s="16">
        <v>0.34095887338161079</v>
      </c>
      <c r="I496" s="16">
        <v>0.37838779560805674</v>
      </c>
      <c r="J496" s="16">
        <v>37.915284844320347</v>
      </c>
      <c r="K496" s="16">
        <v>0.37915284844320346</v>
      </c>
      <c r="L496" s="16">
        <v>39.823742924701996</v>
      </c>
      <c r="M496" s="16">
        <v>0.53704628936879617</v>
      </c>
      <c r="N496">
        <v>1.3270420392888882</v>
      </c>
      <c r="P496" s="16">
        <v>0.28571276358839182</v>
      </c>
      <c r="Q496" s="4"/>
      <c r="R496" s="16">
        <v>0.18395388262608448</v>
      </c>
    </row>
    <row r="497" spans="1:18" x14ac:dyDescent="0.25">
      <c r="A497">
        <v>43806</v>
      </c>
      <c r="B497" s="14">
        <v>29.038741832545579</v>
      </c>
      <c r="C497" s="14">
        <v>30.829529015672438</v>
      </c>
      <c r="D497" s="14">
        <v>28.580901014836115</v>
      </c>
      <c r="E497" s="15">
        <v>34.934505303533243</v>
      </c>
      <c r="F497" s="16">
        <v>0.29038741832545578</v>
      </c>
      <c r="G497" s="16">
        <v>0.34934505303533242</v>
      </c>
      <c r="H497" s="16">
        <v>0.28580901014836113</v>
      </c>
      <c r="I497" s="16">
        <v>0.30829529015672441</v>
      </c>
      <c r="J497" s="16">
        <v>30.845919291646844</v>
      </c>
      <c r="K497" s="16">
        <v>0.30845919291646845</v>
      </c>
      <c r="L497" s="16">
        <v>31.600100451137152</v>
      </c>
      <c r="M497" s="16">
        <v>0.43573754620780758</v>
      </c>
      <c r="N497">
        <v>1.5255143073055997</v>
      </c>
      <c r="P497" s="16">
        <v>0.2022001310897415</v>
      </c>
      <c r="Q497" s="4"/>
      <c r="R497" s="16">
        <v>0.23428210755360554</v>
      </c>
    </row>
    <row r="498" spans="1:18" x14ac:dyDescent="0.25">
      <c r="A498">
        <v>43807</v>
      </c>
      <c r="B498" s="14">
        <v>16.716432656976046</v>
      </c>
      <c r="C498" s="14">
        <v>14.692903477471139</v>
      </c>
      <c r="D498" s="14">
        <v>14.552327286498915</v>
      </c>
      <c r="E498" s="15">
        <v>17.361064173065238</v>
      </c>
      <c r="F498" s="16">
        <v>0.16716432656976046</v>
      </c>
      <c r="G498" s="16">
        <v>0.17361064173065238</v>
      </c>
      <c r="H498" s="16">
        <v>0.14552327286498914</v>
      </c>
      <c r="I498" s="16">
        <v>0.14692903477471139</v>
      </c>
      <c r="J498" s="16">
        <v>15.830681898502835</v>
      </c>
      <c r="K498" s="16">
        <v>0.15830681898502835</v>
      </c>
      <c r="L498" s="16">
        <v>16.108670984549654</v>
      </c>
      <c r="M498" s="16">
        <v>0.22390538211439087</v>
      </c>
      <c r="N498">
        <v>1.2442991824143141</v>
      </c>
      <c r="P498" s="16">
        <v>0.12722568753751456</v>
      </c>
      <c r="Q498" s="4"/>
      <c r="R498" s="16">
        <v>0.18879600697209248</v>
      </c>
    </row>
    <row r="499" spans="1:18" x14ac:dyDescent="0.25">
      <c r="A499">
        <v>43808</v>
      </c>
      <c r="B499" s="14">
        <v>10.802111680549514</v>
      </c>
      <c r="C499" s="14">
        <v>9.9153387068754544</v>
      </c>
      <c r="D499" s="14">
        <v>8.209388968409522</v>
      </c>
      <c r="E499" s="15">
        <v>9.477339934797941</v>
      </c>
      <c r="F499" s="16">
        <v>0.10802111680549514</v>
      </c>
      <c r="G499" s="16">
        <v>9.4773399347979403E-2</v>
      </c>
      <c r="H499" s="16">
        <v>8.2093889684095214E-2</v>
      </c>
      <c r="I499" s="16">
        <v>9.9153387068754539E-2</v>
      </c>
      <c r="J499" s="16">
        <v>9.6010448226581069</v>
      </c>
      <c r="K499" s="16">
        <v>9.6010448226581072E-2</v>
      </c>
      <c r="L499" s="16">
        <v>9.5636243354221904</v>
      </c>
      <c r="M499" s="16">
        <v>0.13707114412907184</v>
      </c>
      <c r="N499">
        <v>1.0826528668696282</v>
      </c>
      <c r="P499" s="16">
        <v>8.8680731529566556E-2</v>
      </c>
      <c r="Q499" s="4"/>
      <c r="R499" s="16">
        <v>0.11423846740719938</v>
      </c>
    </row>
    <row r="500" spans="1:18" x14ac:dyDescent="0.25">
      <c r="A500">
        <v>43809</v>
      </c>
      <c r="B500" s="14">
        <v>9.4068420713647303</v>
      </c>
      <c r="C500" s="14">
        <v>20.451821923313211</v>
      </c>
      <c r="D500" s="14">
        <v>14.087318417261432</v>
      </c>
      <c r="E500" s="15">
        <v>19.906763942476722</v>
      </c>
      <c r="F500" s="16">
        <v>9.4068420713647308E-2</v>
      </c>
      <c r="G500" s="16">
        <v>0.19906763942476721</v>
      </c>
      <c r="H500" s="16">
        <v>0.14087318417261432</v>
      </c>
      <c r="I500" s="16">
        <v>0.20451821923313213</v>
      </c>
      <c r="J500" s="16">
        <v>15.963186588604023</v>
      </c>
      <c r="K500" s="16">
        <v>0.15963186588604025</v>
      </c>
      <c r="L500" s="16">
        <v>16.693707604126409</v>
      </c>
      <c r="M500" s="16">
        <v>0.22665440403061998</v>
      </c>
      <c r="N500">
        <v>1.8172713321447287</v>
      </c>
      <c r="P500" s="16">
        <v>8.7841514397106593E-2</v>
      </c>
      <c r="Q500" s="4"/>
      <c r="R500" s="16">
        <v>7.524832280301437E-2</v>
      </c>
    </row>
    <row r="501" spans="1:18" x14ac:dyDescent="0.25">
      <c r="A501">
        <v>43810</v>
      </c>
      <c r="B501" s="14">
        <v>40.782541629860262</v>
      </c>
      <c r="C501" s="14">
        <v>72.495198067791534</v>
      </c>
      <c r="D501" s="14">
        <v>63.263590535951238</v>
      </c>
      <c r="E501" s="15">
        <v>84.244636592083779</v>
      </c>
      <c r="F501" s="16">
        <v>0.40782541629860264</v>
      </c>
      <c r="G501" s="16">
        <v>0.84244636592083777</v>
      </c>
      <c r="H501" s="16">
        <v>0.63263590535951242</v>
      </c>
      <c r="I501" s="16">
        <v>0.72495198067791533</v>
      </c>
      <c r="J501" s="16">
        <v>65.19649170642171</v>
      </c>
      <c r="K501" s="16">
        <v>0.65196491706421711</v>
      </c>
      <c r="L501" s="16">
        <v>68.796310222992801</v>
      </c>
      <c r="M501" s="16">
        <v>0.91451858162523147</v>
      </c>
      <c r="N501">
        <v>4.6916786670271087</v>
      </c>
      <c r="P501" s="16">
        <v>0.13896197146795136</v>
      </c>
      <c r="Q501" s="4"/>
      <c r="R501" s="16">
        <v>9.7495071933667937E-2</v>
      </c>
    </row>
    <row r="502" spans="1:18" x14ac:dyDescent="0.25">
      <c r="A502">
        <v>43811</v>
      </c>
      <c r="B502" s="14">
        <v>69.982220808570304</v>
      </c>
      <c r="C502" s="14">
        <v>96.402562793133342</v>
      </c>
      <c r="D502" s="14">
        <v>100.7518287644675</v>
      </c>
      <c r="E502" s="15">
        <v>107.18274278430115</v>
      </c>
      <c r="F502" s="16">
        <v>0.69982220808570306</v>
      </c>
      <c r="G502" s="16">
        <v>1.0718274278430115</v>
      </c>
      <c r="H502" s="16">
        <v>1.0075182876446751</v>
      </c>
      <c r="I502" s="16">
        <v>0.9640256279313334</v>
      </c>
      <c r="J502" s="16">
        <v>93.579838787618087</v>
      </c>
      <c r="K502" s="16">
        <v>0.93579838787618086</v>
      </c>
      <c r="L502" s="16">
        <v>96.236110446756356</v>
      </c>
      <c r="M502" s="16">
        <v>1.295130671670971</v>
      </c>
      <c r="N502">
        <v>5.7612294455754665</v>
      </c>
      <c r="P502" s="16">
        <v>0.16243032788684703</v>
      </c>
      <c r="Q502" s="4"/>
      <c r="R502" s="16">
        <v>0.15168653510823513</v>
      </c>
    </row>
    <row r="503" spans="1:18" x14ac:dyDescent="0.25">
      <c r="A503">
        <v>43812</v>
      </c>
      <c r="B503" s="14">
        <v>70.005232554975223</v>
      </c>
      <c r="C503" s="14">
        <v>90.894772747805661</v>
      </c>
      <c r="D503" s="14">
        <v>93.224986554017775</v>
      </c>
      <c r="E503" s="15">
        <v>118.54361185354124</v>
      </c>
      <c r="F503" s="16">
        <v>0.70005232554975227</v>
      </c>
      <c r="G503" s="16">
        <v>1.1854361185354123</v>
      </c>
      <c r="H503" s="16">
        <v>0.93224986554017775</v>
      </c>
      <c r="I503" s="16">
        <v>0.90894772747805663</v>
      </c>
      <c r="J503" s="16">
        <v>93.16715092758497</v>
      </c>
      <c r="K503" s="16">
        <v>0.93167150927584974</v>
      </c>
      <c r="L503" s="16">
        <v>97.989256859780994</v>
      </c>
      <c r="M503" s="16">
        <v>1.3016925792033718</v>
      </c>
      <c r="N503">
        <v>4.2073538998448976</v>
      </c>
      <c r="P503" s="16">
        <v>0.22143882626802452</v>
      </c>
      <c r="Q503" s="4"/>
      <c r="R503" s="16">
        <v>0.24045220184577432</v>
      </c>
    </row>
    <row r="504" spans="1:18" x14ac:dyDescent="0.25">
      <c r="A504">
        <v>43813</v>
      </c>
      <c r="B504" s="14">
        <v>69.801531499811176</v>
      </c>
      <c r="C504" s="14">
        <v>98.676591448377735</v>
      </c>
      <c r="D504" s="14">
        <v>90.387030170621514</v>
      </c>
      <c r="E504" s="15">
        <v>103.44557548914679</v>
      </c>
      <c r="F504" s="16">
        <v>0.69801531499811176</v>
      </c>
      <c r="G504" s="16">
        <v>1.0344557548914679</v>
      </c>
      <c r="H504" s="16">
        <v>0.90387030170621518</v>
      </c>
      <c r="I504" s="16">
        <v>0.98676591448377737</v>
      </c>
      <c r="J504" s="16">
        <v>90.577682151989308</v>
      </c>
      <c r="K504" s="16">
        <v>0.90577682151989303</v>
      </c>
      <c r="L504" s="16">
        <v>93.020675366235551</v>
      </c>
      <c r="M504" s="16">
        <v>1.2671629995587335</v>
      </c>
      <c r="N504">
        <v>5.9489115438410138</v>
      </c>
      <c r="P504" s="16">
        <v>0.15225925193956794</v>
      </c>
      <c r="Q504" s="4"/>
      <c r="R504" s="16">
        <v>0.16674550850670622</v>
      </c>
    </row>
    <row r="505" spans="1:18" x14ac:dyDescent="0.25">
      <c r="A505">
        <v>43814</v>
      </c>
      <c r="B505" s="14">
        <v>82.011121400809074</v>
      </c>
      <c r="C505" s="14">
        <v>116.0875094981877</v>
      </c>
      <c r="D505" s="14">
        <v>99.6193316250978</v>
      </c>
      <c r="E505" s="15">
        <v>115.78790260982257</v>
      </c>
      <c r="F505" s="16">
        <v>0.82011121400809073</v>
      </c>
      <c r="G505" s="16">
        <v>1.1578790260982257</v>
      </c>
      <c r="H505" s="16">
        <v>0.99619331625097796</v>
      </c>
      <c r="I505" s="16">
        <v>1.1608750949818769</v>
      </c>
      <c r="J505" s="16">
        <v>103.37646628347929</v>
      </c>
      <c r="K505" s="16">
        <v>1.033764662834793</v>
      </c>
      <c r="L505" s="16">
        <v>105.69706783890069</v>
      </c>
      <c r="M505" s="16">
        <v>1.4531679401870004</v>
      </c>
      <c r="N505">
        <v>7.4773602429039245</v>
      </c>
      <c r="P505" s="16">
        <v>0.13825262248342843</v>
      </c>
      <c r="Q505" s="4"/>
      <c r="R505" s="16">
        <v>0.13908739639175896</v>
      </c>
    </row>
    <row r="506" spans="1:18" x14ac:dyDescent="0.25">
      <c r="A506">
        <v>43815</v>
      </c>
      <c r="B506" s="14">
        <v>89.130685741654176</v>
      </c>
      <c r="C506" s="14">
        <v>109.70018755844571</v>
      </c>
      <c r="D506" s="14">
        <v>123.53043166956269</v>
      </c>
      <c r="E506" s="15">
        <v>117.20811419167408</v>
      </c>
      <c r="F506" s="16">
        <v>0.89130685741654181</v>
      </c>
      <c r="G506" s="16">
        <v>1.172081141916741</v>
      </c>
      <c r="H506" s="16">
        <v>1.2353043166956268</v>
      </c>
      <c r="I506" s="16">
        <v>1.0970018755844571</v>
      </c>
      <c r="J506" s="16">
        <v>109.89235479033417</v>
      </c>
      <c r="K506" s="16">
        <v>1.0989235479033417</v>
      </c>
      <c r="L506" s="16">
        <v>111.41872984538104</v>
      </c>
      <c r="M506" s="16">
        <v>1.5118490450540103</v>
      </c>
      <c r="N506">
        <v>6.7715269171531034</v>
      </c>
      <c r="P506" s="16">
        <v>0.16228593068420571</v>
      </c>
      <c r="Q506" s="4"/>
      <c r="R506" s="16">
        <v>0.1678433548533369</v>
      </c>
    </row>
    <row r="507" spans="1:18" x14ac:dyDescent="0.25">
      <c r="A507">
        <v>43816</v>
      </c>
      <c r="B507" s="14">
        <v>71.720552430779165</v>
      </c>
      <c r="C507" s="14">
        <v>81.615459975346184</v>
      </c>
      <c r="D507" s="14">
        <v>86.343770308120767</v>
      </c>
      <c r="E507" s="15">
        <v>93.641603193700917</v>
      </c>
      <c r="F507" s="16">
        <v>0.71720552430779161</v>
      </c>
      <c r="G507" s="16">
        <v>0.93641603193700917</v>
      </c>
      <c r="H507" s="16">
        <v>0.86343770308120771</v>
      </c>
      <c r="I507" s="16">
        <v>0.81615459975346183</v>
      </c>
      <c r="J507" s="16">
        <v>83.330346476986762</v>
      </c>
      <c r="K507" s="16">
        <v>0.83330346476986761</v>
      </c>
      <c r="L507" s="16">
        <v>85.319619491473787</v>
      </c>
      <c r="M507" s="16">
        <v>1.1598682197269885</v>
      </c>
      <c r="N507">
        <v>3.7844905422695665</v>
      </c>
      <c r="P507" s="16">
        <v>0.22018907312954569</v>
      </c>
      <c r="Q507" s="4"/>
      <c r="R507" s="16">
        <v>0.26953851078099095</v>
      </c>
    </row>
    <row r="508" spans="1:18" x14ac:dyDescent="0.25">
      <c r="A508">
        <v>43817</v>
      </c>
      <c r="B508" s="14">
        <v>70.201220905133113</v>
      </c>
      <c r="C508" s="14">
        <v>94.708684502835922</v>
      </c>
      <c r="D508" s="14">
        <v>94.441753883115581</v>
      </c>
      <c r="E508" s="15">
        <v>124.25632382074122</v>
      </c>
      <c r="F508" s="16">
        <v>0.7020122090513311</v>
      </c>
      <c r="G508" s="16">
        <v>1.2425632382074121</v>
      </c>
      <c r="H508" s="16">
        <v>0.94441753883115576</v>
      </c>
      <c r="I508" s="16">
        <v>0.94708684502835927</v>
      </c>
      <c r="J508" s="16">
        <v>95.901995777956458</v>
      </c>
      <c r="K508" s="16">
        <v>0.9590199577795645</v>
      </c>
      <c r="L508" s="16">
        <v>101.27471568713716</v>
      </c>
      <c r="M508" s="16">
        <v>1.3425669676873095</v>
      </c>
      <c r="N508">
        <v>6.5533062034752501</v>
      </c>
      <c r="P508" s="16">
        <v>0.14634139287906181</v>
      </c>
      <c r="Q508" s="4"/>
      <c r="R508" s="16">
        <v>0.14623854937500383</v>
      </c>
    </row>
    <row r="509" spans="1:18" x14ac:dyDescent="0.25">
      <c r="A509">
        <v>43818</v>
      </c>
      <c r="B509" s="14">
        <v>80.10195347371409</v>
      </c>
      <c r="C509" s="14">
        <v>93.745700835903122</v>
      </c>
      <c r="D509" s="14">
        <v>97.650598474692742</v>
      </c>
      <c r="E509" s="15">
        <v>132.4260196195157</v>
      </c>
      <c r="F509" s="16">
        <v>0.80101953473714094</v>
      </c>
      <c r="G509" s="16">
        <v>1.324260196195157</v>
      </c>
      <c r="H509" s="16">
        <v>0.9765059847469274</v>
      </c>
      <c r="I509" s="16">
        <v>0.93745700835903123</v>
      </c>
      <c r="J509" s="16">
        <v>100.98106810095641</v>
      </c>
      <c r="K509" s="16">
        <v>1.0098106810095642</v>
      </c>
      <c r="L509" s="16">
        <v>106.92230419322004</v>
      </c>
      <c r="M509" s="16">
        <v>1.4169183505514349</v>
      </c>
      <c r="N509">
        <v>5.8639323271229893</v>
      </c>
      <c r="P509" s="16">
        <v>0.17220708300789783</v>
      </c>
      <c r="Q509" s="4"/>
      <c r="R509" s="16">
        <v>0.18111540333590642</v>
      </c>
    </row>
    <row r="510" spans="1:18" x14ac:dyDescent="0.25">
      <c r="A510">
        <v>43819</v>
      </c>
      <c r="B510" s="14">
        <v>69.145552461197298</v>
      </c>
      <c r="C510" s="14">
        <v>93.340487380690007</v>
      </c>
      <c r="D510" s="14">
        <v>95.873148761847688</v>
      </c>
      <c r="E510" s="15">
        <v>138.3463781324088</v>
      </c>
      <c r="F510" s="16">
        <v>0.69145552461197302</v>
      </c>
      <c r="G510" s="16">
        <v>1.383463781324088</v>
      </c>
      <c r="H510" s="16">
        <v>0.95873148761847693</v>
      </c>
      <c r="I510" s="16">
        <v>0.93340487380690007</v>
      </c>
      <c r="J510" s="16">
        <v>99.176391684035949</v>
      </c>
      <c r="K510" s="16">
        <v>0.99176391684035947</v>
      </c>
      <c r="L510" s="16">
        <v>106.58565668000492</v>
      </c>
      <c r="M510" s="16">
        <v>1.3908286464838238</v>
      </c>
      <c r="N510">
        <v>7.2397585444418597</v>
      </c>
      <c r="P510" s="16">
        <v>0.1369885350115386</v>
      </c>
      <c r="Q510" s="4"/>
      <c r="R510" s="16">
        <v>0.14995489357057362</v>
      </c>
    </row>
    <row r="511" spans="1:18" x14ac:dyDescent="0.25">
      <c r="A511">
        <v>43820</v>
      </c>
      <c r="B511" s="14">
        <v>92.011567018901729</v>
      </c>
      <c r="C511" s="14">
        <v>103.06108721531079</v>
      </c>
      <c r="D511" s="14">
        <v>109.70288766868632</v>
      </c>
      <c r="E511" s="15">
        <v>134.64359013203367</v>
      </c>
      <c r="F511" s="16">
        <v>0.9201156701890173</v>
      </c>
      <c r="G511" s="16">
        <v>1.3464359013203366</v>
      </c>
      <c r="H511" s="16">
        <v>1.0970288766868632</v>
      </c>
      <c r="I511" s="16">
        <v>1.030610872153108</v>
      </c>
      <c r="J511" s="16">
        <v>109.85478300873311</v>
      </c>
      <c r="K511" s="16">
        <v>1.0985478300873313</v>
      </c>
      <c r="L511" s="16">
        <v>114.56313740875976</v>
      </c>
      <c r="M511" s="16">
        <v>1.5357766825560228</v>
      </c>
      <c r="N511">
        <v>6.8836728539470613</v>
      </c>
      <c r="P511" s="16">
        <v>0.15958745474916486</v>
      </c>
      <c r="Q511" s="4"/>
      <c r="R511" s="16">
        <v>0.16342234579609988</v>
      </c>
    </row>
    <row r="512" spans="1:18" x14ac:dyDescent="0.25">
      <c r="A512">
        <v>43821</v>
      </c>
      <c r="B512" s="14">
        <v>78.200756334611555</v>
      </c>
      <c r="C512" s="14">
        <v>100.34760633085939</v>
      </c>
      <c r="D512" s="14">
        <v>98.811256855271822</v>
      </c>
      <c r="E512" s="15">
        <v>139.65886681298892</v>
      </c>
      <c r="F512" s="16">
        <v>0.78200756334611554</v>
      </c>
      <c r="G512" s="16">
        <v>1.3965886681298891</v>
      </c>
      <c r="H512" s="16">
        <v>0.98811256855271823</v>
      </c>
      <c r="I512" s="16">
        <v>1.003476063308594</v>
      </c>
      <c r="J512" s="16">
        <v>104.25462158343294</v>
      </c>
      <c r="K512" s="16">
        <v>1.0425462158343293</v>
      </c>
      <c r="L512" s="16">
        <v>110.92699452976696</v>
      </c>
      <c r="M512" s="16">
        <v>1.4663666706286116</v>
      </c>
      <c r="N512">
        <v>6.342924112644492</v>
      </c>
      <c r="P512" s="16">
        <v>0.16436365898750613</v>
      </c>
      <c r="Q512" s="4"/>
      <c r="R512" s="16">
        <v>0.18031255060190474</v>
      </c>
    </row>
    <row r="513" spans="1:18" x14ac:dyDescent="0.25">
      <c r="A513">
        <v>43822</v>
      </c>
      <c r="B513" s="14">
        <v>69.383027233290434</v>
      </c>
      <c r="C513" s="14">
        <v>89.221846364256166</v>
      </c>
      <c r="D513" s="14">
        <v>87.797546075190553</v>
      </c>
      <c r="E513" s="15">
        <v>95.077130938083215</v>
      </c>
      <c r="F513" s="16">
        <v>0.6938302723329044</v>
      </c>
      <c r="G513" s="16">
        <v>0.9507713093808321</v>
      </c>
      <c r="H513" s="16">
        <v>0.87797546075190558</v>
      </c>
      <c r="I513" s="16">
        <v>0.89221846364256163</v>
      </c>
      <c r="J513" s="16">
        <v>85.369887652705088</v>
      </c>
      <c r="K513" s="16">
        <v>0.8536988765270509</v>
      </c>
      <c r="L513" s="16">
        <v>87.238540461151786</v>
      </c>
      <c r="M513" s="16">
        <v>1.189595151806611</v>
      </c>
      <c r="N513">
        <v>4.6582333733759143</v>
      </c>
      <c r="P513" s="16">
        <v>0.18326666100637168</v>
      </c>
      <c r="Q513" s="4"/>
      <c r="R513" s="16">
        <v>0.21857866291411543</v>
      </c>
    </row>
    <row r="514" spans="1:18" x14ac:dyDescent="0.25">
      <c r="A514">
        <v>43823</v>
      </c>
      <c r="B514" s="14">
        <v>71.655223637671583</v>
      </c>
      <c r="C514" s="14">
        <v>90.846191662319271</v>
      </c>
      <c r="D514" s="14">
        <v>88.043319965760901</v>
      </c>
      <c r="E514" s="15">
        <v>55.578606969622953</v>
      </c>
      <c r="F514" s="16">
        <v>0.71655223637671583</v>
      </c>
      <c r="G514" s="16">
        <v>0.55578606969622957</v>
      </c>
      <c r="H514" s="16">
        <v>0.88043319965760902</v>
      </c>
      <c r="I514" s="16">
        <v>0.90846191662319276</v>
      </c>
      <c r="J514" s="16">
        <v>76.530835558843677</v>
      </c>
      <c r="K514" s="16">
        <v>0.7653083555884368</v>
      </c>
      <c r="L514" s="16">
        <v>72.665036970960912</v>
      </c>
      <c r="M514" s="16">
        <v>1.0516532003095909</v>
      </c>
      <c r="N514">
        <v>6.3103592507481094</v>
      </c>
      <c r="P514" s="16">
        <v>0.12127809609218484</v>
      </c>
      <c r="Q514" s="4"/>
      <c r="R514" s="16">
        <v>0.13379181275487037</v>
      </c>
    </row>
    <row r="515" spans="1:18" x14ac:dyDescent="0.25">
      <c r="A515">
        <v>43824</v>
      </c>
      <c r="B515" s="14">
        <v>71.124132378354858</v>
      </c>
      <c r="C515" s="14">
        <v>95.918662659908676</v>
      </c>
      <c r="D515" s="14">
        <v>97.402512334008421</v>
      </c>
      <c r="E515" s="15">
        <v>117.51284007344468</v>
      </c>
      <c r="F515" s="16">
        <v>0.71124132378354854</v>
      </c>
      <c r="G515" s="16">
        <v>1.1751284007344467</v>
      </c>
      <c r="H515" s="16">
        <v>0.97402512334008418</v>
      </c>
      <c r="I515" s="16">
        <v>0.95918662659908671</v>
      </c>
      <c r="J515" s="16">
        <v>95.489536861429158</v>
      </c>
      <c r="K515" s="16">
        <v>0.95489536861429158</v>
      </c>
      <c r="L515" s="16">
        <v>99.693094226437907</v>
      </c>
      <c r="M515" s="16">
        <v>1.331016532340906</v>
      </c>
      <c r="N515">
        <v>7.0746294140227635</v>
      </c>
      <c r="P515" s="16">
        <v>0.13497461318914805</v>
      </c>
      <c r="Q515" s="4"/>
      <c r="R515" s="16">
        <v>0.12846423978623547</v>
      </c>
    </row>
    <row r="516" spans="1:18" x14ac:dyDescent="0.25">
      <c r="A516">
        <v>43825</v>
      </c>
      <c r="B516" s="14">
        <v>78.306992943446204</v>
      </c>
      <c r="C516" s="14">
        <v>108.71357304380793</v>
      </c>
      <c r="D516" s="14">
        <v>109.90930308874303</v>
      </c>
      <c r="E516" s="15">
        <v>129.75540935166563</v>
      </c>
      <c r="F516" s="16">
        <v>0.78306992943446208</v>
      </c>
      <c r="G516" s="16">
        <v>1.2975540935166563</v>
      </c>
      <c r="H516" s="16">
        <v>1.0990930308874303</v>
      </c>
      <c r="I516" s="16">
        <v>1.0871357304380793</v>
      </c>
      <c r="J516" s="16">
        <v>106.67131960691572</v>
      </c>
      <c r="K516" s="16">
        <v>1.0667131960691569</v>
      </c>
      <c r="L516" s="16">
        <v>111.08967649323647</v>
      </c>
      <c r="M516" s="16">
        <v>1.4849378969068729</v>
      </c>
      <c r="N516">
        <v>7.6508087843926322</v>
      </c>
      <c r="P516" s="16">
        <v>0.13942489299238697</v>
      </c>
      <c r="Q516" s="4"/>
      <c r="R516" s="16">
        <v>0.14360405527677614</v>
      </c>
    </row>
    <row r="517" spans="1:18" x14ac:dyDescent="0.25">
      <c r="A517">
        <v>43826</v>
      </c>
      <c r="B517" s="14">
        <v>69.260275475445653</v>
      </c>
      <c r="C517" s="14">
        <v>111.35225649086246</v>
      </c>
      <c r="D517" s="14">
        <v>114.16846436155272</v>
      </c>
      <c r="E517" s="15">
        <v>73.581589246864908</v>
      </c>
      <c r="F517" s="16">
        <v>0.69260275475445654</v>
      </c>
      <c r="G517" s="16">
        <v>0.73581589246864909</v>
      </c>
      <c r="H517" s="16">
        <v>1.1416846436155272</v>
      </c>
      <c r="I517" s="16">
        <v>1.1135225649086247</v>
      </c>
      <c r="J517" s="16">
        <v>92.090646393681425</v>
      </c>
      <c r="K517" s="16">
        <v>0.9209064639368143</v>
      </c>
      <c r="L517" s="16">
        <v>88.794703715465005</v>
      </c>
      <c r="M517" s="16">
        <v>1.2491721010872663</v>
      </c>
      <c r="N517">
        <v>7.3935474068974241</v>
      </c>
      <c r="P517" s="16">
        <v>0.12455542830194105</v>
      </c>
      <c r="Q517" s="4"/>
      <c r="R517" s="16">
        <v>0.14595623272338423</v>
      </c>
    </row>
    <row r="518" spans="1:18" x14ac:dyDescent="0.25">
      <c r="A518">
        <v>43827</v>
      </c>
      <c r="B518" s="14">
        <v>78.277606845571597</v>
      </c>
      <c r="C518" s="14">
        <v>97.987336794885223</v>
      </c>
      <c r="D518" s="14">
        <v>108.92693825053742</v>
      </c>
      <c r="E518" s="15">
        <v>114.8396230104034</v>
      </c>
      <c r="F518" s="16">
        <v>0.78277606845571601</v>
      </c>
      <c r="G518" s="16">
        <v>1.148396230104034</v>
      </c>
      <c r="H518" s="16">
        <v>1.0892693825053741</v>
      </c>
      <c r="I518" s="16">
        <v>0.97987336794885227</v>
      </c>
      <c r="J518" s="16">
        <v>100.00787622534941</v>
      </c>
      <c r="K518" s="16">
        <v>1.0000787622534939</v>
      </c>
      <c r="L518" s="16">
        <v>102.91509873476154</v>
      </c>
      <c r="M518" s="16">
        <v>1.3816808746285292</v>
      </c>
      <c r="N518">
        <v>3.2102613865853167</v>
      </c>
      <c r="P518" s="16">
        <v>0.31152564910524477</v>
      </c>
      <c r="Q518" s="4"/>
      <c r="R518" s="16">
        <v>0.32232900138571846</v>
      </c>
    </row>
    <row r="519" spans="1:18" x14ac:dyDescent="0.25">
      <c r="A519">
        <v>43828</v>
      </c>
      <c r="B519" s="14">
        <v>68.45694181717208</v>
      </c>
      <c r="C519" s="14">
        <v>80.930448430451349</v>
      </c>
      <c r="D519" s="14">
        <v>94.342570639691019</v>
      </c>
      <c r="E519" s="15">
        <v>80.857185762197787</v>
      </c>
      <c r="F519" s="16">
        <v>0.68456941817172079</v>
      </c>
      <c r="G519" s="16">
        <v>0.80857185762197792</v>
      </c>
      <c r="H519" s="16">
        <v>0.94342570639691015</v>
      </c>
      <c r="I519" s="16">
        <v>0.80930448430451352</v>
      </c>
      <c r="J519" s="16">
        <v>81.146786662378062</v>
      </c>
      <c r="K519" s="16">
        <v>0.81146786662378068</v>
      </c>
      <c r="L519" s="16">
        <v>81.223720331116937</v>
      </c>
      <c r="M519" s="16">
        <v>1.1110119838064163</v>
      </c>
      <c r="N519">
        <v>3.8092986599231531</v>
      </c>
      <c r="P519" s="16">
        <v>0.21302290501951632</v>
      </c>
      <c r="Q519" s="4"/>
      <c r="R519" s="16">
        <v>0.25283923826012289</v>
      </c>
    </row>
    <row r="520" spans="1:18" x14ac:dyDescent="0.25">
      <c r="A520">
        <v>43829</v>
      </c>
      <c r="B520" s="14">
        <v>75.286964145181059</v>
      </c>
      <c r="C520" s="14">
        <v>94.063294102085692</v>
      </c>
      <c r="D520" s="14">
        <v>100.04589175552265</v>
      </c>
      <c r="E520" s="15">
        <v>79.662161980851053</v>
      </c>
      <c r="F520" s="16">
        <v>0.75286964145181057</v>
      </c>
      <c r="G520" s="16">
        <v>0.79662161980851054</v>
      </c>
      <c r="H520" s="16">
        <v>1.0004589175552265</v>
      </c>
      <c r="I520" s="16">
        <v>0.94063294102085693</v>
      </c>
      <c r="J520" s="16">
        <v>87.264577995910116</v>
      </c>
      <c r="K520" s="16">
        <v>0.8726457799591012</v>
      </c>
      <c r="L520" s="16">
        <v>85.947932090645011</v>
      </c>
      <c r="M520" s="16">
        <v>1.1981798374009838</v>
      </c>
      <c r="N520">
        <v>4.816752244622954</v>
      </c>
      <c r="P520" s="16">
        <v>0.18116891541043134</v>
      </c>
      <c r="Q520" s="4"/>
      <c r="R520" s="16">
        <v>0.18335368098644345</v>
      </c>
    </row>
    <row r="521" spans="1:18" x14ac:dyDescent="0.25">
      <c r="A521">
        <v>43830</v>
      </c>
      <c r="B521" s="14">
        <v>81.07731231531902</v>
      </c>
      <c r="C521" s="14">
        <v>93.321099390674732</v>
      </c>
      <c r="D521" s="14">
        <v>106.36648331926915</v>
      </c>
      <c r="E521" s="15">
        <v>59.276339354150792</v>
      </c>
      <c r="F521" s="16">
        <v>0.81077312315319017</v>
      </c>
      <c r="G521" s="16">
        <v>0.59276339354150798</v>
      </c>
      <c r="H521" s="16">
        <v>1.0636648331926915</v>
      </c>
      <c r="I521" s="16">
        <v>0.93321099390674733</v>
      </c>
      <c r="J521" s="16">
        <v>85.010308594853427</v>
      </c>
      <c r="K521" s="16">
        <v>0.85010308594853423</v>
      </c>
      <c r="L521" s="16">
        <v>80.334416186364081</v>
      </c>
      <c r="M521" s="16">
        <v>1.1521409852756284</v>
      </c>
      <c r="N521">
        <v>4.5580440941649041</v>
      </c>
      <c r="P521" s="16">
        <v>0.18650611279448026</v>
      </c>
      <c r="Q521" s="4"/>
      <c r="R521" s="16">
        <v>0.19479673696902461</v>
      </c>
    </row>
    <row r="522" spans="1:18" x14ac:dyDescent="0.25">
      <c r="A522">
        <v>43831</v>
      </c>
      <c r="B522" s="14">
        <v>62.746376489888206</v>
      </c>
      <c r="C522" s="14">
        <v>81.674290370420309</v>
      </c>
      <c r="D522" s="14">
        <v>88.571025043280002</v>
      </c>
      <c r="E522" s="15">
        <v>113.45505261892038</v>
      </c>
      <c r="F522" s="16">
        <v>0.62746376489888211</v>
      </c>
      <c r="G522" s="16">
        <v>1.1345505261892037</v>
      </c>
      <c r="H522" s="16">
        <v>0.88571025043280005</v>
      </c>
      <c r="I522" s="16">
        <v>0.8167429037042031</v>
      </c>
      <c r="J522" s="16">
        <v>86.61168613062722</v>
      </c>
      <c r="K522" s="16">
        <v>0.8661168613062723</v>
      </c>
      <c r="L522" s="16">
        <v>91.731519152529458</v>
      </c>
      <c r="M522" s="16">
        <v>1.2061565252459114</v>
      </c>
      <c r="N522">
        <v>4.5562705228879041</v>
      </c>
      <c r="P522" s="16">
        <v>0.19009337943290094</v>
      </c>
      <c r="Q522" s="4"/>
      <c r="R522" s="16">
        <v>0.19850456177945808</v>
      </c>
    </row>
    <row r="523" spans="1:18" x14ac:dyDescent="0.25">
      <c r="A523">
        <v>43832</v>
      </c>
      <c r="B523" s="14">
        <v>71.576951292037265</v>
      </c>
      <c r="C523" s="14">
        <v>84.403349137355491</v>
      </c>
      <c r="D523" s="14">
        <v>86.971478457123823</v>
      </c>
      <c r="E523" s="15">
        <v>66.215728884404243</v>
      </c>
      <c r="F523" s="16">
        <v>0.71576951292037261</v>
      </c>
      <c r="G523" s="16">
        <v>0.66215728884404246</v>
      </c>
      <c r="H523" s="16">
        <v>0.86971478457123819</v>
      </c>
      <c r="I523" s="16">
        <v>0.84403349137355488</v>
      </c>
      <c r="J523" s="16">
        <v>77.291876942730198</v>
      </c>
      <c r="K523" s="16">
        <v>0.77291876942730209</v>
      </c>
      <c r="L523" s="16">
        <v>75.284204826792205</v>
      </c>
      <c r="M523" s="16">
        <v>1.0648026491267075</v>
      </c>
      <c r="N523">
        <v>6.2215645720939516</v>
      </c>
      <c r="P523" s="16">
        <v>0.12423221851528028</v>
      </c>
      <c r="Q523" s="4"/>
      <c r="R523" s="16">
        <v>0.13964625737650446</v>
      </c>
    </row>
    <row r="524" spans="1:18" x14ac:dyDescent="0.25">
      <c r="A524">
        <v>43833</v>
      </c>
      <c r="B524" s="14">
        <v>79.128506197921283</v>
      </c>
      <c r="C524" s="14">
        <v>92.137481258602875</v>
      </c>
      <c r="D524" s="14">
        <v>105.62820136920273</v>
      </c>
      <c r="E524" s="15">
        <v>65.51022857221821</v>
      </c>
      <c r="F524" s="16">
        <v>0.79128506197921278</v>
      </c>
      <c r="G524" s="16">
        <v>0.6551022857221821</v>
      </c>
      <c r="H524" s="16">
        <v>1.0562820136920272</v>
      </c>
      <c r="I524" s="16">
        <v>0.92137481258602871</v>
      </c>
      <c r="J524" s="16">
        <v>85.601104349486263</v>
      </c>
      <c r="K524" s="16">
        <v>0.85601104349486268</v>
      </c>
      <c r="L524" s="16">
        <v>81.984108922002505</v>
      </c>
      <c r="M524" s="16">
        <v>1.1623730641330734</v>
      </c>
      <c r="N524">
        <v>7.2329035782861943</v>
      </c>
      <c r="P524" s="16">
        <v>0.1183495720950411</v>
      </c>
      <c r="Q524" s="4"/>
      <c r="R524" s="16">
        <v>0.11541387730338158</v>
      </c>
    </row>
    <row r="525" spans="1:18" x14ac:dyDescent="0.25">
      <c r="A525">
        <v>43834</v>
      </c>
      <c r="B525" s="14">
        <v>79.217774019225871</v>
      </c>
      <c r="C525" s="14">
        <v>86.051858325058646</v>
      </c>
      <c r="D525" s="14">
        <v>100.06150662495661</v>
      </c>
      <c r="E525" s="15">
        <v>113.3134213831875</v>
      </c>
      <c r="F525" s="16">
        <v>0.79217774019225873</v>
      </c>
      <c r="G525" s="16">
        <v>1.133134213831875</v>
      </c>
      <c r="H525" s="16">
        <v>1.0006150662495661</v>
      </c>
      <c r="I525" s="16">
        <v>0.8605185832505865</v>
      </c>
      <c r="J525" s="16">
        <v>94.66114008810716</v>
      </c>
      <c r="K525" s="16">
        <v>0.94661140088107154</v>
      </c>
      <c r="L525" s="16">
        <v>98.259077199540911</v>
      </c>
      <c r="M525" s="16">
        <v>1.3131300366839782</v>
      </c>
      <c r="N525">
        <v>6.5996404902495263</v>
      </c>
      <c r="P525" s="16">
        <v>0.14343378283705285</v>
      </c>
      <c r="Q525" s="4"/>
      <c r="R525" s="16">
        <v>0.14210438138374801</v>
      </c>
    </row>
    <row r="526" spans="1:18" x14ac:dyDescent="0.25">
      <c r="A526">
        <v>43835</v>
      </c>
      <c r="B526" s="14">
        <v>75.081324825963122</v>
      </c>
      <c r="C526" s="14">
        <v>83.924556973987734</v>
      </c>
      <c r="D526" s="14">
        <v>86.760128384073255</v>
      </c>
      <c r="E526" s="15">
        <v>130.98879964957908</v>
      </c>
      <c r="F526" s="16">
        <v>0.75081324825963125</v>
      </c>
      <c r="G526" s="16">
        <v>1.3098879964957908</v>
      </c>
      <c r="H526" s="16">
        <v>0.86760128384073254</v>
      </c>
      <c r="I526" s="16">
        <v>0.8392455697398773</v>
      </c>
      <c r="J526" s="16">
        <v>94.188702458400797</v>
      </c>
      <c r="K526" s="16">
        <v>0.94188702458400786</v>
      </c>
      <c r="L526" s="16">
        <v>101.1064351839814</v>
      </c>
      <c r="M526" s="16">
        <v>1.3290761154397157</v>
      </c>
      <c r="N526">
        <v>6.3036286889687734</v>
      </c>
      <c r="P526" s="16">
        <v>0.1494198137387584</v>
      </c>
      <c r="Q526" s="4"/>
      <c r="R526" s="16">
        <v>0.15892969510105517</v>
      </c>
    </row>
    <row r="527" spans="1:18" x14ac:dyDescent="0.25">
      <c r="A527">
        <v>43836</v>
      </c>
      <c r="B527" s="14">
        <v>74.713631511235079</v>
      </c>
      <c r="C527" s="14">
        <v>83.174990319246234</v>
      </c>
      <c r="D527" s="14">
        <v>99.463322851007916</v>
      </c>
      <c r="E527" s="15">
        <v>108.7258690575356</v>
      </c>
      <c r="F527" s="16">
        <v>0.74713631511235079</v>
      </c>
      <c r="G527" s="16">
        <v>1.0872586905753561</v>
      </c>
      <c r="H527" s="16">
        <v>0.99463322851007918</v>
      </c>
      <c r="I527" s="16">
        <v>0.83174990319246234</v>
      </c>
      <c r="J527" s="16">
        <v>91.519453434756215</v>
      </c>
      <c r="K527" s="16">
        <v>0.91519453434756204</v>
      </c>
      <c r="L527" s="16">
        <v>94.86811109724681</v>
      </c>
      <c r="M527" s="16">
        <v>1.2644583546334309</v>
      </c>
      <c r="N527">
        <v>6.3733391945527798</v>
      </c>
      <c r="P527" s="16">
        <v>0.14359733671946542</v>
      </c>
      <c r="Q527" s="4"/>
      <c r="R527" s="16">
        <v>0.15508292935417914</v>
      </c>
    </row>
    <row r="528" spans="1:18" x14ac:dyDescent="0.25">
      <c r="A528">
        <v>43837</v>
      </c>
      <c r="B528" s="14">
        <v>80.348337001023381</v>
      </c>
      <c r="C528" s="14">
        <v>97.568317950399774</v>
      </c>
      <c r="D528" s="14">
        <v>120.36403261127388</v>
      </c>
      <c r="E528" s="15">
        <v>112.49834095891806</v>
      </c>
      <c r="F528" s="16">
        <v>0.80348337001023384</v>
      </c>
      <c r="G528" s="16">
        <v>1.1249834095891806</v>
      </c>
      <c r="H528" s="16">
        <v>1.2036403261127389</v>
      </c>
      <c r="I528" s="16">
        <v>0.97568317950399774</v>
      </c>
      <c r="J528" s="16">
        <v>102.69475713040377</v>
      </c>
      <c r="K528" s="16">
        <v>1.0269475713040377</v>
      </c>
      <c r="L528" s="16">
        <v>104.73413081263018</v>
      </c>
      <c r="M528" s="16">
        <v>1.4031746180291482</v>
      </c>
      <c r="N528">
        <v>6.7871287109631764</v>
      </c>
      <c r="P528" s="16">
        <v>0.15130810318142637</v>
      </c>
      <c r="Q528" s="4"/>
      <c r="R528" s="16">
        <v>0.15268972104605463</v>
      </c>
    </row>
    <row r="529" spans="1:18" x14ac:dyDescent="0.25">
      <c r="A529">
        <v>43838</v>
      </c>
      <c r="B529" s="14">
        <v>78.599711783652907</v>
      </c>
      <c r="C529" s="14">
        <v>88.063411919630468</v>
      </c>
      <c r="D529" s="14">
        <v>112.94479838396724</v>
      </c>
      <c r="E529" s="15">
        <v>76.356662004851813</v>
      </c>
      <c r="F529" s="16">
        <v>0.78599711783652904</v>
      </c>
      <c r="G529" s="16">
        <v>0.76356662004851816</v>
      </c>
      <c r="H529" s="16">
        <v>1.1294479838396725</v>
      </c>
      <c r="I529" s="16">
        <v>0.88063411919630463</v>
      </c>
      <c r="J529" s="16">
        <v>88.991146023025607</v>
      </c>
      <c r="K529" s="16">
        <v>0.88991146023025602</v>
      </c>
      <c r="L529" s="16">
        <v>86.830130583182012</v>
      </c>
      <c r="M529" s="16">
        <v>1.2016275532383869</v>
      </c>
      <c r="N529">
        <v>3.8594474299241823</v>
      </c>
      <c r="P529" s="16">
        <v>0.230580018613633</v>
      </c>
      <c r="Q529" s="4"/>
      <c r="R529" s="16">
        <v>0.26247089117667688</v>
      </c>
    </row>
    <row r="530" spans="1:18" x14ac:dyDescent="0.25">
      <c r="A530">
        <v>43839</v>
      </c>
      <c r="B530" s="14">
        <v>65.276828290944962</v>
      </c>
      <c r="C530" s="14">
        <v>65.472703661163351</v>
      </c>
      <c r="D530" s="14">
        <v>92.614124319542512</v>
      </c>
      <c r="E530" s="15">
        <v>111.1317588459341</v>
      </c>
      <c r="F530" s="16">
        <v>0.65276828290944966</v>
      </c>
      <c r="G530" s="16">
        <v>1.1113175884593409</v>
      </c>
      <c r="H530" s="16">
        <v>0.92614124319542512</v>
      </c>
      <c r="I530" s="16">
        <v>0.65472703661163356</v>
      </c>
      <c r="J530" s="16">
        <v>83.623853779396228</v>
      </c>
      <c r="K530" s="16">
        <v>0.83623853779396229</v>
      </c>
      <c r="L530" s="16">
        <v>88.940258447439902</v>
      </c>
      <c r="M530" s="16">
        <v>1.1509016483786156</v>
      </c>
      <c r="N530">
        <v>2.9603654167264728</v>
      </c>
      <c r="P530" s="16">
        <v>0.28247814714666619</v>
      </c>
      <c r="Q530" s="4"/>
      <c r="R530" s="16">
        <v>0.30772296782846331</v>
      </c>
    </row>
    <row r="531" spans="1:18" x14ac:dyDescent="0.25">
      <c r="A531">
        <v>43840</v>
      </c>
      <c r="B531" s="14">
        <v>86.152615641791741</v>
      </c>
      <c r="C531" s="14">
        <v>86.974191206875958</v>
      </c>
      <c r="D531" s="14">
        <v>103.73053890641641</v>
      </c>
      <c r="E531" s="15">
        <v>111.1745924870888</v>
      </c>
      <c r="F531" s="16">
        <v>0.86152615641791741</v>
      </c>
      <c r="G531" s="16">
        <v>1.1117459248708881</v>
      </c>
      <c r="H531" s="16">
        <v>1.0373053890641641</v>
      </c>
      <c r="I531" s="16">
        <v>0.86974191206875962</v>
      </c>
      <c r="J531" s="16">
        <v>97.007984560543235</v>
      </c>
      <c r="K531" s="16">
        <v>0.97007984560543226</v>
      </c>
      <c r="L531" s="16">
        <v>99.766865610045613</v>
      </c>
      <c r="M531" s="16">
        <v>1.3439222697977917</v>
      </c>
      <c r="N531">
        <v>3.7377470249695253</v>
      </c>
      <c r="P531" s="16">
        <v>0.25953598227085511</v>
      </c>
      <c r="Q531" s="4"/>
      <c r="R531" s="16">
        <v>0.2546533627574209</v>
      </c>
    </row>
    <row r="532" spans="1:18" x14ac:dyDescent="0.25">
      <c r="A532">
        <v>43841</v>
      </c>
      <c r="B532" s="14">
        <v>82.904073730794536</v>
      </c>
      <c r="C532" s="14">
        <v>87.205787627255958</v>
      </c>
      <c r="D532" s="14">
        <v>104.13296365299722</v>
      </c>
      <c r="E532" s="15">
        <v>114.57737942164971</v>
      </c>
      <c r="F532" s="16">
        <v>0.82904073730794536</v>
      </c>
      <c r="G532" s="16">
        <v>1.1457737942164972</v>
      </c>
      <c r="H532" s="16">
        <v>1.0413296365299722</v>
      </c>
      <c r="I532" s="16">
        <v>0.8720578762725596</v>
      </c>
      <c r="J532" s="16">
        <v>97.205051108174359</v>
      </c>
      <c r="K532" s="16">
        <v>0.97205051108174367</v>
      </c>
      <c r="L532" s="16">
        <v>100.57507261318291</v>
      </c>
      <c r="M532" s="16">
        <v>1.3459704488479303</v>
      </c>
      <c r="N532">
        <v>3.3102347219715544</v>
      </c>
      <c r="P532" s="16">
        <v>0.29365002567032367</v>
      </c>
      <c r="Q532" s="4"/>
      <c r="R532" s="16">
        <v>0.30601830602729641</v>
      </c>
    </row>
    <row r="533" spans="1:18" x14ac:dyDescent="0.25">
      <c r="A533">
        <v>43842</v>
      </c>
      <c r="B533" s="14">
        <v>72.701950612893228</v>
      </c>
      <c r="C533" s="14">
        <v>80.721410080484944</v>
      </c>
      <c r="D533" s="14">
        <v>74.30366125713536</v>
      </c>
      <c r="E533" s="15">
        <v>113.11026171474956</v>
      </c>
      <c r="F533" s="16">
        <v>0.72701950612893229</v>
      </c>
      <c r="G533" s="16">
        <v>1.1311026171474956</v>
      </c>
      <c r="H533" s="16">
        <v>0.74303661257135356</v>
      </c>
      <c r="I533" s="16">
        <v>0.80721410080484945</v>
      </c>
      <c r="J533" s="16">
        <v>85.209320916315775</v>
      </c>
      <c r="K533" s="16">
        <v>0.85209320916315778</v>
      </c>
      <c r="L533" s="16">
        <v>90.401443071426399</v>
      </c>
      <c r="M533" s="16">
        <v>1.2108611521010204</v>
      </c>
      <c r="N533">
        <v>5.0158978646607615</v>
      </c>
      <c r="P533" s="16">
        <v>0.16987850074989258</v>
      </c>
      <c r="Q533" s="4"/>
      <c r="R533" s="16">
        <v>0.19074400344775805</v>
      </c>
    </row>
    <row r="534" spans="1:18" x14ac:dyDescent="0.25">
      <c r="A534">
        <v>43843</v>
      </c>
      <c r="B534" s="14">
        <v>75.079649885940015</v>
      </c>
      <c r="C534" s="14">
        <v>76.901813054317259</v>
      </c>
      <c r="D534" s="14">
        <v>96.068395814072247</v>
      </c>
      <c r="E534" s="15">
        <v>118.3406223879626</v>
      </c>
      <c r="F534" s="16">
        <v>0.75079649885940014</v>
      </c>
      <c r="G534" s="16">
        <v>1.1834062238796259</v>
      </c>
      <c r="H534" s="16">
        <v>0.96068395814072249</v>
      </c>
      <c r="I534" s="16">
        <v>0.76901813054317258</v>
      </c>
      <c r="J534" s="16">
        <v>91.597620285573029</v>
      </c>
      <c r="K534" s="16">
        <v>0.91597620285573034</v>
      </c>
      <c r="L534" s="16">
        <v>96.723498440312042</v>
      </c>
      <c r="M534" s="16">
        <v>1.271197910283635</v>
      </c>
      <c r="N534">
        <v>5.061296169423823</v>
      </c>
      <c r="P534" s="16">
        <v>0.18097660603015153</v>
      </c>
      <c r="Q534" s="4"/>
      <c r="R534" s="16">
        <v>0.18422361439362586</v>
      </c>
    </row>
    <row r="535" spans="1:18" x14ac:dyDescent="0.25">
      <c r="A535">
        <v>43844</v>
      </c>
      <c r="B535" s="14">
        <v>94.094633017962011</v>
      </c>
      <c r="C535" s="14">
        <v>84.027821440787775</v>
      </c>
      <c r="D535" s="14">
        <v>95.939846169292352</v>
      </c>
      <c r="E535" s="15">
        <v>96.529085448140677</v>
      </c>
      <c r="F535" s="16">
        <v>0.94094633017962015</v>
      </c>
      <c r="G535" s="16">
        <v>0.96529085448140672</v>
      </c>
      <c r="H535" s="16">
        <v>0.95939846169292353</v>
      </c>
      <c r="I535" s="16">
        <v>0.84027821440787775</v>
      </c>
      <c r="J535" s="16">
        <v>92.6478465190457</v>
      </c>
      <c r="K535" s="16">
        <v>0.92647846519045696</v>
      </c>
      <c r="L535" s="16">
        <v>93.418201912076228</v>
      </c>
      <c r="M535" s="16">
        <v>1.2904269280382616</v>
      </c>
      <c r="N535">
        <v>5.7495658133412011</v>
      </c>
      <c r="P535" s="16">
        <v>0.16113885731000263</v>
      </c>
      <c r="Q535" s="4"/>
      <c r="R535" s="16">
        <v>0.16459433713442073</v>
      </c>
    </row>
    <row r="536" spans="1:18" x14ac:dyDescent="0.25">
      <c r="A536">
        <v>43845</v>
      </c>
      <c r="B536" s="14">
        <v>70.680936120861773</v>
      </c>
      <c r="C536" s="14">
        <v>84.797035398741841</v>
      </c>
      <c r="D536" s="14">
        <v>102.95724402827629</v>
      </c>
      <c r="E536" s="15">
        <v>106.09303839054597</v>
      </c>
      <c r="F536" s="16">
        <v>0.7068093612086177</v>
      </c>
      <c r="G536" s="16">
        <v>1.0609303839054598</v>
      </c>
      <c r="H536" s="16">
        <v>1.0295724402827628</v>
      </c>
      <c r="I536" s="16">
        <v>0.84797035398741838</v>
      </c>
      <c r="J536" s="16">
        <v>91.132063484606476</v>
      </c>
      <c r="K536" s="16">
        <v>0.91132063484606463</v>
      </c>
      <c r="L536" s="16">
        <v>94.092900522171675</v>
      </c>
      <c r="M536" s="16">
        <v>1.251884948260924</v>
      </c>
      <c r="N536">
        <v>6.4535286335252149</v>
      </c>
      <c r="P536" s="16">
        <v>0.14121276693681598</v>
      </c>
      <c r="Q536" s="4"/>
      <c r="R536" s="16">
        <v>0.14729514742082961</v>
      </c>
    </row>
    <row r="537" spans="1:18" x14ac:dyDescent="0.25">
      <c r="A537">
        <v>43846</v>
      </c>
      <c r="B537" s="14">
        <v>81.782922300738633</v>
      </c>
      <c r="C537" s="14">
        <v>87.191283408636792</v>
      </c>
      <c r="D537" s="14">
        <v>106.0456501420547</v>
      </c>
      <c r="E537" s="15">
        <v>100.59222511883974</v>
      </c>
      <c r="F537" s="16">
        <v>0.81782922300738636</v>
      </c>
      <c r="G537" s="16">
        <v>1.0059222511883974</v>
      </c>
      <c r="H537" s="16">
        <v>1.0604565014205469</v>
      </c>
      <c r="I537" s="16">
        <v>0.87191283408636788</v>
      </c>
      <c r="J537" s="16">
        <v>93.903020242567464</v>
      </c>
      <c r="K537" s="16">
        <v>0.9390302024256747</v>
      </c>
      <c r="L537" s="16">
        <v>95.295395468054068</v>
      </c>
      <c r="M537" s="16">
        <v>1.2909023660992915</v>
      </c>
      <c r="N537">
        <v>7.4990540993460808</v>
      </c>
      <c r="P537" s="16">
        <v>0.12521981972467144</v>
      </c>
      <c r="Q537" s="4"/>
      <c r="R537" s="16">
        <v>0.13061124525432721</v>
      </c>
    </row>
    <row r="538" spans="1:18" x14ac:dyDescent="0.25">
      <c r="A538">
        <v>43847</v>
      </c>
      <c r="B538" s="14">
        <v>74.707281425227038</v>
      </c>
      <c r="C538" s="14">
        <v>95.851045719526113</v>
      </c>
      <c r="D538" s="14">
        <v>120.77688227993734</v>
      </c>
      <c r="E538" s="15">
        <v>118.23559887583929</v>
      </c>
      <c r="F538" s="16">
        <v>0.74707281425227035</v>
      </c>
      <c r="G538" s="16">
        <v>1.1823559887583928</v>
      </c>
      <c r="H538" s="16">
        <v>1.2077688227993735</v>
      </c>
      <c r="I538" s="16">
        <v>0.95851045719526118</v>
      </c>
      <c r="J538" s="16">
        <v>102.39270207513245</v>
      </c>
      <c r="K538" s="16">
        <v>1.0239270207513245</v>
      </c>
      <c r="L538" s="16">
        <v>105.58669426931479</v>
      </c>
      <c r="M538" s="16">
        <v>1.3969835969826543</v>
      </c>
      <c r="N538">
        <v>5.8128629015267315</v>
      </c>
      <c r="P538" s="16">
        <v>0.17614848966804172</v>
      </c>
      <c r="Q538" s="4"/>
      <c r="R538" s="16">
        <v>0.18025904968436743</v>
      </c>
    </row>
    <row r="539" spans="1:18" x14ac:dyDescent="0.25">
      <c r="A539">
        <v>43848</v>
      </c>
      <c r="B539" s="14">
        <v>48.555785913345758</v>
      </c>
      <c r="C539" s="14">
        <v>44.729215447562893</v>
      </c>
      <c r="D539" s="14">
        <v>71.225027979958909</v>
      </c>
      <c r="E539" s="15">
        <v>57.372151321286999</v>
      </c>
      <c r="F539" s="16">
        <v>0.48555785913345756</v>
      </c>
      <c r="G539" s="16">
        <v>0.57372151321287002</v>
      </c>
      <c r="H539" s="16">
        <v>0.7122502797995891</v>
      </c>
      <c r="I539" s="16">
        <v>0.44729215447562892</v>
      </c>
      <c r="J539" s="16">
        <v>55.470545165538638</v>
      </c>
      <c r="K539" s="16">
        <v>0.55470545165538643</v>
      </c>
      <c r="L539" s="16">
        <v>55.989395163275034</v>
      </c>
      <c r="M539" s="16">
        <v>0.74646395435456769</v>
      </c>
      <c r="N539">
        <v>2.2846171867389788</v>
      </c>
      <c r="P539" s="16">
        <v>0.24280017452165056</v>
      </c>
      <c r="Q539" s="4"/>
      <c r="R539" s="16">
        <v>0.37073309595285897</v>
      </c>
    </row>
    <row r="540" spans="1:18" x14ac:dyDescent="0.25">
      <c r="A540">
        <v>43849</v>
      </c>
      <c r="B540" s="14">
        <v>79.202396877729242</v>
      </c>
      <c r="C540" s="14">
        <v>81.462541321998941</v>
      </c>
      <c r="D540" s="14">
        <v>96.603631560489276</v>
      </c>
      <c r="E540" s="15">
        <v>93.8501045269267</v>
      </c>
      <c r="F540" s="16">
        <v>0.79202396877729242</v>
      </c>
      <c r="G540" s="16">
        <v>0.93850104526926703</v>
      </c>
      <c r="H540" s="16">
        <v>0.96603631560489278</v>
      </c>
      <c r="I540" s="16">
        <v>0.81462541321998938</v>
      </c>
      <c r="J540" s="16">
        <v>87.779668571786047</v>
      </c>
      <c r="K540" s="16">
        <v>0.8777966857178604</v>
      </c>
      <c r="L540" s="16">
        <v>89.021291033149794</v>
      </c>
      <c r="M540" s="16">
        <v>1.2115427867309543</v>
      </c>
      <c r="N540">
        <v>4.6182670866204951</v>
      </c>
      <c r="P540" s="16">
        <v>0.19007057609572009</v>
      </c>
      <c r="Q540" s="4"/>
      <c r="R540" s="16">
        <v>0.16068172462644009</v>
      </c>
    </row>
    <row r="541" spans="1:18" x14ac:dyDescent="0.25">
      <c r="A541">
        <v>43850</v>
      </c>
      <c r="B541" s="14">
        <v>72.857132433809895</v>
      </c>
      <c r="C541" s="14">
        <v>81.363672779715102</v>
      </c>
      <c r="D541" s="14">
        <v>110.91678243406936</v>
      </c>
      <c r="E541" s="15">
        <v>91.51662148028808</v>
      </c>
      <c r="F541" s="16">
        <v>0.7285713243380989</v>
      </c>
      <c r="G541" s="16">
        <v>0.91516621480288085</v>
      </c>
      <c r="H541" s="16">
        <v>1.1091678243406937</v>
      </c>
      <c r="I541" s="16">
        <v>0.81363672779715102</v>
      </c>
      <c r="J541" s="16">
        <v>89.163552281970624</v>
      </c>
      <c r="K541" s="16">
        <v>0.89163552281970615</v>
      </c>
      <c r="L541" s="16">
        <v>89.828167731171931</v>
      </c>
      <c r="M541" s="16">
        <v>1.206723287738769</v>
      </c>
      <c r="N541">
        <v>5.7632407175263527</v>
      </c>
      <c r="P541" s="16">
        <v>0.15471078973123409</v>
      </c>
      <c r="Q541" s="4"/>
      <c r="R541" s="16">
        <v>0.16070627081204808</v>
      </c>
    </row>
    <row r="542" spans="1:18" x14ac:dyDescent="0.25">
      <c r="A542">
        <v>43851</v>
      </c>
      <c r="B542" s="14">
        <v>65.792758777708883</v>
      </c>
      <c r="C542" s="14">
        <v>73.513753810118999</v>
      </c>
      <c r="D542" s="14">
        <v>97.115083417028856</v>
      </c>
      <c r="E542" s="15">
        <v>96.5136741112332</v>
      </c>
      <c r="F542" s="16">
        <v>0.65792758777708882</v>
      </c>
      <c r="G542" s="16">
        <v>0.96513674111233205</v>
      </c>
      <c r="H542" s="16">
        <v>0.97115083417028858</v>
      </c>
      <c r="I542" s="16">
        <v>0.73513753810118998</v>
      </c>
      <c r="J542" s="16">
        <v>83.233817529022474</v>
      </c>
      <c r="K542" s="16">
        <v>0.83233817529022491</v>
      </c>
      <c r="L542" s="16">
        <v>85.895802938522593</v>
      </c>
      <c r="M542" s="16">
        <v>1.1375710545608817</v>
      </c>
      <c r="N542">
        <v>4.2840005234077285</v>
      </c>
      <c r="P542" s="16">
        <v>0.19428993314597859</v>
      </c>
      <c r="Q542" s="4"/>
      <c r="R542" s="16">
        <v>0.21433999405544973</v>
      </c>
    </row>
    <row r="543" spans="1:18" x14ac:dyDescent="0.25">
      <c r="A543">
        <v>43852</v>
      </c>
      <c r="B543" s="14">
        <v>61.958599571812179</v>
      </c>
      <c r="C543" s="14">
        <v>73.010058196160955</v>
      </c>
      <c r="D543" s="14">
        <v>94.279473026690411</v>
      </c>
      <c r="E543" s="15">
        <v>83.140304981610043</v>
      </c>
      <c r="F543" s="16">
        <v>0.61958599571812178</v>
      </c>
      <c r="G543" s="16">
        <v>0.83140304981610047</v>
      </c>
      <c r="H543" s="16">
        <v>0.94279473026690408</v>
      </c>
      <c r="I543" s="16">
        <v>0.73010058196160954</v>
      </c>
      <c r="J543" s="16">
        <v>78.097108944068395</v>
      </c>
      <c r="K543" s="16">
        <v>0.78097108944068394</v>
      </c>
      <c r="L543" s="16">
        <v>79.217139832027527</v>
      </c>
      <c r="M543" s="16">
        <v>1.0621087138562217</v>
      </c>
      <c r="N543">
        <v>4.9346779123096915</v>
      </c>
      <c r="P543" s="16">
        <v>0.15826181633709666</v>
      </c>
      <c r="Q543" s="4"/>
      <c r="R543" s="16">
        <v>0.17480787896738703</v>
      </c>
    </row>
    <row r="544" spans="1:18" x14ac:dyDescent="0.25">
      <c r="A544">
        <v>43853</v>
      </c>
      <c r="B544" s="14">
        <v>63.387387178351169</v>
      </c>
      <c r="C544" s="14">
        <v>82.757522224129858</v>
      </c>
      <c r="D544" s="14">
        <v>99.908673061814284</v>
      </c>
      <c r="E544" s="15">
        <v>98.868592725293027</v>
      </c>
      <c r="F544" s="16">
        <v>0.63387387178351173</v>
      </c>
      <c r="G544" s="16">
        <v>0.98868592725293025</v>
      </c>
      <c r="H544" s="16">
        <v>0.99908673061814279</v>
      </c>
      <c r="I544" s="16">
        <v>0.82757522224129854</v>
      </c>
      <c r="J544" s="16">
        <v>86.23054379739709</v>
      </c>
      <c r="K544" s="16">
        <v>0.86230543797397086</v>
      </c>
      <c r="L544" s="16">
        <v>88.768554386341492</v>
      </c>
      <c r="M544" s="16">
        <v>1.1799753626683769</v>
      </c>
      <c r="N544">
        <v>6.0875346696453505</v>
      </c>
      <c r="P544" s="16">
        <v>0.1416510105928</v>
      </c>
      <c r="Q544" s="4"/>
      <c r="R544" s="16">
        <v>0.1456431470439275</v>
      </c>
    </row>
    <row r="545" spans="1:18" x14ac:dyDescent="0.25">
      <c r="A545">
        <v>43854</v>
      </c>
      <c r="B545" s="14">
        <v>50.36361608789673</v>
      </c>
      <c r="C545" s="14">
        <v>52.128064585312885</v>
      </c>
      <c r="D545" s="14">
        <v>74.902233829005567</v>
      </c>
      <c r="E545" s="15">
        <v>62.096550494598461</v>
      </c>
      <c r="F545" s="16">
        <v>0.50363616087896734</v>
      </c>
      <c r="G545" s="16">
        <v>0.62096550494598457</v>
      </c>
      <c r="H545" s="16">
        <v>0.74902233829005571</v>
      </c>
      <c r="I545" s="16">
        <v>0.52128064585312883</v>
      </c>
      <c r="J545" s="16">
        <v>59.872616249203411</v>
      </c>
      <c r="K545" s="16">
        <v>0.59872616249203414</v>
      </c>
      <c r="L545" s="16">
        <v>60.445459931626502</v>
      </c>
      <c r="M545" s="16">
        <v>0.80943796066268414</v>
      </c>
      <c r="N545">
        <v>2.556626962643457</v>
      </c>
      <c r="P545" s="16">
        <v>0.23418596895065738</v>
      </c>
      <c r="Q545" s="4"/>
      <c r="R545" s="16">
        <v>0.30682460640347486</v>
      </c>
    </row>
    <row r="546" spans="1:18" x14ac:dyDescent="0.25">
      <c r="A546">
        <v>43855</v>
      </c>
      <c r="B546" s="14">
        <v>54.941589399670463</v>
      </c>
      <c r="C546" s="14">
        <v>58.722111404656907</v>
      </c>
      <c r="D546" s="14">
        <v>67.604992742500798</v>
      </c>
      <c r="E546" s="15">
        <v>64.0105312870445</v>
      </c>
      <c r="F546" s="16">
        <v>0.54941589399670465</v>
      </c>
      <c r="G546" s="16">
        <v>0.64010531287044503</v>
      </c>
      <c r="H546" s="16">
        <v>0.67604992742500802</v>
      </c>
      <c r="I546" s="16">
        <v>0.58722111404656907</v>
      </c>
      <c r="J546" s="16">
        <v>61.319806208468165</v>
      </c>
      <c r="K546" s="16">
        <v>0.61319806208468175</v>
      </c>
      <c r="L546" s="16">
        <v>61.893895838737997</v>
      </c>
      <c r="M546" s="16">
        <v>0.84626635999603483</v>
      </c>
      <c r="N546">
        <v>4.0454414399343941</v>
      </c>
      <c r="P546" s="16">
        <v>0.15157754010020377</v>
      </c>
      <c r="Q546" s="4"/>
      <c r="R546" s="16">
        <v>0.156334189143222</v>
      </c>
    </row>
    <row r="547" spans="1:18" x14ac:dyDescent="0.25">
      <c r="A547">
        <v>43856</v>
      </c>
      <c r="B547" s="14">
        <v>67.073907533852477</v>
      </c>
      <c r="C547" s="14">
        <v>78.861099430130437</v>
      </c>
      <c r="D547" s="14">
        <v>90.146218603527814</v>
      </c>
      <c r="E547" s="15">
        <v>91.927547162622474</v>
      </c>
      <c r="F547" s="16">
        <v>0.67073907533852473</v>
      </c>
      <c r="G547" s="16">
        <v>0.91927547162622469</v>
      </c>
      <c r="H547" s="16">
        <v>0.90146218603527817</v>
      </c>
      <c r="I547" s="16">
        <v>0.78861099430130432</v>
      </c>
      <c r="J547" s="16">
        <v>82.002193182533304</v>
      </c>
      <c r="K547" s="16">
        <v>0.82002193182533301</v>
      </c>
      <c r="L547" s="16">
        <v>83.969450692960194</v>
      </c>
      <c r="M547" s="16">
        <v>1.1315645208575678</v>
      </c>
      <c r="N547">
        <v>5.61236292917848</v>
      </c>
      <c r="P547" s="16">
        <v>0.1461099259212314</v>
      </c>
      <c r="Q547" s="4"/>
      <c r="R547" s="16">
        <v>0.13401143936609802</v>
      </c>
    </row>
    <row r="548" spans="1:18" x14ac:dyDescent="0.25">
      <c r="A548">
        <v>43857</v>
      </c>
      <c r="B548" s="14">
        <v>75.993815131656476</v>
      </c>
      <c r="C548" s="14">
        <v>87.755307857145084</v>
      </c>
      <c r="D548" s="14">
        <v>103.53329489199284</v>
      </c>
      <c r="E548" s="15">
        <v>129.02009958460189</v>
      </c>
      <c r="F548" s="16">
        <v>0.75993815131656473</v>
      </c>
      <c r="G548" s="16">
        <v>1.290200995846019</v>
      </c>
      <c r="H548" s="16">
        <v>1.0353329489199283</v>
      </c>
      <c r="I548" s="16">
        <v>0.87755307857145082</v>
      </c>
      <c r="J548" s="16">
        <v>99.075629366349077</v>
      </c>
      <c r="K548" s="16">
        <v>0.99075629366349072</v>
      </c>
      <c r="L548" s="16">
        <v>104.80965536307355</v>
      </c>
      <c r="M548" s="16">
        <v>1.3755947996083386</v>
      </c>
      <c r="N548">
        <v>6.5898226212219324</v>
      </c>
      <c r="P548" s="16">
        <v>0.15034642821384128</v>
      </c>
      <c r="Q548" s="4"/>
      <c r="R548" s="16">
        <v>0.14700536492393029</v>
      </c>
    </row>
    <row r="549" spans="1:18" x14ac:dyDescent="0.25">
      <c r="A549">
        <v>43858</v>
      </c>
      <c r="B549" s="14">
        <v>59.883336191202432</v>
      </c>
      <c r="C549" s="14">
        <v>72.174026160754394</v>
      </c>
      <c r="D549" s="14">
        <v>94.518301249157304</v>
      </c>
      <c r="E549" s="15">
        <v>97.041171356587427</v>
      </c>
      <c r="F549" s="16">
        <v>0.5988333619120243</v>
      </c>
      <c r="G549" s="16">
        <v>0.9704117135658743</v>
      </c>
      <c r="H549" s="16">
        <v>0.94518301249157299</v>
      </c>
      <c r="I549" s="16">
        <v>0.7217402616075439</v>
      </c>
      <c r="J549" s="16">
        <v>80.9042087394254</v>
      </c>
      <c r="K549" s="16">
        <v>0.80904208739425387</v>
      </c>
      <c r="L549" s="16">
        <v>84.106372561783502</v>
      </c>
      <c r="M549" s="16">
        <v>1.1051784503217488</v>
      </c>
      <c r="N549">
        <v>4.1216403439421265</v>
      </c>
      <c r="P549" s="16">
        <v>0.19629128693466952</v>
      </c>
      <c r="Q549" s="4"/>
      <c r="R549" s="16">
        <v>0.23616899760093824</v>
      </c>
    </row>
    <row r="550" spans="1:18" x14ac:dyDescent="0.25">
      <c r="A550">
        <v>43859</v>
      </c>
      <c r="B550" s="14">
        <v>67.884158945746151</v>
      </c>
      <c r="C550" s="14">
        <v>77.934978458660709</v>
      </c>
      <c r="D550" s="14">
        <v>87.467329914757173</v>
      </c>
      <c r="E550" s="15">
        <v>82.086211425345539</v>
      </c>
      <c r="F550" s="16">
        <v>0.67884158945746154</v>
      </c>
      <c r="G550" s="16">
        <v>0.82086211425345534</v>
      </c>
      <c r="H550" s="16">
        <v>0.87467329914757175</v>
      </c>
      <c r="I550" s="16">
        <v>0.77934978458660709</v>
      </c>
      <c r="J550" s="16">
        <v>78.843169686127396</v>
      </c>
      <c r="K550" s="16">
        <v>0.7884316968612739</v>
      </c>
      <c r="L550" s="16">
        <v>79.545589218865132</v>
      </c>
      <c r="M550" s="16">
        <v>1.0870941669974652</v>
      </c>
      <c r="N550">
        <v>5.0146939281793621</v>
      </c>
      <c r="P550" s="16">
        <v>0.15722429088459292</v>
      </c>
      <c r="Q550" s="4"/>
      <c r="R550" s="16">
        <v>0.16990801628407895</v>
      </c>
    </row>
    <row r="551" spans="1:18" x14ac:dyDescent="0.25">
      <c r="A551">
        <v>43860</v>
      </c>
      <c r="B551" s="14">
        <v>79.309532358089484</v>
      </c>
      <c r="C551" s="14">
        <v>84.224485577558966</v>
      </c>
      <c r="D551" s="14">
        <v>99.112294223451215</v>
      </c>
      <c r="E551" s="15">
        <v>99.980996059641228</v>
      </c>
      <c r="F551" s="16">
        <v>0.79309532358089485</v>
      </c>
      <c r="G551" s="16">
        <v>0.99980996059641225</v>
      </c>
      <c r="H551" s="16">
        <v>0.99112294223451214</v>
      </c>
      <c r="I551" s="16">
        <v>0.84224485577558961</v>
      </c>
      <c r="J551" s="16">
        <v>90.656827054685237</v>
      </c>
      <c r="K551" s="16">
        <v>0.90656827054685218</v>
      </c>
      <c r="L551" s="16">
        <v>92.512973837314519</v>
      </c>
      <c r="M551" s="16">
        <v>1.2521977742444421</v>
      </c>
      <c r="N551">
        <v>5.9408371450309332</v>
      </c>
      <c r="P551" s="16">
        <v>0.15259941459683488</v>
      </c>
      <c r="Q551" s="4"/>
      <c r="R551" s="16">
        <v>0.14891456167458222</v>
      </c>
    </row>
    <row r="552" spans="1:18" x14ac:dyDescent="0.25">
      <c r="A552">
        <v>43861</v>
      </c>
      <c r="B552" s="14">
        <v>66.067887012627594</v>
      </c>
      <c r="C552" s="14">
        <v>90.07712113964898</v>
      </c>
      <c r="D552" s="14">
        <v>108.18471574992867</v>
      </c>
      <c r="E552" s="15">
        <v>108.55659978631842</v>
      </c>
      <c r="F552" s="16">
        <v>0.66067887012627591</v>
      </c>
      <c r="G552" s="16">
        <v>1.0855659978631842</v>
      </c>
      <c r="H552" s="16">
        <v>1.0818471574992867</v>
      </c>
      <c r="I552" s="16">
        <v>0.90077121139648986</v>
      </c>
      <c r="J552" s="16">
        <v>93.221580922130926</v>
      </c>
      <c r="K552" s="16">
        <v>0.93221580922130909</v>
      </c>
      <c r="L552" s="16">
        <v>96.284865854604519</v>
      </c>
      <c r="M552" s="16">
        <v>1.2751386748505984</v>
      </c>
      <c r="N552">
        <v>6.2500459864696749</v>
      </c>
      <c r="P552" s="16">
        <v>0.14915343202904482</v>
      </c>
      <c r="Q552" s="4"/>
      <c r="R552" s="16">
        <v>0.15736849878494111</v>
      </c>
    </row>
    <row r="553" spans="1:18" x14ac:dyDescent="0.25">
      <c r="A553">
        <v>43862</v>
      </c>
      <c r="B553" s="14">
        <v>51.637857892342531</v>
      </c>
      <c r="C553" s="14">
        <v>87.282852121352178</v>
      </c>
      <c r="D553" s="14">
        <v>107.94762745476338</v>
      </c>
      <c r="E553" s="15">
        <v>96.354520134654763</v>
      </c>
      <c r="F553" s="16">
        <v>0.51637857892342531</v>
      </c>
      <c r="G553" s="16">
        <v>0.96354520134654764</v>
      </c>
      <c r="H553" s="16">
        <v>1.0794762745476338</v>
      </c>
      <c r="I553" s="16">
        <v>0.87282852121352184</v>
      </c>
      <c r="J553" s="16">
        <v>85.805714400778214</v>
      </c>
      <c r="K553" s="16">
        <v>0.8580571440077821</v>
      </c>
      <c r="L553" s="16">
        <v>88.031406620754609</v>
      </c>
      <c r="M553" s="16">
        <v>1.1581554862349355</v>
      </c>
      <c r="N553">
        <v>6.4616205585869553</v>
      </c>
      <c r="P553" s="16">
        <v>0.13279287080196867</v>
      </c>
      <c r="Q553" s="4"/>
      <c r="R553" s="16">
        <v>0.15434813164927541</v>
      </c>
    </row>
    <row r="554" spans="1:18" x14ac:dyDescent="0.25">
      <c r="A554">
        <v>43863</v>
      </c>
      <c r="B554" s="14">
        <v>48.984688380901211</v>
      </c>
      <c r="C554" s="14">
        <v>83.780394843354699</v>
      </c>
      <c r="D554" s="14">
        <v>108.18796685584378</v>
      </c>
      <c r="E554" s="15">
        <v>86.768194361470819</v>
      </c>
      <c r="F554" s="16">
        <v>0.48984688380901209</v>
      </c>
      <c r="G554" s="16">
        <v>0.86768194361470818</v>
      </c>
      <c r="H554" s="16">
        <v>1.0818796685584378</v>
      </c>
      <c r="I554" s="16">
        <v>0.837803948433547</v>
      </c>
      <c r="J554" s="16">
        <v>81.930311110392623</v>
      </c>
      <c r="K554" s="16">
        <v>0.81930311110392628</v>
      </c>
      <c r="L554" s="16">
        <v>83.112085485552001</v>
      </c>
      <c r="M554" s="16">
        <v>1.0966510213040319</v>
      </c>
      <c r="N554">
        <v>6.1054802702392879</v>
      </c>
      <c r="P554" s="16">
        <v>0.13419142718346969</v>
      </c>
      <c r="Q554" s="4"/>
      <c r="R554" s="16">
        <v>0.1556856928879207</v>
      </c>
    </row>
    <row r="555" spans="1:18" x14ac:dyDescent="0.25">
      <c r="A555">
        <v>43864</v>
      </c>
      <c r="B555" s="14">
        <v>45.028751063551368</v>
      </c>
      <c r="C555" s="14">
        <v>88.649843825887217</v>
      </c>
      <c r="D555" s="14">
        <v>107.67409993718546</v>
      </c>
      <c r="E555" s="15">
        <v>99.541443249900354</v>
      </c>
      <c r="F555" s="16">
        <v>0.4502875106355137</v>
      </c>
      <c r="G555" s="16">
        <v>0.99541443249900352</v>
      </c>
      <c r="H555" s="16">
        <v>1.0767409993718546</v>
      </c>
      <c r="I555" s="16">
        <v>0.8864984382588722</v>
      </c>
      <c r="J555" s="16">
        <v>85.223534519131093</v>
      </c>
      <c r="K555" s="16">
        <v>0.85223534519131106</v>
      </c>
      <c r="L555" s="16">
        <v>88.168442832157808</v>
      </c>
      <c r="M555" s="16">
        <v>1.1490416181004552</v>
      </c>
      <c r="N555">
        <v>6.4564530517244281</v>
      </c>
      <c r="P555" s="16">
        <v>0.13199745097870585</v>
      </c>
      <c r="Q555" s="4"/>
      <c r="R555" s="16">
        <v>0.14832755654700486</v>
      </c>
    </row>
    <row r="556" spans="1:18" x14ac:dyDescent="0.25">
      <c r="A556">
        <v>43865</v>
      </c>
      <c r="B556" s="14">
        <v>35.855150363045844</v>
      </c>
      <c r="C556" s="14">
        <v>82.816660039723374</v>
      </c>
      <c r="D556" s="14">
        <v>118.82399799621899</v>
      </c>
      <c r="E556" s="15">
        <v>106.4639722579401</v>
      </c>
      <c r="F556" s="16">
        <v>0.35855150363045846</v>
      </c>
      <c r="G556" s="16">
        <v>1.0646397225794011</v>
      </c>
      <c r="H556" s="16">
        <v>1.1882399799621899</v>
      </c>
      <c r="I556" s="16">
        <v>0.82816660039723378</v>
      </c>
      <c r="J556" s="16">
        <v>85.989945164232068</v>
      </c>
      <c r="K556" s="16">
        <v>0.85989945164232084</v>
      </c>
      <c r="L556" s="16">
        <v>90.208350840356474</v>
      </c>
      <c r="M556" s="16">
        <v>1.1394271292091034</v>
      </c>
      <c r="N556">
        <v>5.8849493743111116</v>
      </c>
      <c r="P556" s="16">
        <v>0.14611841104291234</v>
      </c>
      <c r="Q556" s="4"/>
      <c r="R556" s="16">
        <v>0.17104933814817394</v>
      </c>
    </row>
    <row r="557" spans="1:18" x14ac:dyDescent="0.25">
      <c r="A557">
        <v>43866</v>
      </c>
      <c r="B557" s="14">
        <v>50.251338637604377</v>
      </c>
      <c r="C557" s="14">
        <v>99.765727964742595</v>
      </c>
      <c r="D557" s="14">
        <v>104.29079408228951</v>
      </c>
      <c r="E557" s="15">
        <v>121.21612199294151</v>
      </c>
      <c r="F557" s="16">
        <v>0.50251338637604381</v>
      </c>
      <c r="G557" s="16">
        <v>1.2121612199294152</v>
      </c>
      <c r="H557" s="16">
        <v>1.0429079408228952</v>
      </c>
      <c r="I557" s="16">
        <v>0.9976572796474259</v>
      </c>
      <c r="J557" s="16">
        <v>93.880995669394494</v>
      </c>
      <c r="K557" s="16">
        <v>0.93880995669394496</v>
      </c>
      <c r="L557" s="16">
        <v>99.178767654997387</v>
      </c>
      <c r="M557" s="16">
        <v>1.2918218097546679</v>
      </c>
      <c r="N557">
        <v>6.0686958395116557</v>
      </c>
      <c r="P557" s="16">
        <v>0.15469715100592196</v>
      </c>
      <c r="Q557" s="4"/>
      <c r="R557" s="16">
        <v>0.17394656421623736</v>
      </c>
    </row>
    <row r="558" spans="1:18" x14ac:dyDescent="0.25">
      <c r="A558">
        <v>43867</v>
      </c>
      <c r="B558" s="14">
        <v>47.569611293598825</v>
      </c>
      <c r="C558" s="14">
        <v>69.860896059011864</v>
      </c>
      <c r="D558" s="14">
        <v>85.652551429863706</v>
      </c>
      <c r="E558" s="15">
        <v>82.787764041814427</v>
      </c>
      <c r="F558" s="16">
        <v>0.47569611293598824</v>
      </c>
      <c r="G558" s="16">
        <v>0.82787764041814427</v>
      </c>
      <c r="H558" s="16">
        <v>0.8565255142986371</v>
      </c>
      <c r="I558" s="16">
        <v>0.69860896059011868</v>
      </c>
      <c r="J558" s="16">
        <v>71.467705706072195</v>
      </c>
      <c r="K558" s="16">
        <v>0.71467705706072204</v>
      </c>
      <c r="L558" s="16">
        <v>73.760365247101134</v>
      </c>
      <c r="M558" s="16">
        <v>0.97246466717623292</v>
      </c>
      <c r="N558">
        <v>3.627325906659669</v>
      </c>
      <c r="P558" s="16">
        <v>0.19702587400503355</v>
      </c>
      <c r="Q558" s="4"/>
      <c r="R558" s="16">
        <v>0.25894826752675559</v>
      </c>
    </row>
    <row r="559" spans="1:18" x14ac:dyDescent="0.25">
      <c r="A559">
        <v>43868</v>
      </c>
      <c r="B559" s="14">
        <v>70.817288243838831</v>
      </c>
      <c r="C559" s="14">
        <v>83.856531155690988</v>
      </c>
      <c r="D559" s="14">
        <v>94.327783314508707</v>
      </c>
      <c r="E559" s="15">
        <v>101.27659973722257</v>
      </c>
      <c r="F559" s="16">
        <v>0.70817288243838827</v>
      </c>
      <c r="G559" s="16">
        <v>1.0127659973722256</v>
      </c>
      <c r="H559" s="16">
        <v>0.94327783314508706</v>
      </c>
      <c r="I559" s="16">
        <v>0.83856531155690983</v>
      </c>
      <c r="J559" s="16">
        <v>87.569550612815277</v>
      </c>
      <c r="K559" s="16">
        <v>0.87569550612815261</v>
      </c>
      <c r="L559" s="16">
        <v>90.241472273469583</v>
      </c>
      <c r="M559" s="16">
        <v>1.2117623615337556</v>
      </c>
      <c r="N559">
        <v>6.0912291215489969</v>
      </c>
      <c r="P559" s="16">
        <v>0.1437633503278011</v>
      </c>
      <c r="Q559" s="4"/>
      <c r="R559" s="16">
        <v>0.14166875995147965</v>
      </c>
    </row>
    <row r="560" spans="1:18" x14ac:dyDescent="0.25">
      <c r="A560">
        <v>43869</v>
      </c>
      <c r="B560" s="14">
        <v>26.756752445713275</v>
      </c>
      <c r="C560" s="14">
        <v>32.054441149892071</v>
      </c>
      <c r="D560" s="14">
        <v>46.812714711918801</v>
      </c>
      <c r="E560" s="15">
        <v>22.213120864645958</v>
      </c>
      <c r="F560" s="16">
        <v>0.26756752445713272</v>
      </c>
      <c r="G560" s="16">
        <v>0.22213120864645958</v>
      </c>
      <c r="H560" s="16">
        <v>0.46812714711918801</v>
      </c>
      <c r="I560" s="16">
        <v>0.32054441149892071</v>
      </c>
      <c r="J560" s="16">
        <v>31.959257293042526</v>
      </c>
      <c r="K560" s="16">
        <v>0.31959257293042526</v>
      </c>
      <c r="L560" s="16">
        <v>30.25602594583594</v>
      </c>
      <c r="M560" s="16">
        <v>0.42018264664957006</v>
      </c>
      <c r="N560">
        <v>1.7634622970334954</v>
      </c>
      <c r="P560" s="16">
        <v>0.18123017059567725</v>
      </c>
      <c r="Q560" s="4"/>
      <c r="R560" s="16">
        <v>0.35965346085938182</v>
      </c>
    </row>
    <row r="561" spans="1:18" x14ac:dyDescent="0.25">
      <c r="A561">
        <v>43870</v>
      </c>
      <c r="B561" s="14">
        <v>53.775477385542573</v>
      </c>
      <c r="C561" s="14">
        <v>73.950773607907223</v>
      </c>
      <c r="D561" s="14">
        <v>82.553547655703255</v>
      </c>
      <c r="E561" s="15">
        <v>79.268299739043272</v>
      </c>
      <c r="F561" s="16">
        <v>0.53775477385542569</v>
      </c>
      <c r="G561" s="16">
        <v>0.79268299739043269</v>
      </c>
      <c r="H561" s="16">
        <v>0.82553547655703252</v>
      </c>
      <c r="I561" s="16">
        <v>0.73950773607907228</v>
      </c>
      <c r="J561" s="16">
        <v>72.387024597049077</v>
      </c>
      <c r="K561" s="16">
        <v>0.72387024597049077</v>
      </c>
      <c r="L561" s="16">
        <v>73.796132104614514</v>
      </c>
      <c r="M561" s="16">
        <v>0.99341382303304482</v>
      </c>
      <c r="N561">
        <v>5.2790829980846485</v>
      </c>
      <c r="P561" s="16">
        <v>0.13712045183474567</v>
      </c>
      <c r="Q561" s="4"/>
      <c r="R561" s="16">
        <v>0.10634829882744384</v>
      </c>
    </row>
    <row r="562" spans="1:18" x14ac:dyDescent="0.25">
      <c r="A562">
        <v>43871</v>
      </c>
      <c r="B562" s="14">
        <v>49.030733004529303</v>
      </c>
      <c r="C562" s="14">
        <v>73.09441008654116</v>
      </c>
      <c r="D562" s="14">
        <v>99.140922078435295</v>
      </c>
      <c r="E562" s="15">
        <v>86.086204321659466</v>
      </c>
      <c r="F562" s="16">
        <v>0.49030733004529303</v>
      </c>
      <c r="G562" s="16">
        <v>0.86086204321659465</v>
      </c>
      <c r="H562" s="16">
        <v>0.99140922078435301</v>
      </c>
      <c r="I562" s="16">
        <v>0.73094410086541162</v>
      </c>
      <c r="J562" s="16">
        <v>76.838067372791301</v>
      </c>
      <c r="K562" s="16">
        <v>0.76838067372791308</v>
      </c>
      <c r="L562" s="16">
        <v>78.818241940132708</v>
      </c>
      <c r="M562" s="16">
        <v>1.0324327055834679</v>
      </c>
      <c r="N562">
        <v>6.0391307858985153</v>
      </c>
      <c r="P562" s="16">
        <v>0.12723365347908949</v>
      </c>
      <c r="Q562" s="4"/>
      <c r="R562" s="16">
        <v>0.13635907081280885</v>
      </c>
    </row>
    <row r="563" spans="1:18" x14ac:dyDescent="0.25">
      <c r="A563">
        <v>43872</v>
      </c>
      <c r="B563" s="14">
        <v>61.138107824626623</v>
      </c>
      <c r="C563" s="14">
        <v>83.344289996917752</v>
      </c>
      <c r="D563" s="14">
        <v>124.29982807408152</v>
      </c>
      <c r="E563" s="15">
        <v>120.40778698678696</v>
      </c>
      <c r="F563" s="16">
        <v>0.6113810782462662</v>
      </c>
      <c r="G563" s="16">
        <v>1.2040778698678696</v>
      </c>
      <c r="H563" s="16">
        <v>1.2429982807408151</v>
      </c>
      <c r="I563" s="16">
        <v>0.83344289996917753</v>
      </c>
      <c r="J563" s="16">
        <v>97.297503220603204</v>
      </c>
      <c r="K563" s="16">
        <v>0.9729750322060321</v>
      </c>
      <c r="L563" s="16">
        <v>101.95848038471291</v>
      </c>
      <c r="M563" s="16">
        <v>1.3085495994902179</v>
      </c>
      <c r="N563">
        <v>4.7244353017478531</v>
      </c>
      <c r="P563" s="16">
        <v>0.2059452548426412</v>
      </c>
      <c r="Q563" s="4"/>
      <c r="R563" s="16">
        <v>0.20685838768479814</v>
      </c>
    </row>
    <row r="564" spans="1:18" x14ac:dyDescent="0.25">
      <c r="A564">
        <v>43873</v>
      </c>
      <c r="B564" s="14">
        <v>64.815229731162276</v>
      </c>
      <c r="C564" s="14">
        <v>78.064983238524675</v>
      </c>
      <c r="D564" s="14">
        <v>114.0968699788768</v>
      </c>
      <c r="E564" s="15">
        <v>101.26112029500423</v>
      </c>
      <c r="F564" s="16">
        <v>0.64815229731162272</v>
      </c>
      <c r="G564" s="16">
        <v>1.0126112029500423</v>
      </c>
      <c r="H564" s="16">
        <v>1.140968699788768</v>
      </c>
      <c r="I564" s="16">
        <v>0.78064983238524677</v>
      </c>
      <c r="J564" s="16">
        <v>89.559550810891992</v>
      </c>
      <c r="K564" s="16">
        <v>0.89559550810891997</v>
      </c>
      <c r="L564" s="16">
        <v>92.028222204553174</v>
      </c>
      <c r="M564" s="16">
        <v>1.2060426479849056</v>
      </c>
      <c r="N564">
        <v>4.3224373554267785</v>
      </c>
      <c r="P564" s="16">
        <v>0.2071968740008478</v>
      </c>
      <c r="Q564" s="4"/>
      <c r="R564" s="16">
        <v>0.23963134202123879</v>
      </c>
    </row>
    <row r="565" spans="1:18" x14ac:dyDescent="0.25">
      <c r="A565">
        <v>43874</v>
      </c>
      <c r="B565" s="14">
        <v>63.973559627758071</v>
      </c>
      <c r="C565" s="14">
        <v>70.075839229114152</v>
      </c>
      <c r="D565" s="14">
        <v>79.741998910753836</v>
      </c>
      <c r="E565" s="15">
        <v>80.236293876805291</v>
      </c>
      <c r="F565" s="16">
        <v>0.6397355962775807</v>
      </c>
      <c r="G565" s="16">
        <v>0.80236293876805287</v>
      </c>
      <c r="H565" s="16">
        <v>0.79741998910753831</v>
      </c>
      <c r="I565" s="16">
        <v>0.70075839229114156</v>
      </c>
      <c r="J565" s="16">
        <v>73.506922911107836</v>
      </c>
      <c r="K565" s="16">
        <v>0.7350692291110783</v>
      </c>
      <c r="L565" s="16">
        <v>74.847854154586813</v>
      </c>
      <c r="M565" s="16">
        <v>1.0165773392596127</v>
      </c>
      <c r="N565">
        <v>5.0549025768418359</v>
      </c>
      <c r="P565" s="16">
        <v>0.14541709121728105</v>
      </c>
      <c r="Q565" s="4"/>
      <c r="R565" s="16">
        <v>0.17259716271199735</v>
      </c>
    </row>
    <row r="566" spans="1:18" x14ac:dyDescent="0.25">
      <c r="A566">
        <v>43875</v>
      </c>
      <c r="B566" s="14">
        <v>77.485212308369881</v>
      </c>
      <c r="C566" s="14">
        <v>75.149600602888725</v>
      </c>
      <c r="D566" s="14">
        <v>94.087607583117716</v>
      </c>
      <c r="E566" s="15">
        <v>103.60532439503132</v>
      </c>
      <c r="F566" s="16">
        <v>0.77485212308369877</v>
      </c>
      <c r="G566" s="16">
        <v>1.0360532439503132</v>
      </c>
      <c r="H566" s="16">
        <v>0.94087607583117716</v>
      </c>
      <c r="I566" s="16">
        <v>0.75149600602888722</v>
      </c>
      <c r="J566" s="16">
        <v>87.581936222351914</v>
      </c>
      <c r="K566" s="16">
        <v>0.87581936222351908</v>
      </c>
      <c r="L566" s="16">
        <v>90.691436688768661</v>
      </c>
      <c r="M566" s="16">
        <v>1.2121839927102038</v>
      </c>
      <c r="N566">
        <v>5.5396658030310508</v>
      </c>
      <c r="P566" s="16">
        <v>0.15809967484758936</v>
      </c>
      <c r="Q566" s="4"/>
      <c r="R566" s="16">
        <v>0.15130174589309134</v>
      </c>
    </row>
    <row r="567" spans="1:18" x14ac:dyDescent="0.25">
      <c r="A567">
        <v>43876</v>
      </c>
      <c r="B567" s="14">
        <v>79.226059198124574</v>
      </c>
      <c r="C567" s="14">
        <v>96.547356364200212</v>
      </c>
      <c r="D567" s="14">
        <v>113.74188299086022</v>
      </c>
      <c r="E567" s="15">
        <v>100.57036037411599</v>
      </c>
      <c r="F567" s="16">
        <v>0.79226059198124577</v>
      </c>
      <c r="G567" s="16">
        <v>1.00570360374116</v>
      </c>
      <c r="H567" s="16">
        <v>1.1374188299086021</v>
      </c>
      <c r="I567" s="16">
        <v>0.9654735636420021</v>
      </c>
      <c r="J567" s="16">
        <v>97.521414731825246</v>
      </c>
      <c r="K567" s="16">
        <v>0.97521414731825251</v>
      </c>
      <c r="L567" s="16">
        <v>98.262919086450836</v>
      </c>
      <c r="M567" s="16">
        <v>1.3341760219891581</v>
      </c>
      <c r="N567">
        <v>6.0438331790260644</v>
      </c>
      <c r="P567" s="16">
        <v>0.16135689361886121</v>
      </c>
      <c r="Q567" s="4"/>
      <c r="R567" s="16">
        <v>0.16096355712790511</v>
      </c>
    </row>
    <row r="568" spans="1:18" x14ac:dyDescent="0.25">
      <c r="A568">
        <v>43877</v>
      </c>
      <c r="B568" s="14">
        <v>83.22996241512385</v>
      </c>
      <c r="C568" s="14">
        <v>80.796471624551927</v>
      </c>
      <c r="D568" s="14">
        <v>111.42952679285371</v>
      </c>
      <c r="E568" s="15">
        <v>126.78699849600787</v>
      </c>
      <c r="F568" s="16">
        <v>0.83229962415123848</v>
      </c>
      <c r="G568" s="16">
        <v>1.2678699849600787</v>
      </c>
      <c r="H568" s="16">
        <v>1.1142952679285372</v>
      </c>
      <c r="I568" s="16">
        <v>0.80796471624551924</v>
      </c>
      <c r="J568" s="16">
        <v>100.56073983213435</v>
      </c>
      <c r="K568" s="16">
        <v>1.0056073983213434</v>
      </c>
      <c r="L568" s="16">
        <v>105.6524168478775</v>
      </c>
      <c r="M568" s="16">
        <v>1.3845770365581265</v>
      </c>
      <c r="N568">
        <v>5.9957686964732337</v>
      </c>
      <c r="P568" s="16">
        <v>0.16771951174715111</v>
      </c>
      <c r="Q568" s="4"/>
      <c r="R568" s="16">
        <v>0.17508808531731354</v>
      </c>
    </row>
    <row r="569" spans="1:18" x14ac:dyDescent="0.25">
      <c r="A569">
        <v>43878</v>
      </c>
      <c r="B569" s="14">
        <v>54.035050767770713</v>
      </c>
      <c r="C569" s="14">
        <v>82.717453918757357</v>
      </c>
      <c r="D569" s="14">
        <v>87.242090470375871</v>
      </c>
      <c r="E569" s="15">
        <v>105.57330315113457</v>
      </c>
      <c r="F569" s="16">
        <v>0.54035050767770709</v>
      </c>
      <c r="G569" s="16">
        <v>1.0557330315113456</v>
      </c>
      <c r="H569" s="16">
        <v>0.87242090470375866</v>
      </c>
      <c r="I569" s="16">
        <v>0.82717453918757355</v>
      </c>
      <c r="J569" s="16">
        <v>82.391974577009634</v>
      </c>
      <c r="K569" s="16">
        <v>0.82391974577009619</v>
      </c>
      <c r="L569" s="16">
        <v>86.844928165027028</v>
      </c>
      <c r="M569" s="16">
        <v>1.1419542910233265</v>
      </c>
      <c r="N569">
        <v>5.0605037719865944</v>
      </c>
      <c r="P569" s="16">
        <v>0.16281377959464524</v>
      </c>
      <c r="Q569" s="4"/>
      <c r="R569" s="16">
        <v>0.19581246954927883</v>
      </c>
    </row>
    <row r="570" spans="1:18" x14ac:dyDescent="0.25">
      <c r="A570">
        <v>43879</v>
      </c>
      <c r="B570" s="14">
        <v>57.589418512623432</v>
      </c>
      <c r="C570" s="14">
        <v>84.631234587207203</v>
      </c>
      <c r="D570" s="14">
        <v>86.999597067541828</v>
      </c>
      <c r="E570" s="15">
        <v>129.09862668966286</v>
      </c>
      <c r="F570" s="16">
        <v>0.57589418512623436</v>
      </c>
      <c r="G570" s="16">
        <v>1.2909862668966285</v>
      </c>
      <c r="H570" s="16">
        <v>0.86999597067541823</v>
      </c>
      <c r="I570" s="16">
        <v>0.84631234587207205</v>
      </c>
      <c r="J570" s="16">
        <v>89.57971921425883</v>
      </c>
      <c r="K570" s="16">
        <v>0.89579719214258824</v>
      </c>
      <c r="L570" s="16">
        <v>97.062510413118417</v>
      </c>
      <c r="M570" s="16">
        <v>1.2550664103308455</v>
      </c>
      <c r="N570">
        <v>3.9846511762330459</v>
      </c>
      <c r="P570" s="16">
        <v>0.22481194777743244</v>
      </c>
      <c r="Q570" s="4"/>
      <c r="R570" s="16">
        <v>0.24103419195213741</v>
      </c>
    </row>
    <row r="571" spans="1:18" x14ac:dyDescent="0.25">
      <c r="A571">
        <v>43880</v>
      </c>
      <c r="B571" s="14">
        <v>58.050495540032841</v>
      </c>
      <c r="C571" s="14">
        <v>78.903130693308867</v>
      </c>
      <c r="D571" s="14">
        <v>74.128836381653727</v>
      </c>
      <c r="E571" s="15">
        <v>101.31730234499915</v>
      </c>
      <c r="F571" s="16">
        <v>0.58050495540032843</v>
      </c>
      <c r="G571" s="16">
        <v>1.0131730234499914</v>
      </c>
      <c r="H571" s="16">
        <v>0.74128836381653729</v>
      </c>
      <c r="I571" s="16">
        <v>0.78903130693308865</v>
      </c>
      <c r="J571" s="16">
        <v>78.099941239998657</v>
      </c>
      <c r="K571" s="16">
        <v>0.78099941239998638</v>
      </c>
      <c r="L571" s="16">
        <v>82.471528801365295</v>
      </c>
      <c r="M571" s="16">
        <v>1.0986225404803363</v>
      </c>
      <c r="N571">
        <v>5.438205384932032</v>
      </c>
      <c r="P571" s="16">
        <v>0.1436134454509477</v>
      </c>
      <c r="Q571" s="4"/>
      <c r="R571" s="16">
        <v>0.1701170050516923</v>
      </c>
    </row>
    <row r="572" spans="1:18" x14ac:dyDescent="0.25">
      <c r="A572">
        <v>43881</v>
      </c>
      <c r="B572" s="14">
        <v>49.162949599848702</v>
      </c>
      <c r="C572" s="14">
        <v>78.965086338304801</v>
      </c>
      <c r="D572" s="14">
        <v>76.174399754310983</v>
      </c>
      <c r="E572" s="15">
        <v>103.79314914681191</v>
      </c>
      <c r="F572" s="16">
        <v>0.49162949599848704</v>
      </c>
      <c r="G572" s="16">
        <v>1.037931491468119</v>
      </c>
      <c r="H572" s="16">
        <v>0.76174399754310984</v>
      </c>
      <c r="I572" s="16">
        <v>0.78965086338304802</v>
      </c>
      <c r="J572" s="16">
        <v>77.0238962098191</v>
      </c>
      <c r="K572" s="16">
        <v>0.77023896209819098</v>
      </c>
      <c r="L572" s="16">
        <v>82.10155930329266</v>
      </c>
      <c r="M572" s="16">
        <v>1.0772716649092335</v>
      </c>
      <c r="N572">
        <v>5.032918797964574</v>
      </c>
      <c r="P572" s="16">
        <v>0.15304021245280036</v>
      </c>
      <c r="Q572" s="4"/>
      <c r="R572" s="16">
        <v>0.16997489437837815</v>
      </c>
    </row>
    <row r="573" spans="1:18" x14ac:dyDescent="0.25">
      <c r="A573">
        <v>43882</v>
      </c>
      <c r="B573" s="14">
        <v>68.020438403441545</v>
      </c>
      <c r="C573" s="14">
        <v>61.398950385971837</v>
      </c>
      <c r="D573" s="14">
        <v>59.804816393788983</v>
      </c>
      <c r="E573" s="15">
        <v>71.410816083184031</v>
      </c>
      <c r="F573" s="16">
        <v>0.68020438403441541</v>
      </c>
      <c r="G573" s="16">
        <v>0.71410816083184026</v>
      </c>
      <c r="H573" s="16">
        <v>0.59804816393788984</v>
      </c>
      <c r="I573" s="16">
        <v>0.6139895038597184</v>
      </c>
      <c r="J573" s="16">
        <v>65.158755316596597</v>
      </c>
      <c r="K573" s="16">
        <v>0.65158755316596595</v>
      </c>
      <c r="L573" s="16">
        <v>66.293107473020143</v>
      </c>
      <c r="M573" s="16">
        <v>0.92176985230902808</v>
      </c>
      <c r="N573">
        <v>3.8188912578186924</v>
      </c>
      <c r="P573" s="16">
        <v>0.17062218041216115</v>
      </c>
      <c r="Q573" s="4"/>
      <c r="R573" s="16">
        <v>0.19706732819283052</v>
      </c>
    </row>
    <row r="574" spans="1:18" x14ac:dyDescent="0.25">
      <c r="A574">
        <v>43883</v>
      </c>
      <c r="B574" s="14">
        <v>58.234846453648274</v>
      </c>
      <c r="C574" s="14">
        <v>70.355153417370943</v>
      </c>
      <c r="D574" s="14">
        <v>74.519709159425702</v>
      </c>
      <c r="E574" s="15">
        <v>65.514558778573374</v>
      </c>
      <c r="F574" s="16">
        <v>0.5823484645364827</v>
      </c>
      <c r="G574" s="16">
        <v>0.65514558778573373</v>
      </c>
      <c r="H574" s="16">
        <v>0.74519709159425707</v>
      </c>
      <c r="I574" s="16">
        <v>0.70355153417370941</v>
      </c>
      <c r="J574" s="16">
        <v>67.156066952254577</v>
      </c>
      <c r="K574" s="16">
        <v>0.67156066952254578</v>
      </c>
      <c r="L574" s="16">
        <v>66.917816821326852</v>
      </c>
      <c r="M574" s="16">
        <v>0.92635816795530701</v>
      </c>
      <c r="N574">
        <v>3.5735866445430369</v>
      </c>
      <c r="P574" s="16">
        <v>0.18792343276412146</v>
      </c>
      <c r="Q574" s="4"/>
      <c r="R574" s="16">
        <v>0.18795496154809105</v>
      </c>
    </row>
    <row r="575" spans="1:18" x14ac:dyDescent="0.25">
      <c r="A575">
        <v>43884</v>
      </c>
      <c r="B575" s="14">
        <v>90.419603890296656</v>
      </c>
      <c r="C575" s="14">
        <v>86.464674648931279</v>
      </c>
      <c r="D575" s="14">
        <v>98.040963956416562</v>
      </c>
      <c r="E575" s="15">
        <v>89.551222339488319</v>
      </c>
      <c r="F575" s="16">
        <v>0.90419603890296651</v>
      </c>
      <c r="G575" s="16">
        <v>0.89551222339488323</v>
      </c>
      <c r="H575" s="16">
        <v>0.9804096395641656</v>
      </c>
      <c r="I575" s="16">
        <v>0.86464674648931283</v>
      </c>
      <c r="J575" s="16">
        <v>91.119116208783211</v>
      </c>
      <c r="K575" s="16">
        <v>0.91119116208783202</v>
      </c>
      <c r="L575" s="16">
        <v>90.890434851093516</v>
      </c>
      <c r="M575" s="16">
        <v>1.262672905589391</v>
      </c>
      <c r="N575">
        <v>4.5112470535359614</v>
      </c>
      <c r="P575" s="16">
        <v>0.20198210190542126</v>
      </c>
      <c r="Q575" s="4"/>
      <c r="R575" s="16">
        <v>0.17897722313112671</v>
      </c>
    </row>
    <row r="576" spans="1:18" x14ac:dyDescent="0.25">
      <c r="A576">
        <v>43885</v>
      </c>
      <c r="B576" s="14">
        <v>82.804648205099639</v>
      </c>
      <c r="C576" s="14">
        <v>88.074997608102507</v>
      </c>
      <c r="D576" s="14">
        <v>94.473539315507537</v>
      </c>
      <c r="E576" s="15">
        <v>91.746439166943105</v>
      </c>
      <c r="F576" s="16">
        <v>0.8280464820509964</v>
      </c>
      <c r="G576" s="16">
        <v>0.91746439166943106</v>
      </c>
      <c r="H576" s="16">
        <v>0.94473539315507538</v>
      </c>
      <c r="I576" s="16">
        <v>0.88074997608102512</v>
      </c>
      <c r="J576" s="16">
        <v>89.274906073913201</v>
      </c>
      <c r="K576" s="16">
        <v>0.89274906073913196</v>
      </c>
      <c r="L576" s="16">
        <v>89.79648369400482</v>
      </c>
      <c r="M576" s="16">
        <v>1.2397241285664526</v>
      </c>
      <c r="N576">
        <v>6.2872014180516667</v>
      </c>
      <c r="P576" s="16">
        <v>0.14199466525374732</v>
      </c>
      <c r="Q576" s="4"/>
      <c r="R576" s="16">
        <v>0.14536192935831363</v>
      </c>
    </row>
    <row r="577" spans="1:18" x14ac:dyDescent="0.25">
      <c r="A577">
        <v>43886</v>
      </c>
      <c r="B577" s="14">
        <v>88.729370791013537</v>
      </c>
      <c r="C577" s="14">
        <v>74.252415396421185</v>
      </c>
      <c r="D577" s="14">
        <v>103.06103069842037</v>
      </c>
      <c r="E577" s="15">
        <v>81.257716256736529</v>
      </c>
      <c r="F577" s="16">
        <v>0.8872937079101354</v>
      </c>
      <c r="G577" s="16">
        <v>0.81257716256736534</v>
      </c>
      <c r="H577" s="16">
        <v>1.0306103069842036</v>
      </c>
      <c r="I577" s="16">
        <v>0.7425241539642119</v>
      </c>
      <c r="J577" s="16">
        <v>86.825133285647894</v>
      </c>
      <c r="K577" s="16">
        <v>0.86825133285647904</v>
      </c>
      <c r="L577" s="16">
        <v>85.929683024282468</v>
      </c>
      <c r="M577" s="16">
        <v>1.1852604026176943</v>
      </c>
      <c r="N577">
        <v>4.7054298587738623</v>
      </c>
      <c r="P577" s="16">
        <v>0.18452115086521073</v>
      </c>
      <c r="Q577" s="4"/>
      <c r="R577" s="16">
        <v>0.18874157247948192</v>
      </c>
    </row>
    <row r="578" spans="1:18" x14ac:dyDescent="0.25">
      <c r="A578">
        <v>43887</v>
      </c>
      <c r="B578" s="14">
        <v>84.754510576424821</v>
      </c>
      <c r="C578" s="14">
        <v>87.80626396628665</v>
      </c>
      <c r="D578" s="14">
        <v>101.98873542430735</v>
      </c>
      <c r="E578" s="15">
        <v>83.854046066254966</v>
      </c>
      <c r="F578" s="16">
        <v>0.84754510576424824</v>
      </c>
      <c r="G578" s="16">
        <v>0.83854046066254961</v>
      </c>
      <c r="H578" s="16">
        <v>1.0198873542430735</v>
      </c>
      <c r="I578" s="16">
        <v>0.87806263966286646</v>
      </c>
      <c r="J578" s="16">
        <v>89.600889008318447</v>
      </c>
      <c r="K578" s="16">
        <v>0.89600889008318452</v>
      </c>
      <c r="L578" s="16">
        <v>88.632867313486273</v>
      </c>
      <c r="M578" s="16">
        <v>1.2314502222202859</v>
      </c>
      <c r="N578">
        <v>5.1149561027413508</v>
      </c>
      <c r="P578" s="16">
        <v>0.17517430689248151</v>
      </c>
      <c r="Q578" s="4"/>
      <c r="R578" s="16">
        <v>0.17341960749287916</v>
      </c>
    </row>
    <row r="579" spans="1:18" x14ac:dyDescent="0.25">
      <c r="A579">
        <v>43888</v>
      </c>
      <c r="B579" s="14">
        <v>88.497273576559977</v>
      </c>
      <c r="C579" s="14">
        <v>98.257649779500071</v>
      </c>
      <c r="D579" s="14">
        <v>91.039210321335872</v>
      </c>
      <c r="E579" s="15">
        <v>89.908113634472315</v>
      </c>
      <c r="F579" s="16">
        <v>0.88497273576559976</v>
      </c>
      <c r="G579" s="16">
        <v>0.8990811363447232</v>
      </c>
      <c r="H579" s="16">
        <v>0.91039210321335873</v>
      </c>
      <c r="I579" s="16">
        <v>0.98257649779500067</v>
      </c>
      <c r="J579" s="16">
        <v>91.925561827967059</v>
      </c>
      <c r="K579" s="16">
        <v>0.91925561827967062</v>
      </c>
      <c r="L579" s="16">
        <v>91.53338315613675</v>
      </c>
      <c r="M579" s="16">
        <v>1.2888436782734876</v>
      </c>
      <c r="N579">
        <v>5.192009612072642</v>
      </c>
      <c r="P579" s="16">
        <v>0.1770519869882724</v>
      </c>
      <c r="Q579" s="4"/>
      <c r="R579" s="16">
        <v>0.17746950297968173</v>
      </c>
    </row>
    <row r="580" spans="1:18" x14ac:dyDescent="0.25">
      <c r="A580">
        <v>43889</v>
      </c>
      <c r="B580" s="14">
        <v>97.850911064446137</v>
      </c>
      <c r="C580" s="14">
        <v>98.132059703399776</v>
      </c>
      <c r="D580" s="14">
        <v>83.684526313523094</v>
      </c>
      <c r="E580" s="15">
        <v>80.13549635939772</v>
      </c>
      <c r="F580" s="16">
        <v>0.97850911064446133</v>
      </c>
      <c r="G580" s="16">
        <v>0.80135496359397718</v>
      </c>
      <c r="H580" s="16">
        <v>0.83684526313523089</v>
      </c>
      <c r="I580" s="16">
        <v>0.98132059703399777</v>
      </c>
      <c r="J580" s="16">
        <v>89.950748360191682</v>
      </c>
      <c r="K580" s="16">
        <v>0.89950748360191679</v>
      </c>
      <c r="L580" s="16">
        <v>88.023188259574141</v>
      </c>
      <c r="M580" s="16">
        <v>1.2721978241314331</v>
      </c>
      <c r="N580">
        <v>5.3886020867643802</v>
      </c>
      <c r="P580" s="16">
        <v>0.16692779854933243</v>
      </c>
      <c r="Q580" s="4"/>
      <c r="R580" s="16">
        <v>0.16737706966117502</v>
      </c>
    </row>
    <row r="581" spans="1:18" x14ac:dyDescent="0.25">
      <c r="A581">
        <v>43890</v>
      </c>
      <c r="B581" s="14">
        <v>93.005204210258228</v>
      </c>
      <c r="C581" s="14">
        <v>87.519158141135321</v>
      </c>
      <c r="D581" s="14">
        <v>84.522565520503434</v>
      </c>
      <c r="E581" s="15">
        <v>94.381622886929634</v>
      </c>
      <c r="F581" s="16">
        <v>0.9300520421025823</v>
      </c>
      <c r="G581" s="16">
        <v>0.94381622886929639</v>
      </c>
      <c r="H581" s="16">
        <v>0.84522565520503434</v>
      </c>
      <c r="I581" s="16">
        <v>0.87519158141135323</v>
      </c>
      <c r="J581" s="16">
        <v>89.857137689706647</v>
      </c>
      <c r="K581" s="16">
        <v>0.89857137689706656</v>
      </c>
      <c r="L581" s="16">
        <v>90.663444155486985</v>
      </c>
      <c r="M581" s="16">
        <v>1.2676831662576571</v>
      </c>
      <c r="N581">
        <v>3.6960211210151241</v>
      </c>
      <c r="P581" s="16">
        <v>0.24311857196591752</v>
      </c>
      <c r="Q581" s="4"/>
      <c r="R581" s="16">
        <v>0.23826317167607211</v>
      </c>
    </row>
    <row r="582" spans="1:18" x14ac:dyDescent="0.25">
      <c r="A582">
        <v>43891</v>
      </c>
      <c r="B582" s="14">
        <v>71.602402803235421</v>
      </c>
      <c r="C582" s="14">
        <v>64.23822967867055</v>
      </c>
      <c r="D582" s="14">
        <v>88.485714866654817</v>
      </c>
      <c r="E582" s="15">
        <v>76.621898406836621</v>
      </c>
      <c r="F582" s="16">
        <v>0.71602402803235421</v>
      </c>
      <c r="G582" s="16">
        <v>0.76621898406836619</v>
      </c>
      <c r="H582" s="16">
        <v>0.88485714866654819</v>
      </c>
      <c r="I582" s="16">
        <v>0.64238229678670544</v>
      </c>
      <c r="J582" s="16">
        <v>75.237061438849352</v>
      </c>
      <c r="K582" s="16">
        <v>0.75237061438849351</v>
      </c>
      <c r="L582" s="16">
        <v>75.632666997044993</v>
      </c>
      <c r="M582" s="16">
        <v>1.0280079349342619</v>
      </c>
      <c r="N582">
        <v>2.2975930429210227</v>
      </c>
      <c r="P582" s="16">
        <v>0.3274603466904541</v>
      </c>
      <c r="Q582" s="4"/>
      <c r="R582" s="16">
        <v>0.35962938913269504</v>
      </c>
    </row>
    <row r="583" spans="1:18" x14ac:dyDescent="0.25">
      <c r="A583">
        <v>43892</v>
      </c>
      <c r="B583" s="14">
        <v>12.706150146551108</v>
      </c>
      <c r="C583" s="14">
        <v>3.6261368908308582</v>
      </c>
      <c r="D583" s="14">
        <v>11.519927849206649</v>
      </c>
      <c r="E583" s="15">
        <v>11.525370505523513</v>
      </c>
      <c r="F583" s="16">
        <v>0.1270615014655111</v>
      </c>
      <c r="G583" s="16">
        <v>0.11525370505523513</v>
      </c>
      <c r="H583" s="16">
        <v>0.11519927849206649</v>
      </c>
      <c r="I583" s="16">
        <v>3.6261368908308583E-2</v>
      </c>
      <c r="J583" s="16">
        <v>9.8443963480280328</v>
      </c>
      <c r="K583" s="16">
        <v>9.8443963480280325E-2</v>
      </c>
      <c r="L583" s="16">
        <v>10.18053675296396</v>
      </c>
      <c r="M583" s="16">
        <v>0.13446994160440354</v>
      </c>
      <c r="N583">
        <v>1.0315982038179849</v>
      </c>
      <c r="P583" s="16">
        <v>9.542859139918565E-2</v>
      </c>
      <c r="Q583" s="4"/>
      <c r="R583" s="16">
        <v>0.41362563649651113</v>
      </c>
    </row>
    <row r="584" spans="1:18" x14ac:dyDescent="0.25">
      <c r="A584">
        <v>43893</v>
      </c>
      <c r="B584" s="14">
        <v>63.071360931728961</v>
      </c>
      <c r="C584" s="14">
        <v>79.17735132184626</v>
      </c>
      <c r="D584" s="14">
        <v>75.160427355520028</v>
      </c>
      <c r="E584" s="15">
        <v>98.351792935264442</v>
      </c>
      <c r="F584" s="16">
        <v>0.63071360931728959</v>
      </c>
      <c r="G584" s="16">
        <v>0.98351792935264437</v>
      </c>
      <c r="H584" s="16">
        <v>0.75160427355520032</v>
      </c>
      <c r="I584" s="16">
        <v>0.79177351321846257</v>
      </c>
      <c r="J584" s="16">
        <v>78.940233136089915</v>
      </c>
      <c r="K584" s="16">
        <v>0.7894023313608991</v>
      </c>
      <c r="L584" s="16">
        <v>82.590631440127382</v>
      </c>
      <c r="M584" s="16">
        <v>1.1104037389084243</v>
      </c>
      <c r="N584">
        <v>4.1210246111804931</v>
      </c>
      <c r="P584" s="16">
        <v>0.19155486944174543</v>
      </c>
      <c r="Q584" s="4"/>
      <c r="R584" s="16">
        <v>0.1129820183150063</v>
      </c>
    </row>
    <row r="585" spans="1:18" x14ac:dyDescent="0.25">
      <c r="A585">
        <v>43894</v>
      </c>
      <c r="B585" s="14">
        <v>75.748597397811892</v>
      </c>
      <c r="C585" s="14">
        <v>90.427041980134021</v>
      </c>
      <c r="D585" s="14">
        <v>90.699902061622524</v>
      </c>
      <c r="E585" s="15">
        <v>83.399806555035298</v>
      </c>
      <c r="F585" s="16">
        <v>0.7574859739781189</v>
      </c>
      <c r="G585" s="16">
        <v>0.83399806555035294</v>
      </c>
      <c r="H585" s="16">
        <v>0.90699902061622528</v>
      </c>
      <c r="I585" s="16">
        <v>0.90427041980134026</v>
      </c>
      <c r="J585" s="16">
        <v>85.068836998650937</v>
      </c>
      <c r="K585" s="16">
        <v>0.85068836998650932</v>
      </c>
      <c r="L585" s="16">
        <v>84.80803186499368</v>
      </c>
      <c r="M585" s="16">
        <v>1.1804315974058288</v>
      </c>
      <c r="N585">
        <v>5.7696193785993568</v>
      </c>
      <c r="P585" s="16">
        <v>0.1474427192098457</v>
      </c>
      <c r="Q585" s="4"/>
      <c r="R585" s="16">
        <v>0.14940798467222949</v>
      </c>
    </row>
    <row r="586" spans="1:18" x14ac:dyDescent="0.25">
      <c r="A586">
        <v>43895</v>
      </c>
      <c r="B586" s="14">
        <v>76.770896134875045</v>
      </c>
      <c r="C586" s="14">
        <v>105.40091120676904</v>
      </c>
      <c r="D586" s="14">
        <v>95.04745538004444</v>
      </c>
      <c r="E586" s="15">
        <v>70.181092055226287</v>
      </c>
      <c r="F586" s="16">
        <v>0.76770896134875044</v>
      </c>
      <c r="G586" s="16">
        <v>0.70181092055226291</v>
      </c>
      <c r="H586" s="16">
        <v>0.95047455380044443</v>
      </c>
      <c r="I586" s="16">
        <v>1.0540091120676904</v>
      </c>
      <c r="J586" s="16">
        <v>86.850088694228702</v>
      </c>
      <c r="K586" s="16">
        <v>0.868500886942287</v>
      </c>
      <c r="L586" s="16">
        <v>83.76495299967641</v>
      </c>
      <c r="M586" s="16">
        <v>1.2019931446800523</v>
      </c>
      <c r="N586">
        <v>5.1555260388231838</v>
      </c>
      <c r="P586" s="16">
        <v>0.16846018823338804</v>
      </c>
      <c r="Q586" s="4"/>
      <c r="R586" s="16">
        <v>0.17300407537106469</v>
      </c>
    </row>
    <row r="587" spans="1:18" x14ac:dyDescent="0.25">
      <c r="A587">
        <v>43896</v>
      </c>
      <c r="B587" s="14">
        <v>90.882890950119517</v>
      </c>
      <c r="C587" s="14">
        <v>106.98316473411002</v>
      </c>
      <c r="D587" s="14">
        <v>92.444775290036887</v>
      </c>
      <c r="E587" s="15">
        <v>85.230762333553116</v>
      </c>
      <c r="F587" s="16">
        <v>0.90882890950119521</v>
      </c>
      <c r="G587" s="16">
        <v>0.85230762333553112</v>
      </c>
      <c r="H587" s="16">
        <v>0.92444775290036885</v>
      </c>
      <c r="I587" s="16">
        <v>1.0698316473411003</v>
      </c>
      <c r="J587" s="16">
        <v>93.885398326954885</v>
      </c>
      <c r="K587" s="16">
        <v>0.93885398326954883</v>
      </c>
      <c r="L587" s="16">
        <v>92.22661125783938</v>
      </c>
      <c r="M587" s="16">
        <v>1.3179982239468528</v>
      </c>
      <c r="N587">
        <v>6.1540524035958573</v>
      </c>
      <c r="P587" s="16">
        <v>0.15255865918869485</v>
      </c>
      <c r="Q587" s="4"/>
      <c r="R587" s="16">
        <v>0.15038550334607728</v>
      </c>
    </row>
    <row r="588" spans="1:18" x14ac:dyDescent="0.25">
      <c r="A588">
        <v>43897</v>
      </c>
      <c r="B588" s="14">
        <v>70.349617722342103</v>
      </c>
      <c r="C588" s="14">
        <v>97.557271268014674</v>
      </c>
      <c r="D588" s="14">
        <v>99.387815609262489</v>
      </c>
      <c r="E588" s="15">
        <v>103.33708854366925</v>
      </c>
      <c r="F588" s="16">
        <v>0.70349617722342106</v>
      </c>
      <c r="G588" s="16">
        <v>1.0333708854366925</v>
      </c>
      <c r="H588" s="16">
        <v>0.99387815609262486</v>
      </c>
      <c r="I588" s="16">
        <v>0.97557271268014678</v>
      </c>
      <c r="J588" s="16">
        <v>92.65794828582213</v>
      </c>
      <c r="K588" s="16">
        <v>0.92657948285822123</v>
      </c>
      <c r="L588" s="16">
        <v>94.754283608047501</v>
      </c>
      <c r="M588" s="16">
        <v>1.2833566140611885</v>
      </c>
      <c r="N588">
        <v>5.7290083882277409</v>
      </c>
      <c r="P588" s="16">
        <v>0.16173470521743416</v>
      </c>
      <c r="Q588" s="4"/>
      <c r="R588" s="16">
        <v>0.17016932022087591</v>
      </c>
    </row>
    <row r="589" spans="1:18" x14ac:dyDescent="0.25">
      <c r="A589">
        <v>43898</v>
      </c>
      <c r="B589" s="14">
        <v>65.692601477983004</v>
      </c>
      <c r="C589" s="14">
        <v>93.99178921047374</v>
      </c>
      <c r="D589" s="14">
        <v>99.844317771708518</v>
      </c>
      <c r="E589" s="15">
        <v>106.80485949893946</v>
      </c>
      <c r="F589" s="16">
        <v>0.65692601477983004</v>
      </c>
      <c r="G589" s="16">
        <v>1.0680485949893948</v>
      </c>
      <c r="H589" s="16">
        <v>0.99844317771708513</v>
      </c>
      <c r="I589" s="16">
        <v>0.93991789210473742</v>
      </c>
      <c r="J589" s="16">
        <v>91.583391989776175</v>
      </c>
      <c r="K589" s="16">
        <v>0.91583391989776186</v>
      </c>
      <c r="L589" s="16">
        <v>94.55808007433653</v>
      </c>
      <c r="M589" s="16">
        <v>1.2649495821202787</v>
      </c>
      <c r="N589">
        <v>4.6809840019876345</v>
      </c>
      <c r="P589" s="16">
        <v>0.19564987180235638</v>
      </c>
      <c r="Q589" s="4"/>
      <c r="R589" s="16">
        <v>0.21395898157556359</v>
      </c>
    </row>
    <row r="590" spans="1:18" x14ac:dyDescent="0.25">
      <c r="A590">
        <v>43899</v>
      </c>
      <c r="B590" s="14">
        <v>87.127531628617007</v>
      </c>
      <c r="C590" s="14">
        <v>99.75917570310601</v>
      </c>
      <c r="D590" s="14">
        <v>102.6186007556085</v>
      </c>
      <c r="E590" s="15">
        <v>100.59969257710536</v>
      </c>
      <c r="F590" s="16">
        <v>0.87127531628617005</v>
      </c>
      <c r="G590" s="16">
        <v>1.0059969257710535</v>
      </c>
      <c r="H590" s="16">
        <v>1.0261860075560849</v>
      </c>
      <c r="I590" s="16">
        <v>0.99759175703106007</v>
      </c>
      <c r="J590" s="16">
        <v>97.526250166109222</v>
      </c>
      <c r="K590" s="16">
        <v>0.97526250166109207</v>
      </c>
      <c r="L590" s="16">
        <v>98.161127730093483</v>
      </c>
      <c r="M590" s="16">
        <v>1.3553846919643808</v>
      </c>
      <c r="N590">
        <v>5.1669993164051142</v>
      </c>
      <c r="P590" s="16">
        <v>0.18874833185378101</v>
      </c>
      <c r="Q590" s="4"/>
      <c r="R590" s="16">
        <v>0.19470308863162472</v>
      </c>
    </row>
    <row r="591" spans="1:18" x14ac:dyDescent="0.25">
      <c r="A591">
        <v>43900</v>
      </c>
      <c r="B591" s="14">
        <v>82.784871579473332</v>
      </c>
      <c r="C591" s="14">
        <v>100.97383771085542</v>
      </c>
      <c r="D591" s="14">
        <v>109.77902203084248</v>
      </c>
      <c r="E591" s="15">
        <v>110.2713468621067</v>
      </c>
      <c r="F591" s="16">
        <v>0.82784871579473329</v>
      </c>
      <c r="G591" s="16">
        <v>1.1027134686210669</v>
      </c>
      <c r="H591" s="16">
        <v>1.0977902203084249</v>
      </c>
      <c r="I591" s="16">
        <v>1.0097383771085542</v>
      </c>
      <c r="J591" s="16">
        <v>100.95226954581949</v>
      </c>
      <c r="K591" s="16">
        <v>1.0095226954581948</v>
      </c>
      <c r="L591" s="16">
        <v>102.81116176076429</v>
      </c>
      <c r="M591" s="16">
        <v>1.3956290361883004</v>
      </c>
      <c r="N591">
        <v>5.206554229467053</v>
      </c>
      <c r="P591" s="16">
        <v>0.19389458958185679</v>
      </c>
      <c r="Q591" s="4"/>
      <c r="R591" s="16">
        <v>0.19974876797531466</v>
      </c>
    </row>
    <row r="592" spans="1:18" x14ac:dyDescent="0.25">
      <c r="A592">
        <v>43901</v>
      </c>
      <c r="B592" s="14">
        <v>82.915949568233813</v>
      </c>
      <c r="C592" s="14">
        <v>110.06724990883635</v>
      </c>
      <c r="D592" s="14">
        <v>91.494367419002998</v>
      </c>
      <c r="E592" s="15">
        <v>91.997800564180892</v>
      </c>
      <c r="F592" s="16">
        <v>0.82915949568233815</v>
      </c>
      <c r="G592" s="16">
        <v>0.91997800564180887</v>
      </c>
      <c r="H592" s="16">
        <v>0.91494367419002998</v>
      </c>
      <c r="I592" s="16">
        <v>1.1006724990883634</v>
      </c>
      <c r="J592" s="16">
        <v>94.11884186506353</v>
      </c>
      <c r="K592" s="16">
        <v>0.94118841865063507</v>
      </c>
      <c r="L592" s="16">
        <v>93.689599273435221</v>
      </c>
      <c r="M592" s="16">
        <v>1.3228623916884925</v>
      </c>
      <c r="N592">
        <v>5.2786857374571223</v>
      </c>
      <c r="P592" s="16">
        <v>0.17829976351348956</v>
      </c>
      <c r="Q592" s="4"/>
      <c r="R592" s="16">
        <v>0.19404565677361374</v>
      </c>
    </row>
    <row r="593" spans="1:18" x14ac:dyDescent="0.25">
      <c r="A593">
        <v>43902</v>
      </c>
      <c r="B593" s="14">
        <v>95.164893986065451</v>
      </c>
      <c r="C593" s="14">
        <v>119.29853685520283</v>
      </c>
      <c r="D593" s="14">
        <v>110.08851295636165</v>
      </c>
      <c r="E593" s="15">
        <v>77.501570643987506</v>
      </c>
      <c r="F593" s="16">
        <v>0.95164893986065446</v>
      </c>
      <c r="G593" s="16">
        <v>0.77501570643987505</v>
      </c>
      <c r="H593" s="16">
        <v>1.1008851295636166</v>
      </c>
      <c r="I593" s="16">
        <v>1.1929853685520282</v>
      </c>
      <c r="J593" s="16">
        <v>100.51337861040437</v>
      </c>
      <c r="K593" s="16">
        <v>1.0051337861040437</v>
      </c>
      <c r="L593" s="16">
        <v>96.236886440244731</v>
      </c>
      <c r="M593" s="16">
        <v>1.3912957260849839</v>
      </c>
      <c r="N593">
        <v>4.9582298644139797</v>
      </c>
      <c r="P593" s="16">
        <v>0.20272028800400158</v>
      </c>
      <c r="Q593" s="4"/>
      <c r="R593" s="16">
        <v>0.20183548523270545</v>
      </c>
    </row>
    <row r="594" spans="1:18" x14ac:dyDescent="0.25">
      <c r="A594">
        <v>43903</v>
      </c>
      <c r="B594" s="14">
        <v>74.223888251947201</v>
      </c>
      <c r="C594" s="14">
        <v>70.947298860036099</v>
      </c>
      <c r="D594" s="14">
        <v>87.393655267885663</v>
      </c>
      <c r="E594" s="15">
        <v>85.428609629359272</v>
      </c>
      <c r="F594" s="16">
        <v>0.74223888251947201</v>
      </c>
      <c r="G594" s="16">
        <v>0.85428609629359276</v>
      </c>
      <c r="H594" s="16">
        <v>0.87393655267885662</v>
      </c>
      <c r="I594" s="16">
        <v>0.70947298860036101</v>
      </c>
      <c r="J594" s="16">
        <v>79.498363002307059</v>
      </c>
      <c r="K594" s="16">
        <v>0.7949836300230706</v>
      </c>
      <c r="L594" s="16">
        <v>80.704062784102774</v>
      </c>
      <c r="M594" s="16">
        <v>1.0973830020649944</v>
      </c>
      <c r="N594">
        <v>1.3119308046254172</v>
      </c>
      <c r="P594" s="23">
        <v>0.2</v>
      </c>
      <c r="Q594" s="4"/>
      <c r="R594" s="16">
        <v>0.69955186441160044</v>
      </c>
    </row>
    <row r="595" spans="1:18" x14ac:dyDescent="0.25">
      <c r="A595">
        <v>43904</v>
      </c>
      <c r="B595" s="14">
        <v>90.613502041988141</v>
      </c>
      <c r="C595" s="14">
        <v>77.520561940963745</v>
      </c>
      <c r="D595" s="14">
        <v>108.70864508157815</v>
      </c>
      <c r="E595" s="15">
        <v>83.557541246070286</v>
      </c>
      <c r="F595" s="16">
        <v>0.90613502041988137</v>
      </c>
      <c r="G595" s="16">
        <v>0.83557541246070288</v>
      </c>
      <c r="H595" s="16">
        <v>1.0870864508157816</v>
      </c>
      <c r="I595" s="16">
        <v>0.7752056194096375</v>
      </c>
      <c r="J595" s="16">
        <v>90.100062577650078</v>
      </c>
      <c r="K595" s="16">
        <v>0.90100062577650075</v>
      </c>
      <c r="L595" s="16">
        <v>89.043069349689205</v>
      </c>
      <c r="M595" s="16">
        <v>1.2266988214627959</v>
      </c>
      <c r="N595">
        <v>4.999656535780777</v>
      </c>
      <c r="P595" s="16">
        <v>0.1802125044647282</v>
      </c>
      <c r="Q595" s="4"/>
      <c r="R595" s="16">
        <v>0.17119719736430961</v>
      </c>
    </row>
    <row r="596" spans="1:18" x14ac:dyDescent="0.25">
      <c r="A596">
        <v>43905</v>
      </c>
      <c r="B596" s="14">
        <v>96.340988742484342</v>
      </c>
      <c r="C596" s="14">
        <v>92.771999059860079</v>
      </c>
      <c r="D596" s="14">
        <v>117.7545134062775</v>
      </c>
      <c r="E596" s="15">
        <v>95.150926240617963</v>
      </c>
      <c r="F596" s="16">
        <v>0.96340988742484346</v>
      </c>
      <c r="G596" s="16">
        <v>0.95150926240617961</v>
      </c>
      <c r="H596" s="16">
        <v>1.1775451340627749</v>
      </c>
      <c r="I596" s="16">
        <v>0.92771999059860077</v>
      </c>
      <c r="J596" s="16">
        <v>100.50460686230997</v>
      </c>
      <c r="K596" s="16">
        <v>1.0050460686230998</v>
      </c>
      <c r="L596" s="16">
        <v>99.659906609628166</v>
      </c>
      <c r="M596" s="16">
        <v>1.3748250417009704</v>
      </c>
      <c r="N596">
        <v>5.3118539431397656</v>
      </c>
      <c r="P596" s="16">
        <v>0.18920815206545957</v>
      </c>
      <c r="Q596" s="4"/>
      <c r="R596" s="16">
        <v>0.18055974214632944</v>
      </c>
    </row>
    <row r="597" spans="1:18" x14ac:dyDescent="0.25">
      <c r="A597">
        <v>43906</v>
      </c>
      <c r="B597" s="14">
        <v>90.514306140750193</v>
      </c>
      <c r="C597" s="14">
        <v>69.219248861679731</v>
      </c>
      <c r="D597" s="14">
        <v>89.469734853820199</v>
      </c>
      <c r="E597" s="15">
        <v>99.036696609797616</v>
      </c>
      <c r="F597" s="16">
        <v>0.90514306140750189</v>
      </c>
      <c r="G597" s="16">
        <v>0.99036696609797614</v>
      </c>
      <c r="H597" s="16">
        <v>0.89469734853820204</v>
      </c>
      <c r="I597" s="16">
        <v>0.69219248861679727</v>
      </c>
      <c r="J597" s="16">
        <v>87.059996616511938</v>
      </c>
      <c r="K597" s="16">
        <v>0.87059996616511937</v>
      </c>
      <c r="L597" s="16">
        <v>89.359666997609295</v>
      </c>
      <c r="M597" s="16">
        <v>1.2130637799809527</v>
      </c>
      <c r="N597">
        <v>4.8457586450876429</v>
      </c>
      <c r="P597" s="16">
        <v>0.17966226342033864</v>
      </c>
      <c r="Q597" s="4"/>
      <c r="R597" s="16">
        <v>0.19377877999323506</v>
      </c>
    </row>
    <row r="598" spans="1:18" x14ac:dyDescent="0.25">
      <c r="A598">
        <v>43907</v>
      </c>
      <c r="B598" s="14">
        <v>82.855019101423665</v>
      </c>
      <c r="C598" s="14">
        <v>69.342466059493347</v>
      </c>
      <c r="D598" s="14">
        <v>107.61389438662701</v>
      </c>
      <c r="E598" s="15">
        <v>112.99214641016241</v>
      </c>
      <c r="F598" s="16">
        <v>0.82855019101423666</v>
      </c>
      <c r="G598" s="16">
        <v>1.129921464101624</v>
      </c>
      <c r="H598" s="16">
        <v>1.0761389438662701</v>
      </c>
      <c r="I598" s="16">
        <v>0.69342466059493346</v>
      </c>
      <c r="J598" s="16">
        <v>93.200881489426592</v>
      </c>
      <c r="K598" s="16">
        <v>0.93200881489426601</v>
      </c>
      <c r="L598" s="16">
        <v>97.105351953338413</v>
      </c>
      <c r="M598" s="16">
        <v>1.2754484898552183</v>
      </c>
      <c r="N598">
        <v>2.9183212376251548</v>
      </c>
      <c r="P598" s="16">
        <v>0.31936470970985625</v>
      </c>
      <c r="Q598" s="4"/>
      <c r="R598" s="16">
        <v>0.31277924451939459</v>
      </c>
    </row>
    <row r="599" spans="1:18" x14ac:dyDescent="0.25">
      <c r="A599">
        <v>43908</v>
      </c>
      <c r="B599" s="14">
        <v>59.862966324211811</v>
      </c>
      <c r="C599" s="14">
        <v>68.824969459171868</v>
      </c>
      <c r="D599" s="14">
        <v>86.851504246533338</v>
      </c>
      <c r="E599" s="15">
        <v>102.35778802176958</v>
      </c>
      <c r="F599" s="16">
        <v>0.59862966324211808</v>
      </c>
      <c r="G599" s="16">
        <v>1.0235778802176958</v>
      </c>
      <c r="H599" s="16">
        <v>0.8685150424653334</v>
      </c>
      <c r="I599" s="16">
        <v>0.6882496945917187</v>
      </c>
      <c r="J599" s="16">
        <v>79.474307012921656</v>
      </c>
      <c r="K599" s="16">
        <v>0.79474307012921641</v>
      </c>
      <c r="L599" s="16">
        <v>83.895940376938881</v>
      </c>
      <c r="M599" s="16">
        <v>1.0963352753361559</v>
      </c>
      <c r="N599">
        <v>3.5519249098132106</v>
      </c>
      <c r="P599" s="16">
        <v>0.2237499638389063</v>
      </c>
      <c r="Q599" s="4"/>
      <c r="R599" s="16">
        <v>0.25712948260336155</v>
      </c>
    </row>
    <row r="600" spans="1:18" x14ac:dyDescent="0.25">
      <c r="A600">
        <v>43909</v>
      </c>
      <c r="B600" s="14">
        <v>58.601549699669647</v>
      </c>
      <c r="C600" s="14">
        <v>92.414730263695958</v>
      </c>
      <c r="D600" s="14">
        <v>104.59390481811828</v>
      </c>
      <c r="E600" s="15">
        <v>127.20782965943719</v>
      </c>
      <c r="F600" s="16">
        <v>0.58601549699669642</v>
      </c>
      <c r="G600" s="16">
        <v>1.272078296594372</v>
      </c>
      <c r="H600" s="16">
        <v>1.0459390481811828</v>
      </c>
      <c r="I600" s="16">
        <v>0.92414730263695954</v>
      </c>
      <c r="J600" s="16">
        <v>95.704503610230276</v>
      </c>
      <c r="K600" s="16">
        <v>0.95704503610230263</v>
      </c>
      <c r="L600" s="16">
        <v>101.77902957165847</v>
      </c>
      <c r="M600" s="16">
        <v>1.319822855643316</v>
      </c>
      <c r="N600">
        <v>4.3173516577536137</v>
      </c>
      <c r="P600" s="16">
        <v>0.22167409837545368</v>
      </c>
      <c r="Q600" s="4"/>
      <c r="R600" s="16">
        <v>0.22477156237784918</v>
      </c>
    </row>
    <row r="601" spans="1:18" x14ac:dyDescent="0.25">
      <c r="A601">
        <v>43910</v>
      </c>
      <c r="B601" s="14">
        <v>72.213381246615754</v>
      </c>
      <c r="C601" s="14">
        <v>114.5484891176738</v>
      </c>
      <c r="D601" s="14">
        <v>105.56818212088744</v>
      </c>
      <c r="E601" s="15">
        <v>107.11311445875802</v>
      </c>
      <c r="F601" s="16">
        <v>0.72213381246615749</v>
      </c>
      <c r="G601" s="16">
        <v>1.0711311445875802</v>
      </c>
      <c r="H601" s="16">
        <v>1.0556818212088743</v>
      </c>
      <c r="I601" s="16">
        <v>1.1454848911767379</v>
      </c>
      <c r="J601" s="16">
        <v>99.860791735983753</v>
      </c>
      <c r="K601" s="16">
        <v>0.99860791735983745</v>
      </c>
      <c r="L601" s="16">
        <v>101.2958069571599</v>
      </c>
      <c r="M601" s="16">
        <v>1.3864818103001779</v>
      </c>
      <c r="N601">
        <v>5.0088723914405335</v>
      </c>
      <c r="P601" s="16">
        <v>0.19936780962244507</v>
      </c>
      <c r="Q601" s="4"/>
      <c r="R601" s="16">
        <v>0.21676410694477591</v>
      </c>
    </row>
    <row r="602" spans="1:18" x14ac:dyDescent="0.25">
      <c r="A602">
        <v>43911</v>
      </c>
      <c r="B602" s="14">
        <v>71.047619671901799</v>
      </c>
      <c r="C602" s="14">
        <v>95.994980477736462</v>
      </c>
      <c r="D602" s="14">
        <v>99.729318528053184</v>
      </c>
      <c r="E602" s="15">
        <v>118.293383124063</v>
      </c>
      <c r="F602" s="16">
        <v>0.71047619671901796</v>
      </c>
      <c r="G602" s="16">
        <v>1.1829338312406299</v>
      </c>
      <c r="H602" s="16">
        <v>0.99729318528053179</v>
      </c>
      <c r="I602" s="16">
        <v>0.95994980477736458</v>
      </c>
      <c r="J602" s="16">
        <v>96.2663254504386</v>
      </c>
      <c r="K602" s="16">
        <v>0.96266325450438606</v>
      </c>
      <c r="L602" s="16">
        <v>100.48609633920339</v>
      </c>
      <c r="M602" s="16">
        <v>1.3389461636913105</v>
      </c>
      <c r="N602">
        <v>5.1733473640275687</v>
      </c>
      <c r="P602" s="16">
        <v>0.18608130998474667</v>
      </c>
      <c r="Q602" s="4"/>
      <c r="R602" s="16">
        <v>0.20658689713035439</v>
      </c>
    </row>
    <row r="603" spans="1:18" x14ac:dyDescent="0.25">
      <c r="A603">
        <v>43912</v>
      </c>
      <c r="B603" s="14">
        <v>69.811105961888728</v>
      </c>
      <c r="C603" s="14">
        <v>87.63710548343775</v>
      </c>
      <c r="D603" s="14">
        <v>102.72504359188606</v>
      </c>
      <c r="E603" s="15">
        <v>130.66321174040272</v>
      </c>
      <c r="F603" s="16">
        <v>0.69811105961888731</v>
      </c>
      <c r="G603" s="16">
        <v>1.3066321174040272</v>
      </c>
      <c r="H603" s="16">
        <v>1.0272504359188606</v>
      </c>
      <c r="I603" s="16">
        <v>0.87637105483437749</v>
      </c>
      <c r="J603" s="16">
        <v>97.709116694403804</v>
      </c>
      <c r="K603" s="16">
        <v>0.97709116694403808</v>
      </c>
      <c r="L603" s="16">
        <v>104.02055402211843</v>
      </c>
      <c r="M603" s="16">
        <v>1.3551019631118373</v>
      </c>
      <c r="N603">
        <v>2.5256792524028286</v>
      </c>
      <c r="P603" s="16">
        <v>0.38686272851727838</v>
      </c>
      <c r="Q603" s="4"/>
      <c r="R603" s="16">
        <v>0.41905759433587692</v>
      </c>
    </row>
    <row r="604" spans="1:18" x14ac:dyDescent="0.25">
      <c r="A604">
        <v>43913</v>
      </c>
      <c r="B604" s="14">
        <v>81.276527387834406</v>
      </c>
      <c r="C604" s="14">
        <v>93.258970338247082</v>
      </c>
      <c r="D604" s="14">
        <v>109.55437454690163</v>
      </c>
      <c r="E604" s="15">
        <v>137.84208627457315</v>
      </c>
      <c r="F604" s="16">
        <v>0.81276527387834407</v>
      </c>
      <c r="G604" s="16">
        <v>1.3784208627457315</v>
      </c>
      <c r="H604" s="16">
        <v>1.0955437454690162</v>
      </c>
      <c r="I604" s="16">
        <v>0.93258970338247082</v>
      </c>
      <c r="J604" s="16">
        <v>105.48298963688906</v>
      </c>
      <c r="K604" s="16">
        <v>1.0548298963688905</v>
      </c>
      <c r="L604" s="16">
        <v>111.67193184714917</v>
      </c>
      <c r="M604" s="16">
        <v>1.4657903139236546</v>
      </c>
      <c r="N604">
        <v>4.3894276537963224</v>
      </c>
      <c r="P604" s="16">
        <v>0.24031148923404411</v>
      </c>
      <c r="Q604" s="4"/>
      <c r="R604" s="16">
        <v>0.25124034542528373</v>
      </c>
    </row>
    <row r="605" spans="1:18" x14ac:dyDescent="0.25">
      <c r="A605">
        <v>43914</v>
      </c>
      <c r="B605" s="14">
        <v>74.36456204857032</v>
      </c>
      <c r="C605" s="14">
        <v>75.16210306640464</v>
      </c>
      <c r="D605" s="14">
        <v>108.0138568815124</v>
      </c>
      <c r="E605" s="15">
        <v>102.13253551356202</v>
      </c>
      <c r="F605" s="16">
        <v>0.74364562048570315</v>
      </c>
      <c r="G605" s="16">
        <v>1.0213253551356203</v>
      </c>
      <c r="H605" s="16">
        <v>1.0801385688151239</v>
      </c>
      <c r="I605" s="16">
        <v>0.7516210306640464</v>
      </c>
      <c r="J605" s="16">
        <v>89.91826437751233</v>
      </c>
      <c r="K605" s="16">
        <v>0.89918264377512358</v>
      </c>
      <c r="L605" s="16">
        <v>92.419931818401778</v>
      </c>
      <c r="M605" s="16">
        <v>1.2232526484139679</v>
      </c>
      <c r="N605">
        <v>4.1920438961157078</v>
      </c>
      <c r="P605" s="16">
        <v>0.21449743038432739</v>
      </c>
      <c r="Q605" s="4"/>
      <c r="R605" s="16">
        <v>0.24886982028075086</v>
      </c>
    </row>
    <row r="606" spans="1:18" x14ac:dyDescent="0.25">
      <c r="A606">
        <v>43915</v>
      </c>
      <c r="B606" s="14">
        <v>61.280104454678309</v>
      </c>
      <c r="C606" s="14">
        <v>74.886388816009102</v>
      </c>
      <c r="D606" s="14">
        <v>105.6254521286516</v>
      </c>
      <c r="E606" s="15">
        <v>94.899771380427808</v>
      </c>
      <c r="F606" s="16">
        <v>0.61280104454678308</v>
      </c>
      <c r="G606" s="16">
        <v>0.94899771380427811</v>
      </c>
      <c r="H606" s="16">
        <v>1.056254521286516</v>
      </c>
      <c r="I606" s="16">
        <v>0.74886388816009097</v>
      </c>
      <c r="J606" s="16">
        <v>84.172929194941702</v>
      </c>
      <c r="K606" s="16">
        <v>0.84172929194941704</v>
      </c>
      <c r="L606" s="16">
        <v>86.425554439521164</v>
      </c>
      <c r="M606" s="16">
        <v>1.1365885309365864</v>
      </c>
      <c r="N606">
        <v>4.3359056824832294</v>
      </c>
      <c r="P606" s="16">
        <v>0.19412998196661596</v>
      </c>
      <c r="Q606" s="4"/>
      <c r="R606" s="16">
        <v>0.2155336350495505</v>
      </c>
    </row>
    <row r="607" spans="1:18" x14ac:dyDescent="0.25">
      <c r="A607">
        <v>43916</v>
      </c>
      <c r="B607" s="14">
        <v>48.100950471118722</v>
      </c>
      <c r="C607" s="14">
        <v>84.337929095167752</v>
      </c>
      <c r="D607" s="14">
        <v>81.153060033425334</v>
      </c>
      <c r="E607" s="15">
        <v>28.315193363455034</v>
      </c>
      <c r="F607" s="16">
        <v>0.4810095047111872</v>
      </c>
      <c r="G607" s="16">
        <v>0.28315193363455032</v>
      </c>
      <c r="H607" s="16">
        <v>0.81153060033425328</v>
      </c>
      <c r="I607" s="16">
        <v>0.84337929095167752</v>
      </c>
      <c r="J607" s="16">
        <v>60.476783240791704</v>
      </c>
      <c r="K607" s="16">
        <v>0.60476783240791709</v>
      </c>
      <c r="L607" s="16">
        <v>54.572843932024071</v>
      </c>
      <c r="M607" s="16">
        <v>0.81060619845281379</v>
      </c>
      <c r="N607">
        <v>4.1536057217742881</v>
      </c>
      <c r="P607" s="16">
        <v>0.14560068357898437</v>
      </c>
      <c r="Q607" s="4"/>
      <c r="R607" s="16">
        <v>0.1882772969829459</v>
      </c>
    </row>
    <row r="608" spans="1:18" x14ac:dyDescent="0.25">
      <c r="A608">
        <v>43917</v>
      </c>
      <c r="B608" s="14">
        <v>51.228930150802086</v>
      </c>
      <c r="C608" s="14">
        <v>123.58134865294004</v>
      </c>
      <c r="D608" s="14">
        <v>108.49496853763618</v>
      </c>
      <c r="E608" s="15">
        <v>21.795985998895521</v>
      </c>
      <c r="F608" s="16">
        <v>0.51228930150802088</v>
      </c>
      <c r="G608" s="16">
        <v>0.2179598599889552</v>
      </c>
      <c r="H608" s="16">
        <v>1.0849496853763618</v>
      </c>
      <c r="I608" s="16">
        <v>1.2358134865294004</v>
      </c>
      <c r="J608" s="16">
        <v>76.275308335068445</v>
      </c>
      <c r="K608" s="16">
        <v>0.76275308335068459</v>
      </c>
      <c r="L608" s="16">
        <v>66.246433693221277</v>
      </c>
      <c r="M608" s="16">
        <v>1.012084894539697</v>
      </c>
      <c r="N608">
        <v>4.5415483164509167</v>
      </c>
      <c r="P608" s="16">
        <v>0.16795000960085638</v>
      </c>
      <c r="Q608" s="4"/>
      <c r="R608" s="16">
        <v>0.16428996401215842</v>
      </c>
    </row>
    <row r="609" spans="1:18" x14ac:dyDescent="0.25">
      <c r="A609">
        <v>43918</v>
      </c>
      <c r="B609" s="14">
        <v>26.158813468203686</v>
      </c>
      <c r="C609" s="14">
        <v>73.768541012133682</v>
      </c>
      <c r="D609" s="14">
        <v>75.601091597953001</v>
      </c>
      <c r="E609" s="15">
        <v>62.796954495080357</v>
      </c>
      <c r="F609" s="16">
        <v>0.26158813468203684</v>
      </c>
      <c r="G609" s="16">
        <v>0.62796954495080359</v>
      </c>
      <c r="H609" s="16">
        <v>0.75601091597952996</v>
      </c>
      <c r="I609" s="16">
        <v>0.73768541012133682</v>
      </c>
      <c r="J609" s="16">
        <v>59.581350143342675</v>
      </c>
      <c r="K609" s="16">
        <v>0.59581350143342671</v>
      </c>
      <c r="L609" s="16">
        <v>60.352512384718949</v>
      </c>
      <c r="M609" s="16">
        <v>0.80337983280786407</v>
      </c>
      <c r="N609">
        <v>1.9940141186524183</v>
      </c>
      <c r="P609" s="16">
        <v>0.29880104451621714</v>
      </c>
      <c r="Q609" s="4"/>
      <c r="R609" s="16">
        <v>0.38953158684218531</v>
      </c>
    </row>
    <row r="610" spans="1:18" x14ac:dyDescent="0.25">
      <c r="A610">
        <v>43919</v>
      </c>
      <c r="B610" s="14">
        <v>22.267515232488737</v>
      </c>
      <c r="C610" s="14">
        <v>68.824262598008218</v>
      </c>
      <c r="D610" s="14">
        <v>67.472460782102033</v>
      </c>
      <c r="E610" s="15">
        <v>53.53357305308689</v>
      </c>
      <c r="F610" s="16">
        <v>0.22267515232488738</v>
      </c>
      <c r="G610" s="16">
        <v>0.53533573053086891</v>
      </c>
      <c r="H610" s="16">
        <v>0.67472460782102028</v>
      </c>
      <c r="I610" s="16">
        <v>0.68824262598008223</v>
      </c>
      <c r="J610" s="16">
        <v>53.024452916421467</v>
      </c>
      <c r="K610" s="16">
        <v>0.53024452916421472</v>
      </c>
      <c r="L610" s="16">
        <v>53.265665821044706</v>
      </c>
      <c r="M610" s="16">
        <v>0.71484021387144092</v>
      </c>
      <c r="N610">
        <v>3.8385626298753457</v>
      </c>
      <c r="P610" s="16">
        <v>0.13813621928097444</v>
      </c>
      <c r="Q610" s="4"/>
      <c r="R610" s="16">
        <v>0.17454314817810618</v>
      </c>
    </row>
    <row r="611" spans="1:18" x14ac:dyDescent="0.25">
      <c r="A611">
        <v>43920</v>
      </c>
      <c r="B611" s="14">
        <v>21.601682194067944</v>
      </c>
      <c r="C611" s="14">
        <v>86.17827791593875</v>
      </c>
      <c r="D611" s="14">
        <v>66.443595756332556</v>
      </c>
      <c r="E611" s="15">
        <v>32.90461773447096</v>
      </c>
      <c r="F611" s="16">
        <v>0.21601682194067945</v>
      </c>
      <c r="G611" s="16">
        <v>0.32904617734470959</v>
      </c>
      <c r="H611" s="16">
        <v>0.66443595756332552</v>
      </c>
      <c r="I611" s="16">
        <v>0.8617827791593875</v>
      </c>
      <c r="J611" s="16">
        <v>51.782043400202554</v>
      </c>
      <c r="K611" s="16">
        <v>0.51782043400202549</v>
      </c>
      <c r="L611" s="16">
        <v>48.341948047274855</v>
      </c>
      <c r="M611" s="16">
        <v>0.69897940069276188</v>
      </c>
      <c r="N611">
        <v>2.7496665734866461</v>
      </c>
      <c r="P611" s="16">
        <v>0.18832117282693522</v>
      </c>
      <c r="Q611" s="4"/>
      <c r="R611" s="16">
        <v>0.22751654779969535</v>
      </c>
    </row>
    <row r="612" spans="1:18" x14ac:dyDescent="0.25">
      <c r="A612">
        <v>43921</v>
      </c>
      <c r="B612" s="14">
        <v>27.547303925685931</v>
      </c>
      <c r="C612" s="14">
        <v>98.21915660380462</v>
      </c>
      <c r="D612" s="14">
        <v>63.418167734210833</v>
      </c>
      <c r="E612" s="15">
        <v>23.81037639138545</v>
      </c>
      <c r="F612" s="16">
        <v>0.27547303925685929</v>
      </c>
      <c r="G612" s="16">
        <v>0.23810376391385449</v>
      </c>
      <c r="H612" s="16">
        <v>0.63418167734210829</v>
      </c>
      <c r="I612" s="16">
        <v>0.98219156603804625</v>
      </c>
      <c r="J612" s="16">
        <v>53.248751163771715</v>
      </c>
      <c r="K612" s="16">
        <v>0.53248751163771701</v>
      </c>
      <c r="L612" s="16">
        <v>47.757154122722717</v>
      </c>
      <c r="M612" s="16">
        <v>0.72910446228620818</v>
      </c>
      <c r="N612">
        <v>3.5473245284585651</v>
      </c>
      <c r="P612" s="16">
        <v>0.15010961285493132</v>
      </c>
      <c r="Q612" s="4"/>
      <c r="R612" s="16">
        <v>0.17429764749930388</v>
      </c>
    </row>
    <row r="613" spans="1:18" x14ac:dyDescent="0.25">
      <c r="A613">
        <v>43922</v>
      </c>
      <c r="B613" s="14">
        <v>28.474014774446001</v>
      </c>
      <c r="C613" s="14">
        <v>79.962554956226469</v>
      </c>
      <c r="D613" s="14">
        <v>58.508456939451023</v>
      </c>
      <c r="E613" s="15">
        <v>32.491503285581864</v>
      </c>
      <c r="F613" s="16">
        <v>0.28474014774445999</v>
      </c>
      <c r="G613" s="16">
        <v>0.32491503285581863</v>
      </c>
      <c r="H613" s="16">
        <v>0.58508456939451026</v>
      </c>
      <c r="I613" s="16">
        <v>0.79962554956226473</v>
      </c>
      <c r="J613" s="16">
        <v>49.859132488926342</v>
      </c>
      <c r="K613" s="16">
        <v>0.49859132488926344</v>
      </c>
      <c r="L613" s="16">
        <v>46.645776184796141</v>
      </c>
      <c r="M613" s="16">
        <v>0.6833309013093064</v>
      </c>
      <c r="N613">
        <v>4.7451846361016043</v>
      </c>
      <c r="P613" s="16">
        <v>0.10507311371952852</v>
      </c>
      <c r="Q613" s="4"/>
      <c r="R613" s="16">
        <v>0.12518312185335334</v>
      </c>
    </row>
    <row r="614" spans="1:18" x14ac:dyDescent="0.25">
      <c r="A614">
        <v>43923</v>
      </c>
      <c r="B614" s="14">
        <v>27.869684930013626</v>
      </c>
      <c r="C614" s="14">
        <v>92.815842912470458</v>
      </c>
      <c r="D614" s="14">
        <v>79.379048401859066</v>
      </c>
      <c r="E614" s="15">
        <v>92.617744553190434</v>
      </c>
      <c r="F614" s="16">
        <v>0.27869684930013627</v>
      </c>
      <c r="G614" s="16">
        <v>0.92617744553190429</v>
      </c>
      <c r="H614" s="16">
        <v>0.79379048401859065</v>
      </c>
      <c r="I614" s="16">
        <v>0.92815842912470459</v>
      </c>
      <c r="J614" s="16">
        <v>73.170580199383394</v>
      </c>
      <c r="K614" s="16">
        <v>0.73170580199383395</v>
      </c>
      <c r="L614" s="16">
        <v>76.9276261086315</v>
      </c>
      <c r="M614" s="16">
        <v>1.0106473167712831</v>
      </c>
      <c r="N614">
        <v>2.9480587268286551</v>
      </c>
      <c r="P614" s="16">
        <v>0.24819919472260962</v>
      </c>
      <c r="Q614" s="4"/>
      <c r="R614" s="16">
        <v>0.24636277147570038</v>
      </c>
    </row>
    <row r="615" spans="1:18" x14ac:dyDescent="0.25">
      <c r="A615">
        <v>43924</v>
      </c>
      <c r="B615" s="14">
        <v>42.338329118303513</v>
      </c>
      <c r="C615" s="14">
        <v>54.860345853877774</v>
      </c>
      <c r="D615" s="14">
        <v>55.483010363229411</v>
      </c>
      <c r="E615" s="15">
        <v>90.394601827222743</v>
      </c>
      <c r="F615" s="16">
        <v>0.42338329118303514</v>
      </c>
      <c r="G615" s="16">
        <v>0.90394601827222743</v>
      </c>
      <c r="H615" s="16">
        <v>0.55483010363229412</v>
      </c>
      <c r="I615" s="16">
        <v>0.54860345853877779</v>
      </c>
      <c r="J615" s="16">
        <v>60.769071790658359</v>
      </c>
      <c r="K615" s="16">
        <v>0.60769071790658358</v>
      </c>
      <c r="L615" s="16">
        <v>66.345061883331311</v>
      </c>
      <c r="M615" s="16">
        <v>0.85784796877767566</v>
      </c>
      <c r="N615">
        <v>2.4234579176498685</v>
      </c>
      <c r="P615" s="16">
        <v>0.25075356723994097</v>
      </c>
      <c r="Q615" s="4"/>
      <c r="R615" s="16">
        <v>0.32016964308263729</v>
      </c>
    </row>
    <row r="616" spans="1:18" x14ac:dyDescent="0.25">
      <c r="A616">
        <v>43925</v>
      </c>
      <c r="B616" s="14">
        <v>31.794364831069608</v>
      </c>
      <c r="C616" s="14">
        <v>30.916109490372026</v>
      </c>
      <c r="D616" s="14">
        <v>59.105935919075932</v>
      </c>
      <c r="E616" s="15">
        <v>98.589711803657153</v>
      </c>
      <c r="F616" s="16">
        <v>0.3179436483106961</v>
      </c>
      <c r="G616" s="16">
        <v>0.98589711803657154</v>
      </c>
      <c r="H616" s="16">
        <v>0.59105935919075936</v>
      </c>
      <c r="I616" s="16">
        <v>0.30916109490372023</v>
      </c>
      <c r="J616" s="16">
        <v>55.101530511043677</v>
      </c>
      <c r="K616" s="16">
        <v>0.55101530511043684</v>
      </c>
      <c r="L616" s="16">
        <v>63.404329010720566</v>
      </c>
      <c r="M616" s="16">
        <v>0.75946423875008895</v>
      </c>
      <c r="N616">
        <v>1.4388241244646527</v>
      </c>
      <c r="P616" s="16">
        <v>0.38296223683033853</v>
      </c>
      <c r="Q616" s="4"/>
      <c r="R616" s="16">
        <v>0.45100452589170276</v>
      </c>
    </row>
    <row r="617" spans="1:18" x14ac:dyDescent="0.25">
      <c r="A617">
        <v>43926</v>
      </c>
      <c r="B617" s="14">
        <v>65.20274294196679</v>
      </c>
      <c r="C617" s="14">
        <v>75.222959093808043</v>
      </c>
      <c r="D617" s="14">
        <v>93.795102377460111</v>
      </c>
      <c r="E617" s="15">
        <v>86.785753056681145</v>
      </c>
      <c r="F617" s="16">
        <v>0.65202742941966785</v>
      </c>
      <c r="G617" s="16">
        <v>0.86785753056681147</v>
      </c>
      <c r="H617" s="16">
        <v>0.93795102377460116</v>
      </c>
      <c r="I617" s="16">
        <v>0.75222959093808039</v>
      </c>
      <c r="J617" s="16">
        <v>80.251639367479015</v>
      </c>
      <c r="K617" s="16">
        <v>0.80251639367479033</v>
      </c>
      <c r="L617" s="16">
        <v>81.628555598527242</v>
      </c>
      <c r="M617" s="16">
        <v>1.0971369600568222</v>
      </c>
      <c r="N617">
        <v>3.5438193858023741</v>
      </c>
      <c r="P617" s="16">
        <v>0.22645521859548395</v>
      </c>
      <c r="Q617" s="4"/>
      <c r="R617" s="16">
        <v>0.20900969799303701</v>
      </c>
    </row>
    <row r="618" spans="1:18" x14ac:dyDescent="0.25">
      <c r="A618">
        <v>43927</v>
      </c>
      <c r="B618" s="14">
        <v>50.495587437152857</v>
      </c>
      <c r="C618" s="14">
        <v>98.477891241191259</v>
      </c>
      <c r="D618" s="14">
        <v>111.70652258192113</v>
      </c>
      <c r="E618" s="15">
        <v>73.663007459022097</v>
      </c>
      <c r="F618" s="16">
        <v>0.50495587437152856</v>
      </c>
      <c r="G618" s="16">
        <v>0.73663007459022101</v>
      </c>
      <c r="H618" s="16">
        <v>1.1170652258192113</v>
      </c>
      <c r="I618" s="16">
        <v>0.98477891241191262</v>
      </c>
      <c r="J618" s="16">
        <v>83.585752179821839</v>
      </c>
      <c r="K618" s="16">
        <v>0.83585752179821837</v>
      </c>
      <c r="L618" s="16">
        <v>81.981638386890879</v>
      </c>
      <c r="M618" s="16">
        <v>1.117763341225597</v>
      </c>
      <c r="N618">
        <v>4.1391703625635152</v>
      </c>
      <c r="P618" s="16">
        <v>0.20193841967899726</v>
      </c>
      <c r="Q618" s="4"/>
      <c r="R618" s="16">
        <v>0.21729444491700076</v>
      </c>
    </row>
    <row r="619" spans="1:18" x14ac:dyDescent="0.25">
      <c r="A619">
        <v>43928</v>
      </c>
      <c r="B619" s="14">
        <v>23.989940218608549</v>
      </c>
      <c r="C619" s="14">
        <v>86.085625606661281</v>
      </c>
      <c r="D619" s="14">
        <v>81.497248151801472</v>
      </c>
      <c r="E619" s="15">
        <v>68.662127467124378</v>
      </c>
      <c r="F619" s="16">
        <v>0.23989940218608549</v>
      </c>
      <c r="G619" s="16">
        <v>0.68662127467124379</v>
      </c>
      <c r="H619" s="16">
        <v>0.81497248151801471</v>
      </c>
      <c r="I619" s="16">
        <v>0.86085625606661287</v>
      </c>
      <c r="J619" s="16">
        <v>65.058735361048917</v>
      </c>
      <c r="K619" s="16">
        <v>0.65058735361048914</v>
      </c>
      <c r="L619" s="16">
        <v>65.907764989110774</v>
      </c>
      <c r="M619" s="16">
        <v>0.87922878154164752</v>
      </c>
      <c r="N619">
        <v>4.6586844041924262</v>
      </c>
      <c r="P619" s="16">
        <v>0.1396504457406505</v>
      </c>
      <c r="Q619" s="4"/>
      <c r="R619" s="16">
        <v>0.18606555606116396</v>
      </c>
    </row>
    <row r="620" spans="1:18" x14ac:dyDescent="0.25">
      <c r="A620">
        <v>43929</v>
      </c>
      <c r="B620" s="14">
        <v>25.283894606387815</v>
      </c>
      <c r="C620" s="14">
        <v>90.298846584981817</v>
      </c>
      <c r="D620" s="14">
        <v>78.184432910510239</v>
      </c>
      <c r="E620" s="15">
        <v>79.420772522784574</v>
      </c>
      <c r="F620" s="16">
        <v>0.25283894606387813</v>
      </c>
      <c r="G620" s="16">
        <v>0.79420772522784577</v>
      </c>
      <c r="H620" s="16">
        <v>0.78184432910510238</v>
      </c>
      <c r="I620" s="16">
        <v>0.90298846584981818</v>
      </c>
      <c r="J620" s="16">
        <v>68.296986656166112</v>
      </c>
      <c r="K620" s="16">
        <v>0.68296986656166114</v>
      </c>
      <c r="L620" s="16">
        <v>70.509380433367056</v>
      </c>
      <c r="M620" s="16">
        <v>0.9362592867164099</v>
      </c>
      <c r="N620">
        <v>3.2682084488586116</v>
      </c>
      <c r="P620" s="16">
        <v>0.20897377791192645</v>
      </c>
      <c r="Q620" s="4"/>
      <c r="R620" s="16">
        <v>0.24689829347377762</v>
      </c>
    </row>
    <row r="621" spans="1:18" x14ac:dyDescent="0.25">
      <c r="A621">
        <v>43930</v>
      </c>
      <c r="B621" s="14">
        <v>51.687806377624504</v>
      </c>
      <c r="C621" s="14">
        <v>54.837246014950864</v>
      </c>
      <c r="D621" s="14">
        <v>78.758449888961437</v>
      </c>
      <c r="E621" s="15">
        <v>97.749638351445128</v>
      </c>
      <c r="F621" s="16">
        <v>0.51687806377624501</v>
      </c>
      <c r="G621" s="16">
        <v>0.97749638351445123</v>
      </c>
      <c r="H621" s="16">
        <v>0.78758449888961435</v>
      </c>
      <c r="I621" s="16">
        <v>0.54837246014950869</v>
      </c>
      <c r="J621" s="16">
        <v>70.758285158245485</v>
      </c>
      <c r="K621" s="16">
        <v>0.70758285158245482</v>
      </c>
      <c r="L621" s="16">
        <v>75.966643912260565</v>
      </c>
      <c r="M621" s="16">
        <v>0.97271654390775653</v>
      </c>
      <c r="N621">
        <v>2.2805859680447815</v>
      </c>
      <c r="P621" s="16">
        <v>0.31026361711288086</v>
      </c>
      <c r="Q621" s="4"/>
      <c r="R621" s="16">
        <v>0.35023848621129433</v>
      </c>
    </row>
    <row r="622" spans="1:18" x14ac:dyDescent="0.25">
      <c r="A622">
        <v>43931</v>
      </c>
      <c r="B622" s="14">
        <v>54.429923541067673</v>
      </c>
      <c r="C622" s="14">
        <v>62.934718870834239</v>
      </c>
      <c r="D622" s="14">
        <v>86.410796843522377</v>
      </c>
      <c r="E622" s="15">
        <v>89.403333227975338</v>
      </c>
      <c r="F622" s="16">
        <v>0.54429923541067671</v>
      </c>
      <c r="G622" s="16">
        <v>0.89403333227975335</v>
      </c>
      <c r="H622" s="16">
        <v>0.86410796843522375</v>
      </c>
      <c r="I622" s="16">
        <v>0.62934718870834239</v>
      </c>
      <c r="J622" s="16">
        <v>73.2946931208499</v>
      </c>
      <c r="K622" s="16">
        <v>0.73294693120849908</v>
      </c>
      <c r="L622" s="16">
        <v>76.486495778430452</v>
      </c>
      <c r="M622" s="16">
        <v>0.99959424260810847</v>
      </c>
      <c r="N622">
        <v>1.6479608130544805</v>
      </c>
      <c r="P622" s="23">
        <v>0.3</v>
      </c>
      <c r="Q622" s="4"/>
      <c r="R622" s="16">
        <v>0.47543017960317274</v>
      </c>
    </row>
    <row r="623" spans="1:18" x14ac:dyDescent="0.25">
      <c r="A623">
        <v>43932</v>
      </c>
      <c r="B623" s="14">
        <v>54.786607910718779</v>
      </c>
      <c r="C623" s="14">
        <v>73.04948834170618</v>
      </c>
      <c r="D623" s="14">
        <v>98.933587924330865</v>
      </c>
      <c r="E623" s="15">
        <v>105.96274140446644</v>
      </c>
      <c r="F623" s="16">
        <v>0.54786607910718776</v>
      </c>
      <c r="G623" s="16">
        <v>1.0596274140446644</v>
      </c>
      <c r="H623" s="16">
        <v>0.98933587924330868</v>
      </c>
      <c r="I623" s="16">
        <v>0.73049488341706181</v>
      </c>
      <c r="J623" s="16">
        <v>83.183106395305572</v>
      </c>
      <c r="K623" s="16">
        <v>0.83183106395305573</v>
      </c>
      <c r="L623" s="16">
        <v>87.66874186233639</v>
      </c>
      <c r="M623" s="16">
        <v>1.1323596111282137</v>
      </c>
      <c r="N623">
        <v>3.3101317035570443</v>
      </c>
      <c r="P623" s="16">
        <v>0.25129847947112677</v>
      </c>
      <c r="Q623" s="4"/>
      <c r="R623" s="16">
        <v>0.26015816130900926</v>
      </c>
    </row>
    <row r="624" spans="1:18" x14ac:dyDescent="0.25">
      <c r="A624">
        <v>43933</v>
      </c>
      <c r="B624" s="14">
        <v>41.507912328655905</v>
      </c>
      <c r="C624" s="14">
        <v>93.627307482005094</v>
      </c>
      <c r="D624" s="14">
        <v>121.85032716066542</v>
      </c>
      <c r="E624" s="15">
        <v>113.00162327116584</v>
      </c>
      <c r="F624" s="16">
        <v>0.41507912328655905</v>
      </c>
      <c r="G624" s="16">
        <v>1.1300162327116583</v>
      </c>
      <c r="H624" s="16">
        <v>1.2185032716066542</v>
      </c>
      <c r="I624" s="16">
        <v>0.93627307482005095</v>
      </c>
      <c r="J624" s="16">
        <v>92.496792560623064</v>
      </c>
      <c r="K624" s="16">
        <v>0.92496792560623065</v>
      </c>
      <c r="L624" s="16">
        <v>96.686245741626607</v>
      </c>
      <c r="M624" s="16">
        <v>1.2371328970375881</v>
      </c>
      <c r="N624">
        <v>4.2182329599819264</v>
      </c>
      <c r="P624" s="16">
        <v>0.21927853069788583</v>
      </c>
      <c r="Q624" s="4"/>
      <c r="R624" s="16">
        <v>0.23960470388803837</v>
      </c>
    </row>
    <row r="625" spans="1:18" x14ac:dyDescent="0.25">
      <c r="A625">
        <v>43934</v>
      </c>
      <c r="B625" s="14">
        <v>24.552909138355602</v>
      </c>
      <c r="C625" s="14">
        <v>121.88872902141183</v>
      </c>
      <c r="D625" s="14">
        <v>135.47482317739744</v>
      </c>
      <c r="E625" s="15">
        <v>108.52337106075325</v>
      </c>
      <c r="F625" s="16">
        <v>0.24552909138355603</v>
      </c>
      <c r="G625" s="16">
        <v>1.0852337106075325</v>
      </c>
      <c r="H625" s="16">
        <v>1.3547482317739743</v>
      </c>
      <c r="I625" s="16">
        <v>1.2188872902141183</v>
      </c>
      <c r="J625" s="16">
        <v>97.609958099479513</v>
      </c>
      <c r="K625" s="16">
        <v>0.97609958099479521</v>
      </c>
      <c r="L625" s="16">
        <v>100.06215521290071</v>
      </c>
      <c r="M625" s="16">
        <v>1.293504828448542</v>
      </c>
      <c r="N625">
        <v>3.8297225879966819</v>
      </c>
      <c r="P625" s="16">
        <v>0.25487474838363955</v>
      </c>
      <c r="Q625" s="4"/>
      <c r="R625" s="16">
        <v>0.30218297592873433</v>
      </c>
    </row>
    <row r="626" spans="1:18" x14ac:dyDescent="0.25">
      <c r="A626">
        <v>43935</v>
      </c>
      <c r="B626" s="14">
        <v>18.067143837443052</v>
      </c>
      <c r="C626" s="14">
        <v>87.132172884196123</v>
      </c>
      <c r="D626" s="14">
        <v>104.45924697780264</v>
      </c>
      <c r="E626" s="15">
        <v>131.05824439897592</v>
      </c>
      <c r="F626" s="16">
        <v>0.1806714383744305</v>
      </c>
      <c r="G626" s="16">
        <v>1.3105824439897591</v>
      </c>
      <c r="H626" s="16">
        <v>1.0445924697780264</v>
      </c>
      <c r="I626" s="16">
        <v>0.87132172884196124</v>
      </c>
      <c r="J626" s="16">
        <v>85.179202024604422</v>
      </c>
      <c r="K626" s="16">
        <v>0.85179202024604428</v>
      </c>
      <c r="L626" s="16">
        <v>94.089020525267003</v>
      </c>
      <c r="M626" s="16">
        <v>1.1512888386959483</v>
      </c>
      <c r="N626">
        <v>3.1723105736539075</v>
      </c>
      <c r="P626" s="16">
        <v>0.26850839489682737</v>
      </c>
      <c r="Q626" s="4"/>
      <c r="R626" s="16">
        <v>0.36174294809953617</v>
      </c>
    </row>
    <row r="627" spans="1:18" x14ac:dyDescent="0.25">
      <c r="A627">
        <v>43936</v>
      </c>
      <c r="B627" s="14">
        <v>43.379397355313301</v>
      </c>
      <c r="C627" s="14">
        <v>73.541775630735387</v>
      </c>
      <c r="D627" s="14">
        <v>89.746892474177656</v>
      </c>
      <c r="E627" s="15">
        <v>80.335442194024807</v>
      </c>
      <c r="F627" s="16">
        <v>0.43379397355313304</v>
      </c>
      <c r="G627" s="16">
        <v>0.80335442194024809</v>
      </c>
      <c r="H627" s="16">
        <v>0.89746892474177653</v>
      </c>
      <c r="I627" s="16">
        <v>0.73541775630735384</v>
      </c>
      <c r="J627" s="16">
        <v>71.750876913562792</v>
      </c>
      <c r="K627" s="16">
        <v>0.71750876913562789</v>
      </c>
      <c r="L627" s="16">
        <v>73.561904472456717</v>
      </c>
      <c r="M627" s="16">
        <v>0.9694613906966647</v>
      </c>
      <c r="N627">
        <v>3.1365444800045994</v>
      </c>
      <c r="P627" s="16">
        <v>0.22875772166144309</v>
      </c>
      <c r="Q627" s="4"/>
      <c r="R627" s="16">
        <v>0.30090108088157475</v>
      </c>
    </row>
    <row r="628" spans="1:18" x14ac:dyDescent="0.25">
      <c r="A628">
        <v>43937</v>
      </c>
      <c r="B628" s="14">
        <v>24.767994587399112</v>
      </c>
      <c r="C628" s="14">
        <v>73.855243795205553</v>
      </c>
      <c r="D628" s="14">
        <v>76.244938420688769</v>
      </c>
      <c r="E628" s="15">
        <v>79.420772522784574</v>
      </c>
      <c r="F628" s="16">
        <v>0.24767994587399111</v>
      </c>
      <c r="G628" s="16">
        <v>0.79420772522784577</v>
      </c>
      <c r="H628" s="16">
        <v>0.76244938420688768</v>
      </c>
      <c r="I628" s="16">
        <v>0.7385524379520555</v>
      </c>
      <c r="J628" s="16">
        <v>63.572237331519503</v>
      </c>
      <c r="K628" s="16">
        <v>0.63572237331519499</v>
      </c>
      <c r="L628" s="16">
        <v>66.710186028751565</v>
      </c>
      <c r="M628" s="16">
        <v>0.86434833705272496</v>
      </c>
      <c r="N628">
        <v>3.7374651398967433</v>
      </c>
      <c r="P628" s="16">
        <v>0.17009452918476139</v>
      </c>
      <c r="Q628" s="4"/>
      <c r="R628" s="16">
        <v>0.21099196350439117</v>
      </c>
    </row>
    <row r="629" spans="1:18" x14ac:dyDescent="0.25">
      <c r="A629">
        <v>43938</v>
      </c>
      <c r="B629" s="14">
        <v>33.663118714618356</v>
      </c>
      <c r="C629" s="14">
        <v>80.711481517252864</v>
      </c>
      <c r="D629" s="14">
        <v>85.882629607653314</v>
      </c>
      <c r="E629" s="15">
        <v>98.000605278534366</v>
      </c>
      <c r="F629" s="16">
        <v>0.33663118714618356</v>
      </c>
      <c r="G629" s="16">
        <v>0.9800060527853437</v>
      </c>
      <c r="H629" s="16">
        <v>0.85882629607653316</v>
      </c>
      <c r="I629" s="16">
        <v>0.80711481517252859</v>
      </c>
      <c r="J629" s="16">
        <v>74.564458779514723</v>
      </c>
      <c r="K629" s="16">
        <v>0.7456445877951472</v>
      </c>
      <c r="L629" s="16">
        <v>79.130508322609842</v>
      </c>
      <c r="M629" s="16">
        <v>1.0200542836898407</v>
      </c>
      <c r="N629">
        <v>4.2714892842498555</v>
      </c>
      <c r="P629" s="16">
        <v>0.17456314137191961</v>
      </c>
      <c r="Q629" s="4"/>
      <c r="R629" s="16">
        <v>0.19279601651039233</v>
      </c>
    </row>
    <row r="630" spans="1:18" x14ac:dyDescent="0.25">
      <c r="A630">
        <v>43939</v>
      </c>
      <c r="B630" s="14">
        <v>48.047918003819319</v>
      </c>
      <c r="C630" s="14">
        <v>78.892810272182359</v>
      </c>
      <c r="D630" s="14">
        <v>92.397009577984463</v>
      </c>
      <c r="E630" s="15">
        <v>90.845383042388335</v>
      </c>
      <c r="F630" s="16">
        <v>0.48047918003819318</v>
      </c>
      <c r="G630" s="16">
        <v>0.90845383042388339</v>
      </c>
      <c r="H630" s="16">
        <v>0.92397009577984468</v>
      </c>
      <c r="I630" s="16">
        <v>0.78892810272182357</v>
      </c>
      <c r="J630" s="16">
        <v>77.545780224093619</v>
      </c>
      <c r="K630" s="16">
        <v>0.77545780224093619</v>
      </c>
      <c r="L630" s="16">
        <v>80.221217053108518</v>
      </c>
      <c r="M630" s="16">
        <v>1.0560936270830887</v>
      </c>
      <c r="N630">
        <v>3.0870698241092747</v>
      </c>
      <c r="P630" s="16">
        <v>0.25119542039016962</v>
      </c>
      <c r="Q630" s="4"/>
      <c r="R630" s="16">
        <v>0.28437426065669202</v>
      </c>
    </row>
    <row r="631" spans="1:18" x14ac:dyDescent="0.25">
      <c r="A631">
        <v>43940</v>
      </c>
      <c r="B631" s="14">
        <v>61.151747907082701</v>
      </c>
      <c r="C631" s="14">
        <v>85.501684176758971</v>
      </c>
      <c r="D631" s="14">
        <v>98.75878508483035</v>
      </c>
      <c r="E631" s="15">
        <v>88.409269013068879</v>
      </c>
      <c r="F631" s="16">
        <v>0.61151747907082699</v>
      </c>
      <c r="G631" s="16">
        <v>0.88409269013068881</v>
      </c>
      <c r="H631" s="16">
        <v>0.98758785084830347</v>
      </c>
      <c r="I631" s="16">
        <v>0.85501684176758974</v>
      </c>
      <c r="J631" s="16">
        <v>83.455371545435227</v>
      </c>
      <c r="K631" s="16">
        <v>0.83455371545435231</v>
      </c>
      <c r="L631" s="16">
        <v>84.549646199679586</v>
      </c>
      <c r="M631" s="16">
        <v>1.138803326164479</v>
      </c>
      <c r="N631">
        <v>2.6880285001109412</v>
      </c>
      <c r="P631" s="16">
        <v>0.31047056064320311</v>
      </c>
      <c r="Q631" s="4"/>
      <c r="R631" s="16">
        <v>0.33159677011431776</v>
      </c>
    </row>
    <row r="632" spans="1:18" x14ac:dyDescent="0.25">
      <c r="A632">
        <v>43941</v>
      </c>
      <c r="B632" s="14">
        <v>59.895591817256893</v>
      </c>
      <c r="C632" s="14">
        <v>94.479564210209816</v>
      </c>
      <c r="D632" s="14">
        <v>102.70899825311707</v>
      </c>
      <c r="E632" s="15">
        <v>72.015184349119437</v>
      </c>
      <c r="F632" s="16">
        <v>0.59895591817256888</v>
      </c>
      <c r="G632" s="16">
        <v>0.72015184349119432</v>
      </c>
      <c r="H632" s="16">
        <v>1.0270899825311708</v>
      </c>
      <c r="I632" s="16">
        <v>0.94479564210209821</v>
      </c>
      <c r="J632" s="16">
        <v>82.274834657425799</v>
      </c>
      <c r="K632" s="16">
        <v>0.82274834657425799</v>
      </c>
      <c r="L632" s="16">
        <v>80.529842734804504</v>
      </c>
      <c r="M632" s="16">
        <v>1.1140487394029785</v>
      </c>
      <c r="N632">
        <v>2.9590018607654298</v>
      </c>
      <c r="P632" s="16">
        <v>0.27804928326791617</v>
      </c>
      <c r="Q632" s="4"/>
      <c r="R632" s="16">
        <v>0.30521186455474414</v>
      </c>
    </row>
    <row r="633" spans="1:18" x14ac:dyDescent="0.25">
      <c r="A633">
        <v>43942</v>
      </c>
      <c r="B633" s="14">
        <v>80.205909735696935</v>
      </c>
      <c r="C633" s="14">
        <v>109.13495807459449</v>
      </c>
      <c r="D633" s="14">
        <v>129.45581511649135</v>
      </c>
      <c r="E633" s="15">
        <v>86.499335457452915</v>
      </c>
      <c r="F633" s="16">
        <v>0.80205909735696934</v>
      </c>
      <c r="G633" s="16">
        <v>0.86499335457452919</v>
      </c>
      <c r="H633" s="16">
        <v>1.2945581511649136</v>
      </c>
      <c r="I633" s="16">
        <v>1.091349580745945</v>
      </c>
      <c r="J633" s="16">
        <v>101.32400459605891</v>
      </c>
      <c r="K633" s="16">
        <v>1.0132400459605893</v>
      </c>
      <c r="L633" s="16">
        <v>98.788635564928114</v>
      </c>
      <c r="M633" s="16">
        <v>1.3665680912698641</v>
      </c>
      <c r="N633">
        <v>4.2921471851162742</v>
      </c>
      <c r="P633" s="16">
        <v>0.23606833648998934</v>
      </c>
      <c r="Q633" s="4"/>
      <c r="R633" s="16">
        <v>0.23076789224198271</v>
      </c>
    </row>
    <row r="634" spans="1:18" x14ac:dyDescent="0.25">
      <c r="A634">
        <v>43943</v>
      </c>
      <c r="B634" s="14">
        <v>76.748585705582684</v>
      </c>
      <c r="C634" s="14">
        <v>104.9365245017845</v>
      </c>
      <c r="D634" s="14">
        <v>102.22760193992595</v>
      </c>
      <c r="E634" s="15">
        <v>74.193374208778494</v>
      </c>
      <c r="F634" s="16">
        <v>0.76748585705582684</v>
      </c>
      <c r="G634" s="16">
        <v>0.74193374208778495</v>
      </c>
      <c r="H634" s="16">
        <v>1.0222760193992595</v>
      </c>
      <c r="I634" s="16">
        <v>1.049365245017845</v>
      </c>
      <c r="J634" s="16">
        <v>89.526521589017904</v>
      </c>
      <c r="K634" s="16">
        <v>0.89526521589017916</v>
      </c>
      <c r="L634" s="16">
        <v>86.740234390281501</v>
      </c>
      <c r="M634" s="16">
        <v>1.2307725643175496</v>
      </c>
      <c r="N634">
        <v>3.0755246967394392</v>
      </c>
      <c r="P634" s="16">
        <v>0.29109348945866281</v>
      </c>
      <c r="Q634" s="4"/>
      <c r="R634" s="16">
        <v>0.32864181405206605</v>
      </c>
    </row>
    <row r="635" spans="1:18" x14ac:dyDescent="0.25">
      <c r="A635">
        <v>43944</v>
      </c>
      <c r="B635" s="14">
        <v>84.032327692057535</v>
      </c>
      <c r="C635" s="14">
        <v>105.75754365158791</v>
      </c>
      <c r="D635" s="14">
        <v>104.73430565012623</v>
      </c>
      <c r="E635" s="15">
        <v>71.574725256497516</v>
      </c>
      <c r="F635" s="16">
        <v>0.8403232769205754</v>
      </c>
      <c r="G635" s="16">
        <v>0.71574725256497518</v>
      </c>
      <c r="H635" s="16">
        <v>1.0473430565012622</v>
      </c>
      <c r="I635" s="16">
        <v>1.0575754365158792</v>
      </c>
      <c r="J635" s="16">
        <v>91.524725562567298</v>
      </c>
      <c r="K635" s="16">
        <v>0.91524725562567288</v>
      </c>
      <c r="L635" s="16">
        <v>87.866321305289631</v>
      </c>
      <c r="M635" s="16">
        <v>1.2582429557401873</v>
      </c>
      <c r="N635">
        <v>3.3448421450010821</v>
      </c>
      <c r="P635" s="16">
        <v>0.27362943180847082</v>
      </c>
      <c r="Q635" s="4"/>
      <c r="R635" s="16">
        <v>0.28074273303188441</v>
      </c>
    </row>
    <row r="636" spans="1:18" x14ac:dyDescent="0.25">
      <c r="A636">
        <v>43945</v>
      </c>
      <c r="B636" s="14">
        <v>90.769812441346261</v>
      </c>
      <c r="C636" s="14">
        <v>107.29842963318352</v>
      </c>
      <c r="D636" s="14">
        <v>113.47371642339925</v>
      </c>
      <c r="E636" s="15">
        <v>83.577745903725216</v>
      </c>
      <c r="F636" s="16">
        <v>0.90769812441346265</v>
      </c>
      <c r="G636" s="16">
        <v>0.8357774590372522</v>
      </c>
      <c r="H636" s="16">
        <v>1.1347371642339925</v>
      </c>
      <c r="I636" s="16">
        <v>1.0729842963318352</v>
      </c>
      <c r="J636" s="16">
        <v>98.779926100413562</v>
      </c>
      <c r="K636" s="16">
        <v>0.98779926100413573</v>
      </c>
      <c r="L636" s="16">
        <v>96.038449766272635</v>
      </c>
      <c r="M636" s="16">
        <v>1.356520981811786</v>
      </c>
      <c r="N636">
        <v>3.4054728095819744</v>
      </c>
      <c r="P636" s="16">
        <v>0.29006229567441155</v>
      </c>
      <c r="Q636" s="4"/>
      <c r="R636" s="16">
        <v>0.28699708738853152</v>
      </c>
    </row>
    <row r="637" spans="1:18" x14ac:dyDescent="0.25">
      <c r="A637">
        <v>43946</v>
      </c>
      <c r="B637" s="14">
        <v>67.839074678267764</v>
      </c>
      <c r="C637" s="14">
        <v>103.94870064611121</v>
      </c>
      <c r="D637" s="14">
        <v>133.49883825763774</v>
      </c>
      <c r="E637" s="15">
        <v>110.16209076706276</v>
      </c>
      <c r="F637" s="16">
        <v>0.67839074678267763</v>
      </c>
      <c r="G637" s="16">
        <v>1.1016209076706276</v>
      </c>
      <c r="H637" s="16">
        <v>1.3349883825763775</v>
      </c>
      <c r="I637" s="16">
        <v>1.0394870064611121</v>
      </c>
      <c r="J637" s="16">
        <v>103.86217608726986</v>
      </c>
      <c r="K637" s="16">
        <v>1.0386217608726986</v>
      </c>
      <c r="L637" s="16">
        <v>105.3555264981342</v>
      </c>
      <c r="M637" s="16">
        <v>1.3971308156300999</v>
      </c>
      <c r="N637">
        <v>3.6629753509663794</v>
      </c>
      <c r="P637" s="16">
        <v>0.2835459322975476</v>
      </c>
      <c r="Q637" s="4"/>
      <c r="R637" s="16">
        <v>0.29664387515789931</v>
      </c>
    </row>
    <row r="638" spans="1:18" x14ac:dyDescent="0.25">
      <c r="A638">
        <v>43947</v>
      </c>
      <c r="B638" s="14">
        <v>64.816600338509048</v>
      </c>
      <c r="C638" s="14">
        <v>86.605126719560189</v>
      </c>
      <c r="D638" s="14">
        <v>108.39334908982929</v>
      </c>
      <c r="E638" s="15">
        <v>96.714441011601821</v>
      </c>
      <c r="F638" s="16">
        <v>0.64816600338509045</v>
      </c>
      <c r="G638" s="16">
        <v>0.96714441011601826</v>
      </c>
      <c r="H638" s="16">
        <v>1.0839334908982929</v>
      </c>
      <c r="I638" s="16">
        <v>0.86605126719560188</v>
      </c>
      <c r="J638" s="16">
        <v>89.132379289875075</v>
      </c>
      <c r="K638" s="16">
        <v>0.89132379289875086</v>
      </c>
      <c r="L638" s="16">
        <v>90.765580715002713</v>
      </c>
      <c r="M638" s="16">
        <v>1.2104992612661656</v>
      </c>
      <c r="N638">
        <v>3.100388030146267</v>
      </c>
      <c r="P638" s="16">
        <v>0.28748781901880227</v>
      </c>
      <c r="Q638" s="4"/>
      <c r="R638" s="16">
        <v>0.34367878056736972</v>
      </c>
    </row>
    <row r="639" spans="1:18" x14ac:dyDescent="0.25">
      <c r="A639">
        <v>43948</v>
      </c>
      <c r="B639" s="14">
        <v>42.99286940066294</v>
      </c>
      <c r="C639" s="14">
        <v>60.691822557758044</v>
      </c>
      <c r="D639" s="14">
        <v>80.507766800912407</v>
      </c>
      <c r="E639" s="15">
        <v>112.65034678842891</v>
      </c>
      <c r="F639" s="16">
        <v>0.42992869400662942</v>
      </c>
      <c r="G639" s="16">
        <v>1.1265034678842891</v>
      </c>
      <c r="H639" s="16">
        <v>0.80507766800912406</v>
      </c>
      <c r="I639" s="16">
        <v>0.60691822557758046</v>
      </c>
      <c r="J639" s="16">
        <v>74.210701386940571</v>
      </c>
      <c r="K639" s="16">
        <v>0.7421070138694057</v>
      </c>
      <c r="L639" s="16">
        <v>81.577204667363077</v>
      </c>
      <c r="M639" s="16">
        <v>1.0231414305904729</v>
      </c>
      <c r="N639">
        <v>2.0539658953461206</v>
      </c>
      <c r="P639" s="16">
        <v>0.3613044479223696</v>
      </c>
      <c r="Q639" s="4"/>
      <c r="R639" s="16">
        <v>0.4426906131565832</v>
      </c>
    </row>
    <row r="640" spans="1:18" x14ac:dyDescent="0.25">
      <c r="A640">
        <v>43949</v>
      </c>
      <c r="B640" s="14">
        <v>23.22782079885809</v>
      </c>
      <c r="C640" s="14">
        <v>32.568009872723998</v>
      </c>
      <c r="D640" s="14">
        <v>49.390062403604475</v>
      </c>
      <c r="E640" s="15">
        <v>75.009849689664065</v>
      </c>
      <c r="F640" s="16">
        <v>0.2322782079885809</v>
      </c>
      <c r="G640" s="16">
        <v>0.75009849689664065</v>
      </c>
      <c r="H640" s="16">
        <v>0.49390062403604473</v>
      </c>
      <c r="I640" s="16">
        <v>0.32568009872723996</v>
      </c>
      <c r="J640" s="16">
        <v>45.048935691212655</v>
      </c>
      <c r="K640" s="16">
        <v>0.45048935691212655</v>
      </c>
      <c r="L640" s="16">
        <v>50.784920618042342</v>
      </c>
      <c r="M640" s="16">
        <v>0.61944086752358762</v>
      </c>
      <c r="N640">
        <v>1.2700103762306496</v>
      </c>
      <c r="P640" s="16">
        <v>0.35471313096603557</v>
      </c>
      <c r="Q640" s="4"/>
      <c r="R640" s="16">
        <v>0.53912664258747522</v>
      </c>
    </row>
    <row r="641" spans="1:18" x14ac:dyDescent="0.25">
      <c r="A641">
        <v>43950</v>
      </c>
      <c r="B641" s="14">
        <v>40.196281937386814</v>
      </c>
      <c r="C641" s="14">
        <v>57.134223623126886</v>
      </c>
      <c r="D641" s="14">
        <v>85.345023785061002</v>
      </c>
      <c r="E641" s="15">
        <v>115.45394213600915</v>
      </c>
      <c r="F641" s="16">
        <v>0.40196281937386813</v>
      </c>
      <c r="G641" s="16">
        <v>1.1545394213600915</v>
      </c>
      <c r="H641" s="16">
        <v>0.85345023785061003</v>
      </c>
      <c r="I641" s="16">
        <v>0.5713422362312689</v>
      </c>
      <c r="J641" s="16">
        <v>74.532367870395973</v>
      </c>
      <c r="K641" s="16">
        <v>0.74532367870395966</v>
      </c>
      <c r="L641" s="16">
        <v>82.415593540009127</v>
      </c>
      <c r="M641" s="16">
        <v>1.0188169465211185</v>
      </c>
      <c r="N641">
        <v>2.4878903271430644</v>
      </c>
      <c r="P641" s="16">
        <v>0.29958060070913262</v>
      </c>
      <c r="Q641" s="4"/>
      <c r="R641" s="16">
        <v>0.27794708029234533</v>
      </c>
    </row>
    <row r="642" spans="1:18" x14ac:dyDescent="0.25">
      <c r="A642">
        <v>43951</v>
      </c>
      <c r="B642" s="14">
        <v>54.377512210831654</v>
      </c>
      <c r="C642" s="14">
        <v>74.2958499228736</v>
      </c>
      <c r="D642" s="14">
        <v>92.388708009061403</v>
      </c>
      <c r="E642" s="15">
        <v>87.874808043598222</v>
      </c>
      <c r="F642" s="16">
        <v>0.54377512210831658</v>
      </c>
      <c r="G642" s="16">
        <v>0.87874808043598218</v>
      </c>
      <c r="H642" s="16">
        <v>0.92388708009061404</v>
      </c>
      <c r="I642" s="16">
        <v>0.74295849922873602</v>
      </c>
      <c r="J642" s="16">
        <v>77.23421954659122</v>
      </c>
      <c r="K642" s="16">
        <v>0.77234219546591221</v>
      </c>
      <c r="L642" s="16">
        <v>79.407476245647246</v>
      </c>
      <c r="M642" s="16">
        <v>1.0514214867238829</v>
      </c>
      <c r="N642">
        <v>2.9669958191897718</v>
      </c>
      <c r="P642" s="16">
        <v>0.26031118428634109</v>
      </c>
      <c r="Q642" s="4"/>
      <c r="R642" s="16">
        <v>0.28788522507348974</v>
      </c>
    </row>
    <row r="643" spans="1:18" x14ac:dyDescent="0.25">
      <c r="A643">
        <v>43952</v>
      </c>
      <c r="B643" s="14">
        <v>51.992235920048728</v>
      </c>
      <c r="C643" s="14">
        <v>81.931781650330748</v>
      </c>
      <c r="D643" s="14">
        <v>103.02299451165318</v>
      </c>
      <c r="E643" s="15">
        <v>100.61726815541509</v>
      </c>
      <c r="F643" s="16">
        <v>0.51992235920048724</v>
      </c>
      <c r="G643" s="16">
        <v>1.006172681554151</v>
      </c>
      <c r="H643" s="16">
        <v>1.0302299451165318</v>
      </c>
      <c r="I643" s="16">
        <v>0.81931781650330748</v>
      </c>
      <c r="J643" s="16">
        <v>84.391070059361937</v>
      </c>
      <c r="K643" s="16">
        <v>0.8439107005936195</v>
      </c>
      <c r="L643" s="16">
        <v>87.660366942134942</v>
      </c>
      <c r="M643" s="16">
        <v>1.1444517045621085</v>
      </c>
      <c r="N643">
        <v>3.036387305718248</v>
      </c>
      <c r="P643" s="16">
        <v>0.27793249530596198</v>
      </c>
      <c r="Q643" s="4"/>
      <c r="R643" s="16">
        <v>0.29647700590091325</v>
      </c>
    </row>
    <row r="644" spans="1:18" x14ac:dyDescent="0.25">
      <c r="A644">
        <v>43953</v>
      </c>
      <c r="B644" s="14">
        <v>63.498323092687279</v>
      </c>
      <c r="C644" s="14">
        <v>93.045482024269646</v>
      </c>
      <c r="D644" s="14">
        <v>117.13979382320449</v>
      </c>
      <c r="E644" s="15">
        <v>102.37440466054801</v>
      </c>
      <c r="F644" s="16">
        <v>0.63498323092687281</v>
      </c>
      <c r="G644" s="16">
        <v>1.0237440466054801</v>
      </c>
      <c r="H644" s="16">
        <v>1.1713979382320447</v>
      </c>
      <c r="I644" s="16">
        <v>0.93045482024269643</v>
      </c>
      <c r="J644" s="16">
        <v>94.014500900177353</v>
      </c>
      <c r="K644" s="16">
        <v>0.94014500900177356</v>
      </c>
      <c r="L644" s="16">
        <v>95.834135543878048</v>
      </c>
      <c r="M644" s="16">
        <v>1.2714289656726945</v>
      </c>
      <c r="N644">
        <v>2.8725932824436144</v>
      </c>
      <c r="P644" s="16">
        <v>0.32728093278907383</v>
      </c>
      <c r="Q644" s="4"/>
      <c r="R644" s="16">
        <v>0.34703353730408798</v>
      </c>
    </row>
    <row r="645" spans="1:18" x14ac:dyDescent="0.25">
      <c r="A645">
        <v>43954</v>
      </c>
      <c r="B645" s="14">
        <v>73.151457239344765</v>
      </c>
      <c r="C645" s="14">
        <v>110.83311927067051</v>
      </c>
      <c r="D645" s="14">
        <v>130.73438391565759</v>
      </c>
      <c r="E645" s="15">
        <v>92.735607517467017</v>
      </c>
      <c r="F645" s="16">
        <v>0.73151457239344764</v>
      </c>
      <c r="G645" s="16">
        <v>0.92735607517467011</v>
      </c>
      <c r="H645" s="16">
        <v>1.3073438391565759</v>
      </c>
      <c r="I645" s="16">
        <v>1.108331192706705</v>
      </c>
      <c r="J645" s="16">
        <v>101.86364198578498</v>
      </c>
      <c r="K645" s="16">
        <v>1.0186364198578497</v>
      </c>
      <c r="L645" s="16">
        <v>100.41802285610328</v>
      </c>
      <c r="M645" s="16">
        <v>1.3721493815810635</v>
      </c>
      <c r="N645">
        <v>3.3321847697745866</v>
      </c>
      <c r="P645" s="16">
        <v>0.30569625943244372</v>
      </c>
      <c r="Q645" s="4"/>
      <c r="R645" s="16">
        <v>0.3235428784738808</v>
      </c>
    </row>
    <row r="646" spans="1:18" x14ac:dyDescent="0.25">
      <c r="A646">
        <v>43955</v>
      </c>
      <c r="B646" s="14">
        <v>83.103917205533847</v>
      </c>
      <c r="C646" s="14">
        <v>111.43470364043584</v>
      </c>
      <c r="D646" s="14">
        <v>126.70052736144636</v>
      </c>
      <c r="E646" s="15">
        <v>100.3887751200177</v>
      </c>
      <c r="F646" s="16">
        <v>0.8310391720553385</v>
      </c>
      <c r="G646" s="16">
        <v>1.0038877512001769</v>
      </c>
      <c r="H646" s="16">
        <v>1.2670052736144637</v>
      </c>
      <c r="I646" s="16">
        <v>1.1143470364043584</v>
      </c>
      <c r="J646" s="16">
        <v>105.40698083185845</v>
      </c>
      <c r="K646" s="16">
        <v>1.0540698083185842</v>
      </c>
      <c r="L646" s="16">
        <v>104.66645721190459</v>
      </c>
      <c r="M646" s="16">
        <v>1.4357418138109854</v>
      </c>
      <c r="N646">
        <v>3.1826609763686857</v>
      </c>
      <c r="P646" s="16">
        <v>0.33119135721494414</v>
      </c>
      <c r="Q646" s="4"/>
      <c r="R646" s="16">
        <v>0.35233992447485946</v>
      </c>
    </row>
    <row r="647" spans="1:18" x14ac:dyDescent="0.25">
      <c r="A647">
        <v>43956</v>
      </c>
      <c r="B647" s="14">
        <v>61.577245367464819</v>
      </c>
      <c r="C647" s="14">
        <v>82.708830060418521</v>
      </c>
      <c r="D647" s="14">
        <v>101.47236218977002</v>
      </c>
      <c r="E647" s="15">
        <v>86.142209626153246</v>
      </c>
      <c r="F647" s="16">
        <v>0.61577245367464817</v>
      </c>
      <c r="G647" s="16">
        <v>0.86142209626153243</v>
      </c>
      <c r="H647" s="16">
        <v>1.0147236218977003</v>
      </c>
      <c r="I647" s="16">
        <v>0.82708830060418526</v>
      </c>
      <c r="J647" s="16">
        <v>82.975161810951647</v>
      </c>
      <c r="K647" s="16">
        <v>0.82975161810951659</v>
      </c>
      <c r="L647" s="16">
        <v>83.761872899628145</v>
      </c>
      <c r="M647" s="16">
        <v>1.1261908798520481</v>
      </c>
      <c r="N647">
        <v>2.9865920305770279</v>
      </c>
      <c r="P647" s="16">
        <v>0.2778255649296712</v>
      </c>
      <c r="Q647" s="4"/>
      <c r="R647" s="16">
        <v>0.33976708891204482</v>
      </c>
    </row>
    <row r="648" spans="1:18" x14ac:dyDescent="0.25">
      <c r="A648">
        <v>43957</v>
      </c>
      <c r="B648" s="14">
        <v>75.777000376938091</v>
      </c>
      <c r="C648" s="14">
        <v>96.156551946419484</v>
      </c>
      <c r="D648" s="14">
        <v>131.14054587093182</v>
      </c>
      <c r="E648" s="15">
        <v>95.758081927927677</v>
      </c>
      <c r="F648" s="16">
        <v>0.75777000376938086</v>
      </c>
      <c r="G648" s="16">
        <v>0.95758081927927674</v>
      </c>
      <c r="H648" s="16">
        <v>1.3114054587093182</v>
      </c>
      <c r="I648" s="16">
        <v>0.96156551946419488</v>
      </c>
      <c r="J648" s="16">
        <v>99.70804503055426</v>
      </c>
      <c r="K648" s="16">
        <v>0.9970804503055426</v>
      </c>
      <c r="L648" s="16">
        <v>99.271877049458993</v>
      </c>
      <c r="M648" s="16">
        <v>1.3365858751413051</v>
      </c>
      <c r="N648">
        <v>3.0651071178466451</v>
      </c>
      <c r="P648" s="16">
        <v>0.32530036046702004</v>
      </c>
      <c r="Q648" s="4"/>
      <c r="R648" s="16">
        <v>0.32265244400250731</v>
      </c>
    </row>
    <row r="649" spans="1:18" x14ac:dyDescent="0.25">
      <c r="A649">
        <v>43958</v>
      </c>
      <c r="B649" s="14">
        <v>64.156886663418533</v>
      </c>
      <c r="C649" s="14">
        <v>85.977184916019255</v>
      </c>
      <c r="D649" s="14">
        <v>106.47945270819255</v>
      </c>
      <c r="E649" s="15">
        <v>104.34143199290831</v>
      </c>
      <c r="F649" s="16">
        <v>0.64156886663418533</v>
      </c>
      <c r="G649" s="16">
        <v>1.0434143199290831</v>
      </c>
      <c r="H649" s="16">
        <v>1.0647945270819255</v>
      </c>
      <c r="I649" s="16">
        <v>0.85977184916019256</v>
      </c>
      <c r="J649" s="16">
        <v>90.238739070134656</v>
      </c>
      <c r="K649" s="16">
        <v>0.90238739070134655</v>
      </c>
      <c r="L649" s="16">
        <v>93.080657861842241</v>
      </c>
      <c r="M649" s="16">
        <v>1.2310747217772979</v>
      </c>
      <c r="N649">
        <v>2.6596940797180912</v>
      </c>
      <c r="P649" s="16">
        <v>0.33928240002586812</v>
      </c>
      <c r="Q649" s="4"/>
      <c r="R649" s="16">
        <v>0.38842390063402782</v>
      </c>
    </row>
    <row r="650" spans="1:18" x14ac:dyDescent="0.25">
      <c r="A650">
        <v>43959</v>
      </c>
      <c r="B650" s="14">
        <v>54.527280125087564</v>
      </c>
      <c r="C650" s="14">
        <v>64.416166105535012</v>
      </c>
      <c r="D650" s="14">
        <v>95.035970172098118</v>
      </c>
      <c r="E650" s="15">
        <v>106.11378170356502</v>
      </c>
      <c r="F650" s="16">
        <v>0.54527280125087563</v>
      </c>
      <c r="G650" s="16">
        <v>1.0611378170356502</v>
      </c>
      <c r="H650" s="16">
        <v>0.95035970172098116</v>
      </c>
      <c r="I650" s="16">
        <v>0.64416166105535011</v>
      </c>
      <c r="J650" s="16">
        <v>80.023299526571435</v>
      </c>
      <c r="K650" s="16">
        <v>0.80023299526571423</v>
      </c>
      <c r="L650" s="16">
        <v>85.130617846655483</v>
      </c>
      <c r="M650" s="16">
        <v>1.0891930709277999</v>
      </c>
      <c r="N650">
        <v>2.6473088356757115</v>
      </c>
      <c r="P650" s="16">
        <v>0.30228169244237763</v>
      </c>
      <c r="Q650" s="4"/>
      <c r="R650" s="16">
        <v>0.35404758977606393</v>
      </c>
    </row>
    <row r="651" spans="1:18" x14ac:dyDescent="0.25">
      <c r="A651">
        <v>43960</v>
      </c>
      <c r="B651" s="14">
        <v>63.756792223833479</v>
      </c>
      <c r="C651" s="14">
        <v>83.017677514800184</v>
      </c>
      <c r="D651" s="14">
        <v>98.199321245212644</v>
      </c>
      <c r="E651" s="15">
        <v>102.30615169637245</v>
      </c>
      <c r="F651" s="16">
        <v>0.63756792223833481</v>
      </c>
      <c r="G651" s="16">
        <v>1.0230615169637245</v>
      </c>
      <c r="H651" s="16">
        <v>0.98199321245212645</v>
      </c>
      <c r="I651" s="16">
        <v>0.83017677514800181</v>
      </c>
      <c r="J651" s="16">
        <v>86.819985670054692</v>
      </c>
      <c r="K651" s="16">
        <v>0.86819985670054689</v>
      </c>
      <c r="L651" s="16">
        <v>89.876150570806658</v>
      </c>
      <c r="M651" s="16">
        <v>1.1923104451853339</v>
      </c>
      <c r="N651">
        <v>2.8740116280882311</v>
      </c>
      <c r="P651" s="16">
        <v>0.30208641058215424</v>
      </c>
      <c r="Q651" s="4"/>
      <c r="R651" s="16">
        <v>0.31842197103590758</v>
      </c>
    </row>
    <row r="652" spans="1:18" x14ac:dyDescent="0.25">
      <c r="A652">
        <v>43961</v>
      </c>
      <c r="B652" s="14">
        <v>76.009088591848339</v>
      </c>
      <c r="C652" s="14">
        <v>91.403263209720009</v>
      </c>
      <c r="D652" s="14">
        <v>85.660274306153241</v>
      </c>
      <c r="E652" s="15">
        <v>52.660533071077374</v>
      </c>
      <c r="F652" s="16">
        <v>0.76009088591848339</v>
      </c>
      <c r="G652" s="16">
        <v>0.52660533071077376</v>
      </c>
      <c r="H652" s="16">
        <v>0.85660274306153239</v>
      </c>
      <c r="I652" s="16">
        <v>0.91403263209720009</v>
      </c>
      <c r="J652" s="16">
        <v>76.433289794699746</v>
      </c>
      <c r="K652" s="16">
        <v>0.76433289794699744</v>
      </c>
      <c r="L652" s="16">
        <v>72.00873586232602</v>
      </c>
      <c r="M652" s="16">
        <v>1.054912062226397</v>
      </c>
      <c r="N652">
        <v>3.0223113633414647</v>
      </c>
      <c r="P652" s="16">
        <v>0.25289680845521878</v>
      </c>
      <c r="Q652" s="4"/>
      <c r="R652" s="16">
        <v>0.28303239879510084</v>
      </c>
    </row>
    <row r="653" spans="1:18" x14ac:dyDescent="0.25">
      <c r="A653">
        <v>43962</v>
      </c>
      <c r="B653" s="14">
        <v>60.643832751560993</v>
      </c>
      <c r="C653" s="14">
        <v>85.581536461243999</v>
      </c>
      <c r="D653" s="14">
        <v>100.61980880246976</v>
      </c>
      <c r="E653" s="15">
        <v>102.64698937308414</v>
      </c>
      <c r="F653" s="16">
        <v>0.60643832751560989</v>
      </c>
      <c r="G653" s="16">
        <v>1.0264698937308414</v>
      </c>
      <c r="H653" s="16">
        <v>1.0061980880246977</v>
      </c>
      <c r="I653" s="16">
        <v>0.85581536461244001</v>
      </c>
      <c r="J653" s="16">
        <v>87.373041847089723</v>
      </c>
      <c r="K653" s="16">
        <v>0.87373041847089727</v>
      </c>
      <c r="L653" s="16">
        <v>90.407559546582462</v>
      </c>
      <c r="M653" s="16">
        <v>1.1965263338914347</v>
      </c>
      <c r="N653">
        <v>2.8101166013882475</v>
      </c>
      <c r="P653" s="16">
        <v>0.3109231901762578</v>
      </c>
      <c r="Q653" s="4"/>
      <c r="R653" s="16">
        <v>0.30756280419560089</v>
      </c>
    </row>
    <row r="654" spans="1:18" x14ac:dyDescent="0.25">
      <c r="A654">
        <v>43963</v>
      </c>
      <c r="B654" s="14">
        <v>68.42508490634421</v>
      </c>
      <c r="C654" s="14">
        <v>90.163826580637959</v>
      </c>
      <c r="D654" s="14">
        <v>103.4791564246563</v>
      </c>
      <c r="E654" s="15">
        <v>109.63791281561821</v>
      </c>
      <c r="F654" s="16">
        <v>0.68425084906344213</v>
      </c>
      <c r="G654" s="16">
        <v>1.0963791281561821</v>
      </c>
      <c r="H654" s="16">
        <v>1.034791564246563</v>
      </c>
      <c r="I654" s="16">
        <v>0.90163826580637962</v>
      </c>
      <c r="J654" s="16">
        <v>92.926495181814175</v>
      </c>
      <c r="K654" s="16">
        <v>0.92926495181814173</v>
      </c>
      <c r="L654" s="16">
        <v>96.207191144665359</v>
      </c>
      <c r="M654" s="16">
        <v>1.279249734420618</v>
      </c>
      <c r="N654">
        <v>2.8513144953876091</v>
      </c>
      <c r="P654" s="16">
        <v>0.3259075606431191</v>
      </c>
      <c r="Q654" s="4"/>
      <c r="R654" s="16">
        <v>0.34611476649077727</v>
      </c>
    </row>
    <row r="655" spans="1:18" x14ac:dyDescent="0.25">
      <c r="A655">
        <v>43964</v>
      </c>
      <c r="B655" s="14">
        <v>74.373441674246777</v>
      </c>
      <c r="C655" s="14">
        <v>102.83510685502328</v>
      </c>
      <c r="D655" s="14">
        <v>110.70857274799606</v>
      </c>
      <c r="E655" s="15">
        <v>96.591379363241344</v>
      </c>
      <c r="F655" s="16">
        <v>0.74373441674246776</v>
      </c>
      <c r="G655" s="16">
        <v>0.96591379363241348</v>
      </c>
      <c r="H655" s="16">
        <v>1.1070857274799606</v>
      </c>
      <c r="I655" s="16">
        <v>1.0283510685502328</v>
      </c>
      <c r="J655" s="16">
        <v>96.127125160126866</v>
      </c>
      <c r="K655" s="16">
        <v>0.96127125160126869</v>
      </c>
      <c r="L655" s="16">
        <v>96.361147934597312</v>
      </c>
      <c r="M655" s="16">
        <v>1.3180285764045132</v>
      </c>
      <c r="N655">
        <v>3.3196449213136976</v>
      </c>
      <c r="P655" s="16">
        <v>0.28957050358893827</v>
      </c>
      <c r="Q655" s="4"/>
      <c r="R655" s="16">
        <v>0.3079726744511897</v>
      </c>
    </row>
    <row r="656" spans="1:18" x14ac:dyDescent="0.25">
      <c r="A656">
        <v>43965</v>
      </c>
      <c r="B656" s="14">
        <v>77.488894056847528</v>
      </c>
      <c r="C656" s="14">
        <v>117.94649460707882</v>
      </c>
      <c r="D656" s="14">
        <v>111.84096977878004</v>
      </c>
      <c r="E656" s="15">
        <v>92.647984455861732</v>
      </c>
      <c r="F656" s="16">
        <v>0.77488894056847524</v>
      </c>
      <c r="G656" s="16">
        <v>0.92647984455861732</v>
      </c>
      <c r="H656" s="16">
        <v>1.1184096977878004</v>
      </c>
      <c r="I656" s="16">
        <v>1.1794649460707882</v>
      </c>
      <c r="J656" s="16">
        <v>99.981085724642028</v>
      </c>
      <c r="K656" s="16">
        <v>0.99981085724642038</v>
      </c>
      <c r="L656" s="16">
        <v>98.706395324115164</v>
      </c>
      <c r="M656" s="16">
        <v>1.3779347305690044</v>
      </c>
      <c r="N656">
        <v>3.6396343428885469</v>
      </c>
      <c r="P656" s="16">
        <v>0.27470090757879101</v>
      </c>
      <c r="Q656" s="4"/>
      <c r="R656" s="16">
        <v>0.28966760953333859</v>
      </c>
    </row>
    <row r="657" spans="1:18" x14ac:dyDescent="0.25">
      <c r="A657">
        <v>43966</v>
      </c>
      <c r="B657" s="14">
        <v>56.558315029300509</v>
      </c>
      <c r="C657" s="14">
        <v>79.472635243124941</v>
      </c>
      <c r="D657" s="14">
        <v>96.820693457531391</v>
      </c>
      <c r="E657" s="15">
        <v>101.1880402080626</v>
      </c>
      <c r="F657" s="16">
        <v>0.5655831502930051</v>
      </c>
      <c r="G657" s="16">
        <v>1.011880402080626</v>
      </c>
      <c r="H657" s="16">
        <v>0.96820693457531393</v>
      </c>
      <c r="I657" s="16">
        <v>0.79472635243124945</v>
      </c>
      <c r="J657" s="16">
        <v>83.509920984504859</v>
      </c>
      <c r="K657" s="16">
        <v>0.83509920984504871</v>
      </c>
      <c r="L657" s="16">
        <v>87.001871361711096</v>
      </c>
      <c r="M657" s="16">
        <v>1.1420806141619622</v>
      </c>
      <c r="N657">
        <v>2.7875459399768152</v>
      </c>
      <c r="P657" s="16">
        <v>0.29958222315503596</v>
      </c>
      <c r="Q657" s="4"/>
      <c r="R657" s="16">
        <v>0.35868874789762767</v>
      </c>
    </row>
    <row r="658" spans="1:18" x14ac:dyDescent="0.25">
      <c r="A658">
        <v>43967</v>
      </c>
      <c r="B658" s="14">
        <v>60.975418368104869</v>
      </c>
      <c r="C658" s="14">
        <v>89.872331228297568</v>
      </c>
      <c r="D658" s="14">
        <v>87.910677984625039</v>
      </c>
      <c r="E658" s="15">
        <v>62.574514160894537</v>
      </c>
      <c r="F658" s="16">
        <v>0.60975418368104872</v>
      </c>
      <c r="G658" s="16">
        <v>0.62574514160894534</v>
      </c>
      <c r="H658" s="16">
        <v>0.87910677984625041</v>
      </c>
      <c r="I658" s="16">
        <v>0.89872331228297564</v>
      </c>
      <c r="J658" s="16">
        <v>75.333235435480503</v>
      </c>
      <c r="K658" s="16">
        <v>0.75333235435480495</v>
      </c>
      <c r="L658" s="16">
        <v>73.034852818800601</v>
      </c>
      <c r="M658" s="16">
        <v>1.0320440273808111</v>
      </c>
      <c r="N658">
        <v>2.9703498982848715</v>
      </c>
      <c r="P658" s="16">
        <v>0.25361737847443205</v>
      </c>
      <c r="Q658" s="4"/>
      <c r="R658" s="16">
        <v>0.29055998452210668</v>
      </c>
    </row>
    <row r="659" spans="1:18" x14ac:dyDescent="0.25">
      <c r="A659">
        <v>43968</v>
      </c>
      <c r="B659" s="14">
        <v>48.164844905483058</v>
      </c>
      <c r="C659" s="14">
        <v>68.275649797932488</v>
      </c>
      <c r="D659" s="14">
        <v>77.01943185774654</v>
      </c>
      <c r="E659" s="15">
        <v>69.899058671022573</v>
      </c>
      <c r="F659" s="16">
        <v>0.48164844905483056</v>
      </c>
      <c r="G659" s="16">
        <v>0.69899058671022574</v>
      </c>
      <c r="H659" s="16">
        <v>0.77019431857746534</v>
      </c>
      <c r="I659" s="16">
        <v>0.68275649797932492</v>
      </c>
      <c r="J659" s="16">
        <v>65.839746308046159</v>
      </c>
      <c r="K659" s="16">
        <v>0.65839746308046165</v>
      </c>
      <c r="L659" s="16">
        <v>66.722812512508682</v>
      </c>
      <c r="M659" s="16">
        <v>0.900109114531918</v>
      </c>
      <c r="N659">
        <v>2.7191387183560334</v>
      </c>
      <c r="P659" s="16">
        <v>0.2421345621817054</v>
      </c>
      <c r="Q659" s="4"/>
      <c r="R659" s="16">
        <v>0.27922546492708367</v>
      </c>
    </row>
    <row r="660" spans="1:18" x14ac:dyDescent="0.25">
      <c r="A660">
        <v>43969</v>
      </c>
      <c r="B660" s="14">
        <v>55.429141781433053</v>
      </c>
      <c r="C660" s="14">
        <v>68.60073512143417</v>
      </c>
      <c r="D660" s="14">
        <v>88.56395064238373</v>
      </c>
      <c r="E660" s="15">
        <v>97.484923132162919</v>
      </c>
      <c r="F660" s="16">
        <v>0.55429141781433056</v>
      </c>
      <c r="G660" s="16">
        <v>0.97484923132162915</v>
      </c>
      <c r="H660" s="16">
        <v>0.88563950642383726</v>
      </c>
      <c r="I660" s="16">
        <v>0.68600735121434164</v>
      </c>
      <c r="J660" s="16">
        <v>77.519687669353459</v>
      </c>
      <c r="K660" s="16">
        <v>0.77519687669353465</v>
      </c>
      <c r="L660" s="16">
        <v>81.423525037017569</v>
      </c>
      <c r="M660" s="16">
        <v>1.0622950041759101</v>
      </c>
      <c r="N660">
        <v>2.8282082163881865</v>
      </c>
      <c r="P660" s="16">
        <v>0.27409469790859797</v>
      </c>
      <c r="Q660" s="4"/>
      <c r="R660" s="16">
        <v>0.27687951362052632</v>
      </c>
    </row>
    <row r="661" spans="1:18" x14ac:dyDescent="0.25">
      <c r="A661">
        <v>43970</v>
      </c>
      <c r="B661" s="14">
        <v>59.291233439556528</v>
      </c>
      <c r="C661" s="14">
        <v>87.073610078006013</v>
      </c>
      <c r="D661" s="14">
        <v>107.44018270960269</v>
      </c>
      <c r="E661" s="15">
        <v>108.99740441057072</v>
      </c>
      <c r="F661" s="16">
        <v>0.59291233439556523</v>
      </c>
      <c r="G661" s="16">
        <v>1.0899740441057073</v>
      </c>
      <c r="H661" s="16">
        <v>1.0744018270960269</v>
      </c>
      <c r="I661" s="16">
        <v>0.87073610078006014</v>
      </c>
      <c r="J661" s="16">
        <v>90.700607659433985</v>
      </c>
      <c r="K661" s="16">
        <v>0.90700607659433996</v>
      </c>
      <c r="L661" s="16">
        <v>94.344394792651656</v>
      </c>
      <c r="M661" s="16">
        <v>1.2361736349616417</v>
      </c>
      <c r="N661">
        <v>2.2582896156533425</v>
      </c>
      <c r="P661" s="16">
        <v>0.40163408196514039</v>
      </c>
      <c r="Q661" s="4"/>
      <c r="R661" s="16">
        <v>0.41193476855615763</v>
      </c>
    </row>
    <row r="662" spans="1:18" x14ac:dyDescent="0.25">
      <c r="A662">
        <v>43971</v>
      </c>
      <c r="B662" s="14">
        <v>47.79910627173377</v>
      </c>
      <c r="C662" s="14">
        <v>75.052952417284132</v>
      </c>
      <c r="D662" s="14">
        <v>96.037801375603294</v>
      </c>
      <c r="E662" s="15">
        <v>91.289188864981469</v>
      </c>
      <c r="F662" s="16">
        <v>0.47799106271733771</v>
      </c>
      <c r="G662" s="16">
        <v>0.91289188864981474</v>
      </c>
      <c r="H662" s="16">
        <v>0.96037801375603293</v>
      </c>
      <c r="I662" s="16">
        <v>0.75052952417284136</v>
      </c>
      <c r="J662" s="16">
        <v>77.544762232400672</v>
      </c>
      <c r="K662" s="16">
        <v>0.77544762232400666</v>
      </c>
      <c r="L662" s="16">
        <v>80.341133684023049</v>
      </c>
      <c r="M662" s="16">
        <v>1.0491154542182664</v>
      </c>
      <c r="N662">
        <v>2.4229966137818599</v>
      </c>
      <c r="P662" s="16">
        <v>0.32003661000321126</v>
      </c>
      <c r="Q662" s="4"/>
      <c r="R662" s="16">
        <v>0.3892501930854913</v>
      </c>
    </row>
    <row r="663" spans="1:18" x14ac:dyDescent="0.25">
      <c r="A663">
        <v>43972</v>
      </c>
      <c r="B663" s="14">
        <v>43.436284362531993</v>
      </c>
      <c r="C663" s="14">
        <v>62.87241988004422</v>
      </c>
      <c r="D663" s="14">
        <v>74.085883089658154</v>
      </c>
      <c r="E663" s="15">
        <v>85.057291486471769</v>
      </c>
      <c r="F663" s="16">
        <v>0.43436284362531991</v>
      </c>
      <c r="G663" s="16">
        <v>0.85057291486471764</v>
      </c>
      <c r="H663" s="16">
        <v>0.74085883089658155</v>
      </c>
      <c r="I663" s="16">
        <v>0.62872419880044217</v>
      </c>
      <c r="J663" s="16">
        <v>66.362969704676544</v>
      </c>
      <c r="K663" s="16">
        <v>0.66362969704676533</v>
      </c>
      <c r="L663" s="16">
        <v>69.99211997706746</v>
      </c>
      <c r="M663" s="16">
        <v>0.91253860825582689</v>
      </c>
      <c r="N663">
        <v>2.2680831801546342</v>
      </c>
      <c r="P663" s="16">
        <v>0.29259495544670461</v>
      </c>
      <c r="Q663" s="4"/>
      <c r="R663" s="16">
        <v>0.35595074389424708</v>
      </c>
    </row>
    <row r="664" spans="1:18" x14ac:dyDescent="0.25">
      <c r="A664">
        <v>43973</v>
      </c>
      <c r="B664" s="14">
        <v>41.311026118710224</v>
      </c>
      <c r="C664" s="14">
        <v>62.147927689414963</v>
      </c>
      <c r="D664" s="14">
        <v>78.670554791520075</v>
      </c>
      <c r="E664" s="15">
        <v>89.881783771038258</v>
      </c>
      <c r="F664" s="16">
        <v>0.41311026118710226</v>
      </c>
      <c r="G664" s="16">
        <v>0.89881783771038259</v>
      </c>
      <c r="H664" s="16">
        <v>0.78670554791520075</v>
      </c>
      <c r="I664" s="16">
        <v>0.62147927689414961</v>
      </c>
      <c r="J664" s="16">
        <v>68.00282309267088</v>
      </c>
      <c r="K664" s="16">
        <v>0.68002823092670883</v>
      </c>
      <c r="L664" s="16">
        <v>72.266502938549181</v>
      </c>
      <c r="M664" s="16">
        <v>0.9295829370017421</v>
      </c>
      <c r="N664">
        <v>2.3356811731478579</v>
      </c>
      <c r="P664" s="16">
        <v>0.29114771260078154</v>
      </c>
      <c r="Q664" s="4"/>
      <c r="R664" s="16">
        <v>0.32304342013284476</v>
      </c>
    </row>
    <row r="665" spans="1:18" x14ac:dyDescent="0.25">
      <c r="A665">
        <v>43974</v>
      </c>
      <c r="B665" s="14">
        <v>37.797811162833973</v>
      </c>
      <c r="C665" s="14">
        <v>67.954792155335596</v>
      </c>
      <c r="D665" s="14">
        <v>73.277589323756061</v>
      </c>
      <c r="E665" s="15">
        <v>76.895824735421925</v>
      </c>
      <c r="F665" s="16">
        <v>0.37797811162833972</v>
      </c>
      <c r="G665" s="16">
        <v>0.76895824735421925</v>
      </c>
      <c r="H665" s="16">
        <v>0.73277589323756065</v>
      </c>
      <c r="I665" s="16">
        <v>0.67954792155335597</v>
      </c>
      <c r="J665" s="16">
        <v>63.981504344336884</v>
      </c>
      <c r="K665" s="16">
        <v>0.63981504344336892</v>
      </c>
      <c r="L665" s="16">
        <v>66.528186068437236</v>
      </c>
      <c r="M665" s="16">
        <v>0.87678706732071165</v>
      </c>
      <c r="N665">
        <v>2.2146219236182501</v>
      </c>
      <c r="P665" s="16">
        <v>0.28890486300164447</v>
      </c>
      <c r="Q665" s="4"/>
      <c r="R665" s="16">
        <v>0.33777659569478624</v>
      </c>
    </row>
    <row r="666" spans="1:18" x14ac:dyDescent="0.25">
      <c r="A666">
        <v>43975</v>
      </c>
      <c r="B666" s="14">
        <v>31.410883999204067</v>
      </c>
      <c r="C666" s="14">
        <v>59.237948879604012</v>
      </c>
      <c r="D666" s="14">
        <v>59.99281081290998</v>
      </c>
      <c r="E666" s="15">
        <v>68.601284860948439</v>
      </c>
      <c r="F666" s="16">
        <v>0.31410883999204064</v>
      </c>
      <c r="G666" s="16">
        <v>0.68601284860948442</v>
      </c>
      <c r="H666" s="16">
        <v>0.5999281081290998</v>
      </c>
      <c r="I666" s="16">
        <v>0.59237948879604008</v>
      </c>
      <c r="J666" s="16">
        <v>54.810732138166628</v>
      </c>
      <c r="K666" s="16">
        <v>0.54810732138166618</v>
      </c>
      <c r="L666" s="16">
        <v>57.4827579422426</v>
      </c>
      <c r="M666" s="16">
        <v>0.7561252451800422</v>
      </c>
      <c r="N666">
        <v>2.2311757487534698</v>
      </c>
      <c r="P666" s="16">
        <v>0.24565851510706269</v>
      </c>
      <c r="Q666" s="4"/>
      <c r="R666" s="16">
        <v>0.30324837401295485</v>
      </c>
    </row>
    <row r="667" spans="1:18" x14ac:dyDescent="0.25">
      <c r="A667">
        <v>43976</v>
      </c>
      <c r="B667" s="14">
        <v>23.808698283138863</v>
      </c>
      <c r="C667" s="14">
        <v>56.10008908091779</v>
      </c>
      <c r="D667" s="14">
        <v>53.14228423616904</v>
      </c>
      <c r="E667" s="15">
        <v>66.978179335754476</v>
      </c>
      <c r="F667" s="16">
        <v>0.23808698283138863</v>
      </c>
      <c r="G667" s="16">
        <v>0.66978179335754473</v>
      </c>
      <c r="H667" s="16">
        <v>0.53142284236169035</v>
      </c>
      <c r="I667" s="16">
        <v>0.56100089080917792</v>
      </c>
      <c r="J667" s="16">
        <v>50.007312733995043</v>
      </c>
      <c r="K667" s="16">
        <v>0.50007312733995035</v>
      </c>
      <c r="L667" s="16">
        <v>53.263127103351081</v>
      </c>
      <c r="M667" s="16">
        <v>0.69244884576162402</v>
      </c>
      <c r="N667">
        <v>2.4472707323293976</v>
      </c>
      <c r="P667" s="16">
        <v>0.20433911162087218</v>
      </c>
      <c r="Q667" s="4"/>
      <c r="R667" s="16">
        <v>0.24793101991606911</v>
      </c>
    </row>
    <row r="668" spans="1:18" x14ac:dyDescent="0.25">
      <c r="A668">
        <v>43977</v>
      </c>
      <c r="B668" s="14">
        <v>20.269678600201871</v>
      </c>
      <c r="C668" s="14">
        <v>67.538334654341369</v>
      </c>
      <c r="D668" s="14">
        <v>58.922041896031416</v>
      </c>
      <c r="E668" s="15">
        <v>44.910024698190028</v>
      </c>
      <c r="F668" s="16">
        <v>0.20269678600201871</v>
      </c>
      <c r="G668" s="16">
        <v>0.44910024698190026</v>
      </c>
      <c r="H668" s="16">
        <v>0.58922041896031419</v>
      </c>
      <c r="I668" s="16">
        <v>0.6753833465434137</v>
      </c>
      <c r="J668" s="16">
        <v>47.910019962191171</v>
      </c>
      <c r="K668" s="16">
        <v>0.47910019962191175</v>
      </c>
      <c r="L668" s="16">
        <v>47.45014108136936</v>
      </c>
      <c r="M668" s="16">
        <v>0.65011743732278005</v>
      </c>
      <c r="N668">
        <v>3.1249519225722802</v>
      </c>
      <c r="P668" s="16">
        <v>0.15331442258719427</v>
      </c>
      <c r="Q668" s="4"/>
      <c r="R668" s="16">
        <v>0.18538469418290404</v>
      </c>
    </row>
    <row r="669" spans="1:18" x14ac:dyDescent="0.25">
      <c r="A669">
        <v>43978</v>
      </c>
      <c r="B669" s="14">
        <v>12.621903753163602</v>
      </c>
      <c r="C669" s="14">
        <v>66.251079683766392</v>
      </c>
      <c r="D669" s="14">
        <v>51.212846288424906</v>
      </c>
      <c r="E669" s="15">
        <v>35.790911254057214</v>
      </c>
      <c r="F669" s="16">
        <v>0.12621903753163602</v>
      </c>
      <c r="G669" s="16">
        <v>0.35790911254057212</v>
      </c>
      <c r="H669" s="16">
        <v>0.51212846288424907</v>
      </c>
      <c r="I669" s="16">
        <v>0.6625107968376639</v>
      </c>
      <c r="J669" s="16">
        <v>41.46918524485303</v>
      </c>
      <c r="K669" s="16">
        <v>0.41469185244853024</v>
      </c>
      <c r="L669" s="16">
        <v>40.487749797037544</v>
      </c>
      <c r="M669" s="16">
        <v>0.56262346484423542</v>
      </c>
      <c r="N669">
        <v>2.9887227123941305</v>
      </c>
      <c r="P669" s="16">
        <v>0.13875220030577523</v>
      </c>
      <c r="Q669" s="4"/>
      <c r="R669" s="16">
        <v>0.18102785577297037</v>
      </c>
    </row>
    <row r="670" spans="1:18" x14ac:dyDescent="0.25">
      <c r="A670">
        <v>43979</v>
      </c>
      <c r="B670" s="14">
        <v>11.876076261200017</v>
      </c>
      <c r="C670" s="14">
        <v>55.295592783351118</v>
      </c>
      <c r="D670" s="14">
        <v>32.248045037017</v>
      </c>
      <c r="E670" s="15">
        <v>34.880957745911203</v>
      </c>
      <c r="F670" s="16">
        <v>0.11876076261200018</v>
      </c>
      <c r="G670" s="16">
        <v>0.34880957745911201</v>
      </c>
      <c r="H670" s="16">
        <v>0.32248045037016998</v>
      </c>
      <c r="I670" s="16">
        <v>0.55295592783351122</v>
      </c>
      <c r="J670" s="16">
        <v>33.575167956869834</v>
      </c>
      <c r="K670" s="16">
        <v>0.33575167956869834</v>
      </c>
      <c r="L670" s="16">
        <v>33.809996787589171</v>
      </c>
      <c r="M670" s="16">
        <v>0.47244330596499395</v>
      </c>
      <c r="N670">
        <v>2.6231616723598132</v>
      </c>
      <c r="P670" s="16">
        <v>0.12799503862324046</v>
      </c>
      <c r="Q670" s="4"/>
      <c r="R670" s="16">
        <v>0.17515722578682746</v>
      </c>
    </row>
    <row r="671" spans="1:18" x14ac:dyDescent="0.25">
      <c r="A671">
        <v>43980</v>
      </c>
      <c r="B671" s="14">
        <v>11.545141540222779</v>
      </c>
      <c r="C671" s="14">
        <v>59.255699003019757</v>
      </c>
      <c r="D671" s="14">
        <v>34.586593175579075</v>
      </c>
      <c r="E671" s="15">
        <v>34.232485196281466</v>
      </c>
      <c r="F671" s="16">
        <v>0.11545141540222779</v>
      </c>
      <c r="G671" s="16">
        <v>0.34232485196281465</v>
      </c>
      <c r="H671" s="16">
        <v>0.34586593175579078</v>
      </c>
      <c r="I671" s="16">
        <v>0.59255699003019757</v>
      </c>
      <c r="J671" s="16">
        <v>34.904979728775771</v>
      </c>
      <c r="K671" s="16">
        <v>0.3490497972877577</v>
      </c>
      <c r="L671" s="16">
        <v>34.77402190206989</v>
      </c>
      <c r="M671" s="16">
        <v>0.48934190010718392</v>
      </c>
      <c r="N671">
        <v>2.793705993395966</v>
      </c>
      <c r="P671" s="16">
        <v>0.12494149281022254</v>
      </c>
      <c r="Q671" s="4"/>
      <c r="R671" s="16">
        <v>0.14944269579148889</v>
      </c>
    </row>
    <row r="672" spans="1:18" x14ac:dyDescent="0.25">
      <c r="A672">
        <v>43981</v>
      </c>
      <c r="B672" s="14">
        <v>7.2066037427746092</v>
      </c>
      <c r="C672" s="14">
        <v>48.57497768256043</v>
      </c>
      <c r="D672" s="14">
        <v>26.30677872834724</v>
      </c>
      <c r="E672" s="15">
        <v>24.543325835439173</v>
      </c>
      <c r="F672" s="16">
        <v>7.2066037427746088E-2</v>
      </c>
      <c r="G672" s="16">
        <v>0.24543325835439173</v>
      </c>
      <c r="H672" s="16">
        <v>0.26306778728347241</v>
      </c>
      <c r="I672" s="16">
        <v>0.48574977682560427</v>
      </c>
      <c r="J672" s="16">
        <v>26.657921497280366</v>
      </c>
      <c r="K672" s="16">
        <v>0.26657921497280362</v>
      </c>
      <c r="L672" s="16">
        <v>26.252636893841206</v>
      </c>
      <c r="M672" s="16">
        <v>0.37408953178908216</v>
      </c>
      <c r="N672">
        <v>2.2737132941586848</v>
      </c>
      <c r="P672" s="16">
        <v>0.11724398835053773</v>
      </c>
      <c r="Q672" s="4"/>
      <c r="R672" s="16">
        <v>0.16676088127564198</v>
      </c>
    </row>
    <row r="673" spans="1:18" x14ac:dyDescent="0.25">
      <c r="A673">
        <v>43982</v>
      </c>
      <c r="B673" s="14">
        <v>8.053209785059229</v>
      </c>
      <c r="C673" s="14">
        <v>46.02111647560136</v>
      </c>
      <c r="D673" s="14">
        <v>23.516437409335296</v>
      </c>
      <c r="E673" s="15">
        <v>23.155813504708831</v>
      </c>
      <c r="F673" s="16">
        <v>8.0532097850592288E-2</v>
      </c>
      <c r="G673" s="16">
        <v>0.2315581350470883</v>
      </c>
      <c r="H673" s="16">
        <v>0.23516437409335297</v>
      </c>
      <c r="I673" s="16">
        <v>0.46021116475601359</v>
      </c>
      <c r="J673" s="16">
        <v>25.186644293676178</v>
      </c>
      <c r="K673" s="16">
        <v>0.2518664429367618</v>
      </c>
      <c r="L673" s="16">
        <v>24.784084374928977</v>
      </c>
      <c r="M673" s="16">
        <v>0.35598949627061088</v>
      </c>
      <c r="N673">
        <v>2.1046369704149699</v>
      </c>
      <c r="P673" s="16">
        <v>0.11967215556757109</v>
      </c>
      <c r="Q673" s="4"/>
      <c r="R673" s="16">
        <v>0.15213902471591292</v>
      </c>
    </row>
    <row r="674" spans="1:18" x14ac:dyDescent="0.25">
      <c r="A674">
        <v>43983</v>
      </c>
      <c r="B674" s="14">
        <v>6.177693696392704</v>
      </c>
      <c r="C674" s="14">
        <v>45.464473150760483</v>
      </c>
      <c r="D674" s="14">
        <v>22.029998626027496</v>
      </c>
      <c r="E674" s="15">
        <v>20.886163844196243</v>
      </c>
      <c r="F674" s="16">
        <v>6.177693696392704E-2</v>
      </c>
      <c r="G674" s="16">
        <v>0.20886163844196243</v>
      </c>
      <c r="H674" s="16">
        <v>0.22029998626027494</v>
      </c>
      <c r="I674" s="16">
        <v>0.45464473150760482</v>
      </c>
      <c r="J674" s="16">
        <v>23.639582329344233</v>
      </c>
      <c r="K674" s="16">
        <v>0.23639582329344228</v>
      </c>
      <c r="L674" s="16">
        <v>23.100336980132944</v>
      </c>
      <c r="M674" s="16">
        <v>0.33428770349563586</v>
      </c>
      <c r="N674">
        <v>2.2378935622963239</v>
      </c>
      <c r="P674" s="16">
        <v>0.10563318438204643</v>
      </c>
      <c r="Q674" s="4"/>
      <c r="R674" s="16">
        <v>0.13485449446847086</v>
      </c>
    </row>
    <row r="675" spans="1:18" x14ac:dyDescent="0.25">
      <c r="A675">
        <v>43984</v>
      </c>
      <c r="B675" s="14">
        <v>4.8262663844538221</v>
      </c>
      <c r="C675" s="14">
        <v>37.102379538364978</v>
      </c>
      <c r="D675" s="14">
        <v>15.37768613992762</v>
      </c>
      <c r="E675" s="15">
        <v>26.262808087280604</v>
      </c>
      <c r="F675" s="16">
        <v>4.8262663844538221E-2</v>
      </c>
      <c r="G675" s="16">
        <v>0.26262808087280604</v>
      </c>
      <c r="H675" s="16">
        <v>0.15377686139927621</v>
      </c>
      <c r="I675" s="16">
        <v>0.37102379538364977</v>
      </c>
      <c r="J675" s="16">
        <v>20.892285037506756</v>
      </c>
      <c r="K675" s="16">
        <v>0.20892285037506758</v>
      </c>
      <c r="L675" s="16">
        <v>21.857538427987997</v>
      </c>
      <c r="M675" s="16">
        <v>0.30243267612551755</v>
      </c>
      <c r="N675">
        <v>1.8448205582387951</v>
      </c>
      <c r="P675" s="16">
        <v>0.11324833162880682</v>
      </c>
      <c r="Q675" s="4"/>
      <c r="R675" s="16">
        <v>0.15098443101525472</v>
      </c>
    </row>
    <row r="676" spans="1:18" x14ac:dyDescent="0.25">
      <c r="A676">
        <v>43985</v>
      </c>
      <c r="B676" s="14">
        <v>6.5320451825927872</v>
      </c>
      <c r="C676" s="14">
        <v>34.589457820700225</v>
      </c>
      <c r="D676" s="14">
        <v>16.412013009660743</v>
      </c>
      <c r="E676" s="15">
        <v>13.447225862553742</v>
      </c>
      <c r="F676" s="16">
        <v>6.5320451825927869E-2</v>
      </c>
      <c r="G676" s="16">
        <v>0.13447225862553741</v>
      </c>
      <c r="H676" s="16">
        <v>0.16412013009660742</v>
      </c>
      <c r="I676" s="16">
        <v>0.34589457820700226</v>
      </c>
      <c r="J676" s="16">
        <v>17.745185468876873</v>
      </c>
      <c r="K676" s="16">
        <v>0.17745185468876873</v>
      </c>
      <c r="L676" s="16">
        <v>16.915241419083319</v>
      </c>
      <c r="M676" s="16">
        <v>0.25139542019741923</v>
      </c>
      <c r="N676">
        <v>1.9770261104695861</v>
      </c>
      <c r="P676" s="16">
        <v>8.9756960593009111E-2</v>
      </c>
      <c r="Q676" s="4"/>
      <c r="R676" s="16">
        <v>0.12071293149190027</v>
      </c>
    </row>
    <row r="677" spans="1:18" x14ac:dyDescent="0.25">
      <c r="A677">
        <v>43986</v>
      </c>
      <c r="B677" s="14">
        <v>2.5973921260562198</v>
      </c>
      <c r="C677" s="14">
        <v>36.340471614775723</v>
      </c>
      <c r="D677" s="14">
        <v>9.6354930395905427</v>
      </c>
      <c r="E677" s="15">
        <v>11.597849687328257</v>
      </c>
      <c r="F677" s="16">
        <v>2.5973921260562197E-2</v>
      </c>
      <c r="G677" s="16">
        <v>0.11597849687328257</v>
      </c>
      <c r="H677" s="16">
        <v>9.6354930395905425E-2</v>
      </c>
      <c r="I677" s="16">
        <v>0.36340471614775721</v>
      </c>
      <c r="J677" s="16">
        <v>15.042801616937686</v>
      </c>
      <c r="K677" s="16">
        <v>0.15042801616937684</v>
      </c>
      <c r="L677" s="16">
        <v>14.334187664538423</v>
      </c>
      <c r="M677" s="16">
        <v>0.22121760412704811</v>
      </c>
      <c r="N677">
        <v>2.2683915753922088</v>
      </c>
      <c r="P677" s="16">
        <v>6.6314836380648959E-2</v>
      </c>
      <c r="Q677" s="4"/>
      <c r="R677" s="16">
        <v>8.9654208704767202E-2</v>
      </c>
    </row>
    <row r="678" spans="1:18" x14ac:dyDescent="0.25">
      <c r="A678">
        <v>43987</v>
      </c>
      <c r="B678" s="14">
        <v>3.352738456610044</v>
      </c>
      <c r="C678" s="14">
        <v>29.083651056041795</v>
      </c>
      <c r="D678" s="14">
        <v>12.919188014960696</v>
      </c>
      <c r="E678" s="15">
        <v>20.45987420617087</v>
      </c>
      <c r="F678" s="16">
        <v>3.3527384566100438E-2</v>
      </c>
      <c r="G678" s="16">
        <v>0.20459874206170869</v>
      </c>
      <c r="H678" s="16">
        <v>0.12919188014960695</v>
      </c>
      <c r="I678" s="16">
        <v>0.29083651056041793</v>
      </c>
      <c r="J678" s="16">
        <v>16.453862933445851</v>
      </c>
      <c r="K678" s="16">
        <v>0.16453862933445851</v>
      </c>
      <c r="L678" s="16">
        <v>17.179658326078751</v>
      </c>
      <c r="M678" s="16">
        <v>0.2366693622860912</v>
      </c>
      <c r="N678">
        <v>2.0314625594764775</v>
      </c>
      <c r="P678" s="16">
        <v>8.099515719199929E-2</v>
      </c>
      <c r="Q678" s="4"/>
      <c r="R678" s="16">
        <v>9.8481204308454945E-2</v>
      </c>
    </row>
    <row r="679" spans="1:18" x14ac:dyDescent="0.25">
      <c r="A679">
        <v>43988</v>
      </c>
      <c r="B679" s="14">
        <v>1.6884389703701712</v>
      </c>
      <c r="C679" s="14">
        <v>30.944555770067566</v>
      </c>
      <c r="D679" s="14">
        <v>6.5436415233124832</v>
      </c>
      <c r="E679" s="15">
        <v>14.850064612392101</v>
      </c>
      <c r="F679" s="16">
        <v>1.6884389703701711E-2</v>
      </c>
      <c r="G679" s="16">
        <v>0.148500646123921</v>
      </c>
      <c r="H679" s="16">
        <v>6.5436415233124837E-2</v>
      </c>
      <c r="I679" s="16">
        <v>0.30944555770067567</v>
      </c>
      <c r="J679" s="16">
        <v>13.50667521903558</v>
      </c>
      <c r="K679" s="16">
        <v>0.1350667521903558</v>
      </c>
      <c r="L679" s="16">
        <v>13.692288866816089</v>
      </c>
      <c r="M679" s="16">
        <v>0.20218887814903636</v>
      </c>
      <c r="N679">
        <v>1.7559540954639428</v>
      </c>
      <c r="P679" s="16">
        <v>7.6919295634929261E-2</v>
      </c>
      <c r="Q679" s="4"/>
      <c r="R679" s="16">
        <v>0.10896353106980834</v>
      </c>
    </row>
    <row r="680" spans="1:18" x14ac:dyDescent="0.25">
      <c r="A680">
        <v>43989</v>
      </c>
      <c r="B680" s="14">
        <v>2.2240431482342053</v>
      </c>
      <c r="C680" s="14">
        <v>36.67567759034312</v>
      </c>
      <c r="D680" s="14">
        <v>10.620823929697321</v>
      </c>
      <c r="E680" s="15">
        <v>12.096093710503244</v>
      </c>
      <c r="F680" s="16">
        <v>2.2240431482342053E-2</v>
      </c>
      <c r="G680" s="16">
        <v>0.12096093710503243</v>
      </c>
      <c r="H680" s="16">
        <v>0.10620823929697322</v>
      </c>
      <c r="I680" s="16">
        <v>0.3667567759034312</v>
      </c>
      <c r="J680" s="16">
        <v>15.404159594694473</v>
      </c>
      <c r="K680" s="16">
        <v>0.15404159594694472</v>
      </c>
      <c r="L680" s="16">
        <v>14.727793720048169</v>
      </c>
      <c r="M680" s="16">
        <v>0.22507737867763633</v>
      </c>
      <c r="N680">
        <v>1.8258521214166477</v>
      </c>
      <c r="P680" s="16">
        <v>8.4366961672354093E-2</v>
      </c>
      <c r="Q680" s="4"/>
      <c r="R680" s="16">
        <v>0.10198969185013164</v>
      </c>
    </row>
    <row r="681" spans="1:18" x14ac:dyDescent="0.25">
      <c r="A681">
        <v>43990</v>
      </c>
      <c r="B681" s="14">
        <v>2.7663878595199023</v>
      </c>
      <c r="C681" s="14">
        <v>30.099687815350503</v>
      </c>
      <c r="D681" s="14">
        <v>2.4161216566674795</v>
      </c>
      <c r="E681" s="15">
        <v>16.937585678196143</v>
      </c>
      <c r="F681" s="16">
        <v>2.7663878595199021E-2</v>
      </c>
      <c r="G681" s="16">
        <v>0.16937585678196143</v>
      </c>
      <c r="H681" s="16">
        <v>2.4161216566674793E-2</v>
      </c>
      <c r="I681" s="16">
        <v>0.30099687815350501</v>
      </c>
      <c r="J681" s="16">
        <v>13.054945752433506</v>
      </c>
      <c r="K681" s="16">
        <v>0.13054945752433506</v>
      </c>
      <c r="L681" s="16">
        <v>13.686259097370748</v>
      </c>
      <c r="M681" s="16">
        <v>0.20259474232344829</v>
      </c>
      <c r="N681">
        <v>1.7978132096860067</v>
      </c>
      <c r="P681" s="16">
        <v>7.2615696013901193E-2</v>
      </c>
      <c r="Q681" s="4"/>
      <c r="R681" s="16">
        <v>0.1009059133566014</v>
      </c>
    </row>
    <row r="682" spans="1:18" x14ac:dyDescent="0.25">
      <c r="A682">
        <v>43991</v>
      </c>
      <c r="B682" s="14">
        <v>5.3926612677190349</v>
      </c>
      <c r="C682" s="14">
        <v>31.390436723157798</v>
      </c>
      <c r="D682" s="14">
        <v>4.2787306945951453</v>
      </c>
      <c r="E682" s="15">
        <v>16.709815796118537</v>
      </c>
      <c r="F682" s="16">
        <v>5.3926612677190351E-2</v>
      </c>
      <c r="G682" s="16">
        <v>0.16709815796118538</v>
      </c>
      <c r="H682" s="16">
        <v>4.2787306945951453E-2</v>
      </c>
      <c r="I682" s="16">
        <v>0.313904367231578</v>
      </c>
      <c r="J682" s="16">
        <v>14.442911120397628</v>
      </c>
      <c r="K682" s="16">
        <v>0.14442911120397628</v>
      </c>
      <c r="L682" s="16">
        <v>14.771981204526579</v>
      </c>
      <c r="M682" s="16">
        <v>0.22128600802701942</v>
      </c>
      <c r="N682">
        <v>1.9903182684668173</v>
      </c>
      <c r="P682" s="16">
        <v>7.2565837078525625E-2</v>
      </c>
      <c r="Q682" s="4"/>
      <c r="R682" s="16">
        <v>8.5273110987193312E-2</v>
      </c>
    </row>
    <row r="683" spans="1:18" x14ac:dyDescent="0.25">
      <c r="A683">
        <v>43992</v>
      </c>
      <c r="B683" s="14">
        <v>3.8082096544563733</v>
      </c>
      <c r="C683" s="14">
        <v>32.470907834877785</v>
      </c>
      <c r="D683" s="14">
        <v>8.2567382746932481</v>
      </c>
      <c r="E683" s="15">
        <v>13.806753581431741</v>
      </c>
      <c r="F683" s="16">
        <v>3.808209654456373E-2</v>
      </c>
      <c r="G683" s="16">
        <v>0.13806753581431741</v>
      </c>
      <c r="H683" s="16">
        <v>8.2567382746932483E-2</v>
      </c>
      <c r="I683" s="16">
        <v>0.32470907834877782</v>
      </c>
      <c r="J683" s="16">
        <v>14.585652336364786</v>
      </c>
      <c r="K683" s="16">
        <v>0.14585652336364785</v>
      </c>
      <c r="L683" s="16">
        <v>14.374372432310793</v>
      </c>
      <c r="M683" s="16">
        <v>0.21630195930177623</v>
      </c>
      <c r="N683">
        <v>2.6281289100327543</v>
      </c>
      <c r="P683" s="16">
        <v>5.549823785539882E-2</v>
      </c>
      <c r="Q683" s="4"/>
      <c r="R683" s="16">
        <v>6.7800696848581518E-2</v>
      </c>
    </row>
    <row r="684" spans="1:18" x14ac:dyDescent="0.25">
      <c r="A684">
        <v>43993</v>
      </c>
      <c r="B684" s="14">
        <v>0.64674796468043216</v>
      </c>
      <c r="C684" s="14">
        <v>34.306925838381233</v>
      </c>
      <c r="D684" s="14">
        <v>5.5938152108596979</v>
      </c>
      <c r="E684" s="15">
        <v>12.839525553579287</v>
      </c>
      <c r="F684" s="16">
        <v>6.4674796468043218E-3</v>
      </c>
      <c r="G684" s="16">
        <v>0.12839525553579287</v>
      </c>
      <c r="H684" s="16">
        <v>5.5938152108596977E-2</v>
      </c>
      <c r="I684" s="16">
        <v>0.3430692583838123</v>
      </c>
      <c r="J684" s="16">
        <v>13.346753641875161</v>
      </c>
      <c r="K684" s="16">
        <v>0.13346753641875161</v>
      </c>
      <c r="L684" s="16">
        <v>13.172850920788791</v>
      </c>
      <c r="M684" s="16">
        <v>0.20163585681401125</v>
      </c>
      <c r="N684">
        <v>2.9542234059841093</v>
      </c>
      <c r="P684" s="16">
        <v>4.5178552220660841E-2</v>
      </c>
      <c r="Q684" s="4"/>
      <c r="R684" s="16">
        <v>6.0520511118943687E-2</v>
      </c>
    </row>
    <row r="685" spans="1:18" x14ac:dyDescent="0.25">
      <c r="A685">
        <v>43994</v>
      </c>
      <c r="B685" s="14">
        <v>0.72985015918549867</v>
      </c>
      <c r="C685" s="14">
        <v>32.332382310333813</v>
      </c>
      <c r="D685" s="14">
        <v>12.304387193775213</v>
      </c>
      <c r="E685" s="15">
        <v>13.770962752203422</v>
      </c>
      <c r="F685" s="16">
        <v>7.2985015918549867E-3</v>
      </c>
      <c r="G685" s="16">
        <v>0.13770962752203422</v>
      </c>
      <c r="H685" s="16">
        <v>0.12304387193775213</v>
      </c>
      <c r="I685" s="16">
        <v>0.32332382310333813</v>
      </c>
      <c r="J685" s="16">
        <v>14.784395603874486</v>
      </c>
      <c r="K685" s="16">
        <v>0.14784395603874487</v>
      </c>
      <c r="L685" s="16">
        <v>14.567043277955992</v>
      </c>
      <c r="M685" s="16">
        <v>0.21179489771859852</v>
      </c>
      <c r="N685">
        <v>2.6824508223382835</v>
      </c>
      <c r="P685" s="16">
        <v>5.5115253113892981E-2</v>
      </c>
      <c r="Q685" s="4"/>
      <c r="R685" s="16">
        <v>6.9058736593628295E-2</v>
      </c>
    </row>
    <row r="686" spans="1:18" x14ac:dyDescent="0.25">
      <c r="A686">
        <v>43995</v>
      </c>
      <c r="B686" s="14">
        <v>3.3547128365338867</v>
      </c>
      <c r="C686" s="14">
        <v>33.350498805410609</v>
      </c>
      <c r="D686" s="14">
        <v>9.5894229234216972</v>
      </c>
      <c r="E686" s="15">
        <v>15.360450297035436</v>
      </c>
      <c r="F686" s="16">
        <v>3.3547128365338866E-2</v>
      </c>
      <c r="G686" s="16">
        <v>0.15360450297035436</v>
      </c>
      <c r="H686" s="16">
        <v>9.5894229234216977E-2</v>
      </c>
      <c r="I686" s="16">
        <v>0.33350498805410611</v>
      </c>
      <c r="J686" s="16">
        <v>15.413771215600407</v>
      </c>
      <c r="K686" s="16">
        <v>0.15413771215600408</v>
      </c>
      <c r="L686" s="16">
        <v>15.345396758151276</v>
      </c>
      <c r="M686" s="16">
        <v>0.22686439086540178</v>
      </c>
      <c r="N686">
        <v>2.1042319514584289</v>
      </c>
      <c r="P686" s="16">
        <v>7.3251293446605192E-2</v>
      </c>
      <c r="Q686" s="4"/>
      <c r="R686" s="16">
        <v>9.2439194739035779E-2</v>
      </c>
    </row>
    <row r="687" spans="1:18" x14ac:dyDescent="0.25">
      <c r="A687">
        <v>43996</v>
      </c>
      <c r="B687" s="14">
        <v>2.943852111290687</v>
      </c>
      <c r="C687" s="14">
        <v>34.797788704370994</v>
      </c>
      <c r="D687" s="14">
        <v>9.6059435936496147</v>
      </c>
      <c r="E687" s="15">
        <v>17.692002748451774</v>
      </c>
      <c r="F687" s="16">
        <v>2.943852111290687E-2</v>
      </c>
      <c r="G687" s="16">
        <v>0.17692002748451774</v>
      </c>
      <c r="H687" s="16">
        <v>9.6059435936496143E-2</v>
      </c>
      <c r="I687" s="16">
        <v>0.34797788704370997</v>
      </c>
      <c r="J687" s="16">
        <v>16.259896789440766</v>
      </c>
      <c r="K687" s="16">
        <v>0.16259896789440767</v>
      </c>
      <c r="L687" s="16">
        <v>16.465457389694947</v>
      </c>
      <c r="M687" s="16">
        <v>0.24013785552827283</v>
      </c>
      <c r="N687">
        <v>1.8139136888481524</v>
      </c>
      <c r="P687" s="16">
        <v>8.9639859324099999E-2</v>
      </c>
      <c r="Q687" s="4"/>
      <c r="R687" s="16">
        <v>0.11062278193695135</v>
      </c>
    </row>
    <row r="688" spans="1:18" x14ac:dyDescent="0.25">
      <c r="A688">
        <v>43997</v>
      </c>
      <c r="B688" s="14">
        <v>3.4640395633959362</v>
      </c>
      <c r="C688" s="14">
        <v>28.279702535661659</v>
      </c>
      <c r="D688" s="14">
        <v>9.2522422451549922</v>
      </c>
      <c r="E688" s="15">
        <v>12.92926183252632</v>
      </c>
      <c r="F688" s="16">
        <v>3.4640395633959362E-2</v>
      </c>
      <c r="G688" s="16">
        <v>0.1292926183252632</v>
      </c>
      <c r="H688" s="16">
        <v>9.2522422451549916E-2</v>
      </c>
      <c r="I688" s="16">
        <v>0.2827970253566166</v>
      </c>
      <c r="J688" s="16">
        <v>13.481311544184727</v>
      </c>
      <c r="K688" s="16">
        <v>0.13481311544184726</v>
      </c>
      <c r="L688" s="16">
        <v>13.334131405979335</v>
      </c>
      <c r="M688" s="16">
        <v>0.19682879825790853</v>
      </c>
      <c r="N688">
        <v>1.981923498744897</v>
      </c>
      <c r="P688" s="16">
        <v>6.802135174602908E-2</v>
      </c>
      <c r="Q688" s="4"/>
      <c r="R688" s="16">
        <v>9.4652948453942912E-2</v>
      </c>
    </row>
    <row r="689" spans="1:18" x14ac:dyDescent="0.25">
      <c r="A689">
        <v>43998</v>
      </c>
      <c r="B689" s="14">
        <v>0.36874300103293178</v>
      </c>
      <c r="C689" s="14">
        <v>22.570513762546593</v>
      </c>
      <c r="D689" s="14">
        <v>5.0345811712478969</v>
      </c>
      <c r="E689" s="15">
        <v>11.538585703733126</v>
      </c>
      <c r="F689" s="16">
        <v>3.6874300103293179E-3</v>
      </c>
      <c r="G689" s="16">
        <v>0.11538585703733126</v>
      </c>
      <c r="H689" s="16">
        <v>5.0345811712478969E-2</v>
      </c>
      <c r="I689" s="16">
        <v>0.22570513762546593</v>
      </c>
      <c r="J689" s="16">
        <v>9.8781059096401371</v>
      </c>
      <c r="K689" s="16">
        <v>9.8781059096401364E-2</v>
      </c>
      <c r="L689" s="16">
        <v>10.145161823133883</v>
      </c>
      <c r="M689" s="16">
        <v>0.14733013175849788</v>
      </c>
      <c r="N689">
        <v>2.4174826773864773</v>
      </c>
      <c r="P689" s="16">
        <v>4.0861123854336295E-2</v>
      </c>
      <c r="Q689" s="4"/>
      <c r="R689" s="16">
        <v>6.1775614836215895E-2</v>
      </c>
    </row>
    <row r="690" spans="1:18" x14ac:dyDescent="0.25">
      <c r="A690">
        <v>43999</v>
      </c>
      <c r="B690" s="14">
        <v>6.3915428838559372</v>
      </c>
      <c r="C690" s="14">
        <v>21.191588010537551</v>
      </c>
      <c r="D690" s="14">
        <v>7.180130830233268</v>
      </c>
      <c r="E690" s="15">
        <v>18.157279082826225</v>
      </c>
      <c r="F690" s="16">
        <v>6.3915428838559371E-2</v>
      </c>
      <c r="G690" s="16">
        <v>0.18157279082826225</v>
      </c>
      <c r="H690" s="16">
        <v>7.1801308302332681E-2</v>
      </c>
      <c r="I690" s="16">
        <v>0.21191588010537551</v>
      </c>
      <c r="J690" s="16">
        <v>13.230135201863245</v>
      </c>
      <c r="K690" s="16">
        <v>0.13230135201863244</v>
      </c>
      <c r="L690" s="16">
        <v>14.105792495529911</v>
      </c>
      <c r="M690" s="16">
        <v>0.19622418674408609</v>
      </c>
      <c r="N690">
        <v>2.3950887498099136</v>
      </c>
      <c r="P690" s="16">
        <v>5.523860108696705E-2</v>
      </c>
      <c r="Q690" s="4"/>
      <c r="R690" s="16">
        <v>5.9616912990471352E-2</v>
      </c>
    </row>
  </sheetData>
  <mergeCells count="5">
    <mergeCell ref="J1:K1"/>
    <mergeCell ref="L1:M1"/>
    <mergeCell ref="B2:E2"/>
    <mergeCell ref="F2:I2"/>
    <mergeCell ref="P2:Q2"/>
  </mergeCells>
  <conditionalFormatting sqref="P4:P690">
    <cfRule type="cellIs" dxfId="0" priority="1" operator="equal">
      <formula>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BB9DD-9D51-47D8-B982-65FDD53B001A}">
  <dimension ref="A1:K275"/>
  <sheetViews>
    <sheetView topLeftCell="A57" workbookViewId="0">
      <selection activeCell="J55" sqref="J55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3.140625" customWidth="1"/>
    <col min="7" max="7" width="16.28515625" customWidth="1"/>
    <col min="9" max="9" width="13.28515625" customWidth="1"/>
    <col min="10" max="10" width="10" bestFit="1" customWidth="1"/>
    <col min="11" max="11" width="10.7109375" bestFit="1" customWidth="1"/>
  </cols>
  <sheetData>
    <row r="1" spans="1:9" x14ac:dyDescent="0.25">
      <c r="A1" t="s">
        <v>0</v>
      </c>
      <c r="B1" t="s">
        <v>21</v>
      </c>
      <c r="D1" t="s">
        <v>22</v>
      </c>
      <c r="F1" t="s">
        <v>33</v>
      </c>
    </row>
    <row r="2" spans="1:9" x14ac:dyDescent="0.25">
      <c r="A2" s="17">
        <v>44104</v>
      </c>
      <c r="B2">
        <v>1</v>
      </c>
      <c r="C2">
        <v>1</v>
      </c>
      <c r="D2">
        <v>0.01</v>
      </c>
      <c r="E2">
        <f>0.0429*B2-0.0329</f>
        <v>1.0000000000000002E-2</v>
      </c>
      <c r="F2">
        <f>0.0429*E2-0.0329</f>
        <v>-3.2471E-2</v>
      </c>
      <c r="G2" t="s">
        <v>23</v>
      </c>
    </row>
    <row r="3" spans="1:9" x14ac:dyDescent="0.25">
      <c r="A3" s="17">
        <v>44105</v>
      </c>
      <c r="B3">
        <v>2</v>
      </c>
      <c r="E3">
        <f t="shared" ref="E3:E9" si="0">0.0429*B3-0.0329</f>
        <v>5.2900000000000003E-2</v>
      </c>
      <c r="F3">
        <f t="shared" ref="F3:F9" si="1">0.0429*E3-0.0329</f>
        <v>-3.0630589999999999E-2</v>
      </c>
    </row>
    <row r="4" spans="1:9" x14ac:dyDescent="0.25">
      <c r="A4" s="17">
        <v>44106</v>
      </c>
      <c r="B4">
        <v>3</v>
      </c>
      <c r="E4">
        <f t="shared" si="0"/>
        <v>9.580000000000001E-2</v>
      </c>
      <c r="F4">
        <f t="shared" si="1"/>
        <v>-2.8790179999999999E-2</v>
      </c>
    </row>
    <row r="5" spans="1:9" x14ac:dyDescent="0.25">
      <c r="A5" s="17">
        <v>44107</v>
      </c>
      <c r="B5">
        <v>4</v>
      </c>
      <c r="E5">
        <f t="shared" si="0"/>
        <v>0.13869999999999999</v>
      </c>
      <c r="F5">
        <f t="shared" si="1"/>
        <v>-2.6949769999999998E-2</v>
      </c>
      <c r="G5" t="s">
        <v>24</v>
      </c>
      <c r="H5" t="s">
        <v>35</v>
      </c>
    </row>
    <row r="6" spans="1:9" x14ac:dyDescent="0.25">
      <c r="A6" s="17">
        <v>44108</v>
      </c>
      <c r="B6">
        <v>5</v>
      </c>
      <c r="E6">
        <f t="shared" si="0"/>
        <v>0.18159999999999998</v>
      </c>
      <c r="F6">
        <f t="shared" si="1"/>
        <v>-2.5109359999999997E-2</v>
      </c>
      <c r="G6" s="17">
        <v>44111</v>
      </c>
      <c r="H6">
        <v>8</v>
      </c>
      <c r="I6">
        <v>0.31</v>
      </c>
    </row>
    <row r="7" spans="1:9" x14ac:dyDescent="0.25">
      <c r="A7" s="17">
        <v>44109</v>
      </c>
      <c r="B7">
        <v>6</v>
      </c>
      <c r="E7">
        <f t="shared" si="0"/>
        <v>0.22450000000000003</v>
      </c>
      <c r="F7">
        <f t="shared" si="1"/>
        <v>-2.3268949999999997E-2</v>
      </c>
      <c r="G7" s="17">
        <v>44118</v>
      </c>
      <c r="H7">
        <v>15</v>
      </c>
      <c r="I7">
        <v>0.43</v>
      </c>
    </row>
    <row r="8" spans="1:9" x14ac:dyDescent="0.25">
      <c r="A8" s="17">
        <v>44110</v>
      </c>
      <c r="B8">
        <v>7</v>
      </c>
      <c r="E8">
        <f t="shared" si="0"/>
        <v>0.26740000000000003</v>
      </c>
      <c r="F8">
        <f t="shared" si="1"/>
        <v>-2.1428539999999996E-2</v>
      </c>
      <c r="G8" s="17">
        <v>44125</v>
      </c>
      <c r="H8">
        <v>22</v>
      </c>
      <c r="I8">
        <v>0.46</v>
      </c>
    </row>
    <row r="9" spans="1:9" x14ac:dyDescent="0.25">
      <c r="A9" s="17">
        <v>44111</v>
      </c>
      <c r="B9">
        <v>8</v>
      </c>
      <c r="C9">
        <v>2</v>
      </c>
      <c r="D9">
        <v>0.31</v>
      </c>
      <c r="E9">
        <f t="shared" si="0"/>
        <v>0.31030000000000002</v>
      </c>
      <c r="F9">
        <f t="shared" si="1"/>
        <v>-1.9588129999999995E-2</v>
      </c>
      <c r="G9" s="17">
        <v>44132</v>
      </c>
      <c r="H9">
        <v>29</v>
      </c>
      <c r="I9">
        <v>0.53</v>
      </c>
    </row>
    <row r="10" spans="1:9" x14ac:dyDescent="0.25">
      <c r="A10" s="17">
        <v>44112</v>
      </c>
      <c r="B10">
        <v>9</v>
      </c>
      <c r="E10">
        <f>0.1467*LN(B10)+0.017</f>
        <v>0.33933284549522341</v>
      </c>
      <c r="F10">
        <f>0.1467*LN(E10)+0.017</f>
        <v>-0.14154951765966539</v>
      </c>
      <c r="G10" s="17">
        <v>44174</v>
      </c>
      <c r="H10">
        <v>71</v>
      </c>
      <c r="I10">
        <v>0.62</v>
      </c>
    </row>
    <row r="11" spans="1:9" x14ac:dyDescent="0.25">
      <c r="A11" s="17">
        <v>44113</v>
      </c>
      <c r="B11">
        <v>10</v>
      </c>
      <c r="E11">
        <f t="shared" ref="E11:E74" si="2">0.1467*LN(B11)+0.017</f>
        <v>0.35478923314222655</v>
      </c>
      <c r="F11">
        <f t="shared" ref="F11:F74" si="3">0.1467*LN(E11)+0.017</f>
        <v>-0.13501514275364768</v>
      </c>
      <c r="H11">
        <v>85</v>
      </c>
      <c r="I11">
        <v>0.68</v>
      </c>
    </row>
    <row r="12" spans="1:9" x14ac:dyDescent="0.25">
      <c r="A12" s="17">
        <v>44114</v>
      </c>
      <c r="B12">
        <v>11</v>
      </c>
      <c r="E12">
        <f t="shared" si="2"/>
        <v>0.36877123651952098</v>
      </c>
      <c r="F12">
        <f t="shared" si="3"/>
        <v>-0.1293448073817427</v>
      </c>
    </row>
    <row r="13" spans="1:9" x14ac:dyDescent="0.25">
      <c r="A13" s="17">
        <v>44115</v>
      </c>
      <c r="B13">
        <v>12</v>
      </c>
      <c r="E13">
        <f t="shared" si="2"/>
        <v>0.38153580552389965</v>
      </c>
      <c r="F13">
        <f t="shared" si="3"/>
        <v>-0.12435286980395745</v>
      </c>
    </row>
    <row r="14" spans="1:9" x14ac:dyDescent="0.25">
      <c r="A14" s="17">
        <v>44116</v>
      </c>
      <c r="B14">
        <v>13</v>
      </c>
      <c r="E14">
        <f t="shared" si="2"/>
        <v>0.39327807073960747</v>
      </c>
      <c r="F14">
        <f t="shared" si="3"/>
        <v>-0.11990606714514736</v>
      </c>
    </row>
    <row r="15" spans="1:9" x14ac:dyDescent="0.25">
      <c r="A15" s="17">
        <v>44117</v>
      </c>
      <c r="B15">
        <v>14</v>
      </c>
      <c r="E15">
        <f t="shared" si="2"/>
        <v>0.40414971025455843</v>
      </c>
      <c r="F15">
        <f t="shared" si="3"/>
        <v>-0.11590578429010383</v>
      </c>
      <c r="G15">
        <v>1</v>
      </c>
      <c r="H15">
        <v>0.01</v>
      </c>
    </row>
    <row r="16" spans="1:9" x14ac:dyDescent="0.25">
      <c r="A16" s="17">
        <v>44118</v>
      </c>
      <c r="B16">
        <v>15</v>
      </c>
      <c r="C16">
        <v>3</v>
      </c>
      <c r="D16">
        <v>0.43</v>
      </c>
      <c r="E16">
        <f t="shared" si="2"/>
        <v>0.41427096450169421</v>
      </c>
      <c r="F16">
        <f t="shared" si="3"/>
        <v>-0.11227717679198641</v>
      </c>
      <c r="G16">
        <v>8</v>
      </c>
      <c r="H16">
        <v>0.31</v>
      </c>
    </row>
    <row r="17" spans="1:8" x14ac:dyDescent="0.25">
      <c r="A17" s="17">
        <v>44119</v>
      </c>
      <c r="B17">
        <v>16</v>
      </c>
      <c r="E17">
        <f t="shared" si="2"/>
        <v>0.42373876555257589</v>
      </c>
      <c r="F17">
        <f t="shared" si="3"/>
        <v>-0.10896221405377667</v>
      </c>
      <c r="G17">
        <v>71</v>
      </c>
      <c r="H17">
        <v>0.62</v>
      </c>
    </row>
    <row r="18" spans="1:8" x14ac:dyDescent="0.25">
      <c r="A18" s="17">
        <v>44120</v>
      </c>
      <c r="B18">
        <v>17</v>
      </c>
      <c r="E18">
        <f t="shared" si="2"/>
        <v>0.43263239757304695</v>
      </c>
      <c r="F18">
        <f t="shared" si="3"/>
        <v>-0.10591507098788139</v>
      </c>
      <c r="G18">
        <v>85</v>
      </c>
      <c r="H18">
        <v>0.68</v>
      </c>
    </row>
    <row r="19" spans="1:8" x14ac:dyDescent="0.25">
      <c r="A19" s="17">
        <v>44121</v>
      </c>
      <c r="B19">
        <v>18</v>
      </c>
      <c r="E19">
        <f t="shared" si="2"/>
        <v>0.44101753688336737</v>
      </c>
      <c r="F19">
        <f t="shared" si="3"/>
        <v>-0.10309898261667955</v>
      </c>
      <c r="G19">
        <v>93</v>
      </c>
      <c r="H19">
        <v>0.69</v>
      </c>
    </row>
    <row r="20" spans="1:8" x14ac:dyDescent="0.25">
      <c r="A20" s="17">
        <v>44122</v>
      </c>
      <c r="B20">
        <v>19</v>
      </c>
      <c r="E20">
        <f t="shared" si="2"/>
        <v>0.44894919824371682</v>
      </c>
      <c r="F20">
        <f t="shared" si="3"/>
        <v>-0.10048404099152523</v>
      </c>
      <c r="G20">
        <v>99</v>
      </c>
      <c r="H20">
        <v>0.69</v>
      </c>
    </row>
    <row r="21" spans="1:8" x14ac:dyDescent="0.25">
      <c r="A21" s="17">
        <v>44123</v>
      </c>
      <c r="B21">
        <v>20</v>
      </c>
      <c r="E21">
        <f t="shared" si="2"/>
        <v>0.45647392453037045</v>
      </c>
      <c r="F21">
        <f t="shared" si="3"/>
        <v>-9.8045616935811847E-2</v>
      </c>
      <c r="G21">
        <v>106</v>
      </c>
      <c r="H21">
        <v>0.7</v>
      </c>
    </row>
    <row r="22" spans="1:8" x14ac:dyDescent="0.25">
      <c r="A22" s="17">
        <v>44124</v>
      </c>
      <c r="B22">
        <v>21</v>
      </c>
      <c r="E22">
        <f t="shared" si="2"/>
        <v>0.46363144161402614</v>
      </c>
      <c r="F22">
        <f t="shared" si="3"/>
        <v>-9.5763206735129364E-2</v>
      </c>
      <c r="G22">
        <v>113</v>
      </c>
      <c r="H22">
        <v>0.7</v>
      </c>
    </row>
    <row r="23" spans="1:8" x14ac:dyDescent="0.25">
      <c r="A23" s="17">
        <v>44125</v>
      </c>
      <c r="B23">
        <v>22</v>
      </c>
      <c r="C23">
        <v>4</v>
      </c>
      <c r="D23">
        <v>0.46</v>
      </c>
      <c r="E23">
        <f t="shared" si="2"/>
        <v>0.47045592790766499</v>
      </c>
      <c r="F23">
        <f t="shared" si="3"/>
        <v>-9.361957438169248E-2</v>
      </c>
      <c r="G23">
        <v>134</v>
      </c>
      <c r="H23">
        <v>0.72</v>
      </c>
    </row>
    <row r="24" spans="1:8" x14ac:dyDescent="0.25">
      <c r="A24" s="17">
        <v>44126</v>
      </c>
      <c r="B24">
        <v>23</v>
      </c>
      <c r="E24">
        <f t="shared" si="2"/>
        <v>0.47697700147680627</v>
      </c>
      <c r="F24">
        <f t="shared" si="3"/>
        <v>-9.1600103514598658E-2</v>
      </c>
      <c r="G24">
        <v>141</v>
      </c>
      <c r="H24">
        <v>0.71</v>
      </c>
    </row>
    <row r="25" spans="1:8" x14ac:dyDescent="0.25">
      <c r="A25" s="17">
        <v>44127</v>
      </c>
      <c r="B25">
        <v>24</v>
      </c>
      <c r="E25">
        <f t="shared" si="2"/>
        <v>0.48322049691204366</v>
      </c>
      <c r="F25">
        <f t="shared" si="3"/>
        <v>-8.9692300816559919E-2</v>
      </c>
    </row>
    <row r="26" spans="1:8" x14ac:dyDescent="0.25">
      <c r="A26" s="17">
        <v>44128</v>
      </c>
      <c r="B26">
        <v>25</v>
      </c>
      <c r="E26">
        <f t="shared" si="2"/>
        <v>0.48920908350816505</v>
      </c>
      <c r="F26">
        <f t="shared" si="3"/>
        <v>-8.7885410574234421E-2</v>
      </c>
    </row>
    <row r="27" spans="1:8" x14ac:dyDescent="0.25">
      <c r="A27" s="17">
        <v>44129</v>
      </c>
      <c r="B27">
        <v>26</v>
      </c>
      <c r="E27">
        <f t="shared" si="2"/>
        <v>0.49496276212775142</v>
      </c>
      <c r="F27">
        <f t="shared" si="3"/>
        <v>-8.6170112024209891E-2</v>
      </c>
      <c r="G27">
        <v>141</v>
      </c>
      <c r="H27">
        <v>0.71</v>
      </c>
    </row>
    <row r="28" spans="1:8" x14ac:dyDescent="0.25">
      <c r="A28" s="17">
        <v>44130</v>
      </c>
      <c r="B28">
        <v>27</v>
      </c>
      <c r="E28">
        <f t="shared" si="2"/>
        <v>0.50049926824283508</v>
      </c>
      <c r="F28">
        <f t="shared" si="3"/>
        <v>-8.4538279172506531E-2</v>
      </c>
      <c r="G28">
        <v>154</v>
      </c>
      <c r="H28">
        <v>0.62</v>
      </c>
    </row>
    <row r="29" spans="1:8" x14ac:dyDescent="0.25">
      <c r="A29" s="17">
        <v>44131</v>
      </c>
      <c r="B29">
        <v>28</v>
      </c>
      <c r="E29">
        <f t="shared" si="2"/>
        <v>0.50583440164270232</v>
      </c>
      <c r="F29">
        <f t="shared" si="3"/>
        <v>-8.2982788332934584E-2</v>
      </c>
      <c r="G29">
        <v>162</v>
      </c>
      <c r="H29">
        <v>0.58099999999999996</v>
      </c>
    </row>
    <row r="30" spans="1:8" x14ac:dyDescent="0.25">
      <c r="A30" s="17">
        <v>44132</v>
      </c>
      <c r="B30">
        <v>29</v>
      </c>
      <c r="C30">
        <v>5</v>
      </c>
      <c r="D30">
        <v>0.53</v>
      </c>
      <c r="E30">
        <f t="shared" si="2"/>
        <v>0.51098229825901575</v>
      </c>
      <c r="F30">
        <f t="shared" si="3"/>
        <v>-8.1497362521061364E-2</v>
      </c>
      <c r="G30">
        <v>171</v>
      </c>
      <c r="H30">
        <v>0.56000000000000005</v>
      </c>
    </row>
    <row r="31" spans="1:8" x14ac:dyDescent="0.25">
      <c r="A31" s="17">
        <v>44133</v>
      </c>
      <c r="B31">
        <v>30</v>
      </c>
      <c r="E31">
        <f t="shared" si="2"/>
        <v>0.51595565588983816</v>
      </c>
      <c r="F31">
        <f t="shared" si="3"/>
        <v>-8.0076444605927319E-2</v>
      </c>
      <c r="G31">
        <v>176</v>
      </c>
      <c r="H31">
        <v>0.52</v>
      </c>
    </row>
    <row r="32" spans="1:8" x14ac:dyDescent="0.25">
      <c r="A32" s="17">
        <v>44134</v>
      </c>
      <c r="B32">
        <v>31</v>
      </c>
      <c r="E32">
        <f t="shared" si="2"/>
        <v>0.52076592289797097</v>
      </c>
      <c r="F32">
        <f t="shared" si="3"/>
        <v>-7.8715093113725557E-2</v>
      </c>
      <c r="G32">
        <v>183</v>
      </c>
      <c r="H32">
        <v>0.48</v>
      </c>
    </row>
    <row r="33" spans="1:8" x14ac:dyDescent="0.25">
      <c r="A33" s="17">
        <v>44135</v>
      </c>
      <c r="B33">
        <v>32</v>
      </c>
      <c r="E33">
        <f t="shared" si="2"/>
        <v>0.5254234569407199</v>
      </c>
      <c r="F33">
        <f t="shared" si="3"/>
        <v>-7.7408896030791513E-2</v>
      </c>
    </row>
    <row r="34" spans="1:8" x14ac:dyDescent="0.25">
      <c r="A34" s="17">
        <v>44136</v>
      </c>
      <c r="B34">
        <v>33</v>
      </c>
      <c r="E34">
        <f t="shared" si="2"/>
        <v>0.52993765926713265</v>
      </c>
      <c r="F34">
        <f t="shared" si="3"/>
        <v>-7.6153899025625291E-2</v>
      </c>
    </row>
    <row r="35" spans="1:8" x14ac:dyDescent="0.25">
      <c r="A35" s="17">
        <v>44137</v>
      </c>
      <c r="B35">
        <v>34</v>
      </c>
      <c r="E35">
        <f t="shared" si="2"/>
        <v>0.5343170889611909</v>
      </c>
      <c r="F35">
        <f t="shared" si="3"/>
        <v>-7.49465453096472E-2</v>
      </c>
      <c r="G35">
        <v>183</v>
      </c>
      <c r="H35">
        <v>0.48</v>
      </c>
    </row>
    <row r="36" spans="1:8" x14ac:dyDescent="0.25">
      <c r="A36" s="17">
        <v>44138</v>
      </c>
      <c r="B36">
        <v>35</v>
      </c>
      <c r="E36">
        <f t="shared" si="2"/>
        <v>0.53856956062049699</v>
      </c>
      <c r="F36">
        <f t="shared" si="3"/>
        <v>-7.378362495917748E-2</v>
      </c>
      <c r="G36">
        <v>204</v>
      </c>
      <c r="H36">
        <v>0.44</v>
      </c>
    </row>
    <row r="37" spans="1:8" x14ac:dyDescent="0.25">
      <c r="A37" s="17">
        <v>44139</v>
      </c>
      <c r="B37">
        <v>36</v>
      </c>
      <c r="C37">
        <v>6</v>
      </c>
      <c r="E37">
        <f t="shared" si="2"/>
        <v>0.54270222827151138</v>
      </c>
      <c r="F37">
        <f t="shared" si="3"/>
        <v>-7.2662231979624251E-2</v>
      </c>
      <c r="G37">
        <v>211</v>
      </c>
      <c r="H37">
        <v>0.42</v>
      </c>
    </row>
    <row r="38" spans="1:8" x14ac:dyDescent="0.25">
      <c r="A38" s="17">
        <v>44140</v>
      </c>
      <c r="B38">
        <v>37</v>
      </c>
      <c r="E38">
        <f t="shared" si="2"/>
        <v>0.54672165778490767</v>
      </c>
      <c r="F38">
        <f t="shared" si="3"/>
        <v>-7.157972774467064E-2</v>
      </c>
    </row>
    <row r="39" spans="1:8" x14ac:dyDescent="0.25">
      <c r="A39" s="17">
        <v>44141</v>
      </c>
      <c r="B39">
        <v>38</v>
      </c>
      <c r="E39">
        <f t="shared" si="2"/>
        <v>0.55063388963186077</v>
      </c>
      <c r="F39">
        <f t="shared" si="3"/>
        <v>-7.0533709715429674E-2</v>
      </c>
    </row>
    <row r="40" spans="1:8" x14ac:dyDescent="0.25">
      <c r="A40" s="17">
        <v>44142</v>
      </c>
      <c r="B40">
        <v>39</v>
      </c>
      <c r="E40">
        <f t="shared" si="2"/>
        <v>0.55444449348721914</v>
      </c>
      <c r="F40">
        <f t="shared" si="3"/>
        <v>-6.9521984556741703E-2</v>
      </c>
      <c r="G40">
        <v>211</v>
      </c>
      <c r="H40">
        <v>0.42</v>
      </c>
    </row>
    <row r="41" spans="1:8" x14ac:dyDescent="0.25">
      <c r="A41" s="17">
        <v>44143</v>
      </c>
      <c r="B41">
        <v>40</v>
      </c>
      <c r="E41">
        <f t="shared" si="2"/>
        <v>0.55815861591851446</v>
      </c>
      <c r="F41">
        <f t="shared" si="3"/>
        <v>-6.8542544934444644E-2</v>
      </c>
      <c r="G41">
        <v>225</v>
      </c>
      <c r="H41">
        <v>0.24</v>
      </c>
    </row>
    <row r="42" spans="1:8" x14ac:dyDescent="0.25">
      <c r="A42" s="17">
        <v>44144</v>
      </c>
      <c r="B42">
        <v>41</v>
      </c>
      <c r="E42">
        <f t="shared" si="2"/>
        <v>0.56178102218552195</v>
      </c>
      <c r="F42">
        <f t="shared" si="3"/>
        <v>-6.7593549409233136E-2</v>
      </c>
      <c r="G42">
        <v>233</v>
      </c>
      <c r="H42">
        <v>0.18</v>
      </c>
    </row>
    <row r="43" spans="1:8" x14ac:dyDescent="0.25">
      <c r="A43" s="17">
        <v>44145</v>
      </c>
      <c r="B43">
        <v>42</v>
      </c>
      <c r="E43">
        <f t="shared" si="2"/>
        <v>0.5653161330021701</v>
      </c>
      <c r="F43">
        <f t="shared" si="3"/>
        <v>-6.6673304947611992E-2</v>
      </c>
      <c r="G43">
        <v>240</v>
      </c>
      <c r="H43">
        <v>0.08</v>
      </c>
    </row>
    <row r="44" spans="1:8" x14ac:dyDescent="0.25">
      <c r="A44" s="17">
        <v>44146</v>
      </c>
      <c r="B44">
        <v>43</v>
      </c>
      <c r="C44">
        <v>7</v>
      </c>
      <c r="E44">
        <f t="shared" si="2"/>
        <v>0.56876805697224564</v>
      </c>
      <c r="F44">
        <f t="shared" si="3"/>
        <v>-6.5780251654443664E-2</v>
      </c>
      <c r="G44">
        <v>253</v>
      </c>
      <c r="H44">
        <v>0.01</v>
      </c>
    </row>
    <row r="45" spans="1:8" x14ac:dyDescent="0.25">
      <c r="A45" s="17">
        <v>44147</v>
      </c>
      <c r="B45">
        <v>44</v>
      </c>
      <c r="E45">
        <f t="shared" si="2"/>
        <v>0.57214061929580895</v>
      </c>
      <c r="F45">
        <f t="shared" si="3"/>
        <v>-6.4912949399246189E-2</v>
      </c>
    </row>
    <row r="46" spans="1:8" x14ac:dyDescent="0.25">
      <c r="A46" s="17">
        <v>44148</v>
      </c>
      <c r="B46">
        <v>45</v>
      </c>
      <c r="E46">
        <f t="shared" si="2"/>
        <v>0.57543738724930593</v>
      </c>
      <c r="F46">
        <f t="shared" si="3"/>
        <v>-6.4070066063194209E-2</v>
      </c>
    </row>
    <row r="47" spans="1:8" x14ac:dyDescent="0.25">
      <c r="A47" s="17">
        <v>44149</v>
      </c>
      <c r="B47">
        <v>46</v>
      </c>
      <c r="E47">
        <f t="shared" si="2"/>
        <v>0.57866169286495028</v>
      </c>
      <c r="F47">
        <f t="shared" si="3"/>
        <v>-6.3250367178390221E-2</v>
      </c>
    </row>
    <row r="48" spans="1:8" x14ac:dyDescent="0.25">
      <c r="A48" s="17">
        <v>44150</v>
      </c>
      <c r="B48">
        <v>47</v>
      </c>
      <c r="E48">
        <f t="shared" si="2"/>
        <v>0.58181665317086562</v>
      </c>
      <c r="F48">
        <f t="shared" si="3"/>
        <v>-6.2452706767479646E-2</v>
      </c>
    </row>
    <row r="49" spans="1:11" x14ac:dyDescent="0.25">
      <c r="A49" s="17">
        <v>44151</v>
      </c>
      <c r="B49">
        <v>48</v>
      </c>
      <c r="E49">
        <f t="shared" si="2"/>
        <v>0.58490518830018767</v>
      </c>
      <c r="F49">
        <f t="shared" si="3"/>
        <v>-6.1676019221696021E-2</v>
      </c>
    </row>
    <row r="50" spans="1:11" x14ac:dyDescent="0.25">
      <c r="A50" s="17">
        <v>44152</v>
      </c>
      <c r="B50">
        <v>49</v>
      </c>
      <c r="E50">
        <f t="shared" si="2"/>
        <v>0.58793003773282893</v>
      </c>
      <c r="F50">
        <f t="shared" si="3"/>
        <v>-6.0919312080212229E-2</v>
      </c>
    </row>
    <row r="51" spans="1:11" x14ac:dyDescent="0.25">
      <c r="A51" s="17">
        <v>44153</v>
      </c>
      <c r="B51">
        <v>50</v>
      </c>
      <c r="C51">
        <v>8</v>
      </c>
      <c r="E51">
        <f t="shared" si="2"/>
        <v>0.59089377489630901</v>
      </c>
      <c r="F51">
        <f t="shared" si="3"/>
        <v>-6.0181659594232356E-2</v>
      </c>
    </row>
    <row r="52" spans="1:11" x14ac:dyDescent="0.25">
      <c r="A52" s="17">
        <v>44154</v>
      </c>
      <c r="B52">
        <v>51</v>
      </c>
      <c r="E52">
        <f t="shared" si="2"/>
        <v>0.59379882032065856</v>
      </c>
      <c r="F52">
        <f t="shared" si="3"/>
        <v>-5.9462196976386453E-2</v>
      </c>
    </row>
    <row r="53" spans="1:11" x14ac:dyDescent="0.25">
      <c r="A53" s="17">
        <v>44155</v>
      </c>
      <c r="B53">
        <v>52</v>
      </c>
      <c r="E53">
        <f t="shared" si="2"/>
        <v>0.59664745351589543</v>
      </c>
      <c r="F53">
        <f t="shared" si="3"/>
        <v>-5.8760115250308428E-2</v>
      </c>
    </row>
    <row r="54" spans="1:11" x14ac:dyDescent="0.25">
      <c r="A54" s="17">
        <v>44156</v>
      </c>
      <c r="B54">
        <v>53</v>
      </c>
      <c r="E54">
        <f t="shared" si="2"/>
        <v>0.59944182371809629</v>
      </c>
      <c r="F54">
        <f t="shared" si="3"/>
        <v>-5.8074656627299312E-2</v>
      </c>
    </row>
    <row r="55" spans="1:11" x14ac:dyDescent="0.25">
      <c r="A55" s="17">
        <v>44157</v>
      </c>
      <c r="B55">
        <v>54</v>
      </c>
      <c r="E55">
        <f t="shared" si="2"/>
        <v>0.60218395963097904</v>
      </c>
      <c r="F55">
        <f t="shared" si="3"/>
        <v>-5.7405110347103327E-2</v>
      </c>
    </row>
    <row r="56" spans="1:11" x14ac:dyDescent="0.25">
      <c r="A56" s="17">
        <v>44158</v>
      </c>
      <c r="B56">
        <v>55</v>
      </c>
      <c r="E56">
        <f t="shared" si="2"/>
        <v>0.6048757782736035</v>
      </c>
      <c r="F56">
        <f t="shared" si="3"/>
        <v>-5.6750808928385396E-2</v>
      </c>
    </row>
    <row r="57" spans="1:11" x14ac:dyDescent="0.25">
      <c r="A57" s="17">
        <v>44159</v>
      </c>
      <c r="B57">
        <v>56</v>
      </c>
      <c r="E57">
        <f t="shared" si="2"/>
        <v>0.6075190930308465</v>
      </c>
      <c r="F57">
        <f t="shared" si="3"/>
        <v>-5.611112478175935E-2</v>
      </c>
    </row>
    <row r="58" spans="1:11" ht="60" x14ac:dyDescent="0.25">
      <c r="A58" s="17">
        <v>44160</v>
      </c>
      <c r="B58">
        <v>57</v>
      </c>
      <c r="C58">
        <v>9</v>
      </c>
      <c r="E58">
        <f t="shared" si="2"/>
        <v>0.61011562099132854</v>
      </c>
      <c r="F58">
        <f t="shared" si="3"/>
        <v>-5.5485467144395312E-2</v>
      </c>
      <c r="G58" s="18" t="s">
        <v>25</v>
      </c>
      <c r="H58" s="18" t="s">
        <v>26</v>
      </c>
      <c r="I58" s="19" t="s">
        <v>36</v>
      </c>
      <c r="J58" s="20" t="s">
        <v>27</v>
      </c>
      <c r="K58" t="s">
        <v>28</v>
      </c>
    </row>
    <row r="59" spans="1:11" x14ac:dyDescent="0.25">
      <c r="A59" s="17">
        <v>44161</v>
      </c>
      <c r="B59">
        <v>58</v>
      </c>
      <c r="E59">
        <f t="shared" si="2"/>
        <v>0.61266698964715971</v>
      </c>
      <c r="F59">
        <f t="shared" si="3"/>
        <v>-5.4873279300508337E-2</v>
      </c>
      <c r="G59" s="18">
        <v>1</v>
      </c>
      <c r="H59" s="18">
        <v>0.01</v>
      </c>
      <c r="I59" s="18">
        <v>1.0000000000000002E-2</v>
      </c>
      <c r="J59" s="20">
        <f>0.2*I59+0.0454</f>
        <v>4.7400000000000005E-2</v>
      </c>
      <c r="K59" s="17">
        <v>44104</v>
      </c>
    </row>
    <row r="60" spans="1:11" x14ac:dyDescent="0.25">
      <c r="A60" s="17">
        <v>44162</v>
      </c>
      <c r="B60">
        <v>59</v>
      </c>
      <c r="E60">
        <f t="shared" si="2"/>
        <v>0.61517474302096908</v>
      </c>
      <c r="F60">
        <f t="shared" si="3"/>
        <v>-5.4274036056546515E-2</v>
      </c>
      <c r="G60" s="18">
        <v>2</v>
      </c>
      <c r="H60" s="18">
        <v>0.31</v>
      </c>
      <c r="I60" s="18">
        <v>0.31030000000000002</v>
      </c>
      <c r="J60" s="20">
        <f t="shared" ref="J60:J94" si="4">0.2*I60+0.0454</f>
        <v>0.10746</v>
      </c>
      <c r="K60" s="17">
        <v>44111</v>
      </c>
    </row>
    <row r="61" spans="1:11" x14ac:dyDescent="0.25">
      <c r="A61" s="17">
        <v>44163</v>
      </c>
      <c r="B61">
        <v>60</v>
      </c>
      <c r="E61">
        <f t="shared" si="2"/>
        <v>0.61764034727798212</v>
      </c>
      <c r="F61">
        <f t="shared" si="3"/>
        <v>-5.3687241443772418E-2</v>
      </c>
      <c r="G61" s="18">
        <v>3</v>
      </c>
      <c r="H61" s="18">
        <v>0.43</v>
      </c>
      <c r="I61" s="18">
        <v>0.41427096450169421</v>
      </c>
      <c r="J61" s="20">
        <f t="shared" si="4"/>
        <v>0.12825419290033885</v>
      </c>
      <c r="K61" s="17">
        <v>44118</v>
      </c>
    </row>
    <row r="62" spans="1:11" x14ac:dyDescent="0.25">
      <c r="A62" s="17">
        <v>44164</v>
      </c>
      <c r="B62">
        <v>61</v>
      </c>
      <c r="E62">
        <f t="shared" si="2"/>
        <v>0.62006519587422482</v>
      </c>
      <c r="F62">
        <f t="shared" si="3"/>
        <v>-5.3112426624269973E-2</v>
      </c>
      <c r="G62" s="18">
        <v>4</v>
      </c>
      <c r="H62" s="18">
        <v>0.46</v>
      </c>
      <c r="I62" s="18">
        <v>0.47045592790766499</v>
      </c>
      <c r="J62" s="20">
        <f t="shared" si="4"/>
        <v>0.13949118558153301</v>
      </c>
      <c r="K62" s="17">
        <v>44125</v>
      </c>
    </row>
    <row r="63" spans="1:11" x14ac:dyDescent="0.25">
      <c r="A63" s="17">
        <v>44165</v>
      </c>
      <c r="B63">
        <v>62</v>
      </c>
      <c r="E63">
        <f t="shared" si="2"/>
        <v>0.62245061428611492</v>
      </c>
      <c r="F63">
        <f t="shared" si="3"/>
        <v>-5.2549147979290764E-2</v>
      </c>
      <c r="G63" s="18">
        <v>5</v>
      </c>
      <c r="H63" s="18">
        <v>0.53</v>
      </c>
      <c r="I63" s="18">
        <v>0.51098229825901575</v>
      </c>
      <c r="J63" s="20">
        <f t="shared" si="4"/>
        <v>0.14759645965180315</v>
      </c>
      <c r="K63" s="17">
        <v>44132</v>
      </c>
    </row>
    <row r="64" spans="1:11" x14ac:dyDescent="0.25">
      <c r="A64" s="17">
        <v>44166</v>
      </c>
      <c r="B64">
        <v>63</v>
      </c>
      <c r="E64">
        <f t="shared" si="2"/>
        <v>0.62479786436163787</v>
      </c>
      <c r="F64">
        <f t="shared" si="3"/>
        <v>-5.1996985361345491E-2</v>
      </c>
      <c r="G64" s="18">
        <v>6</v>
      </c>
      <c r="H64" s="18"/>
      <c r="I64" s="18">
        <v>0.54270222827151138</v>
      </c>
      <c r="J64" s="20">
        <f t="shared" si="4"/>
        <v>0.15394044565430229</v>
      </c>
      <c r="K64" s="17">
        <v>44139</v>
      </c>
    </row>
    <row r="65" spans="1:11" x14ac:dyDescent="0.25">
      <c r="A65" s="17">
        <v>44167</v>
      </c>
      <c r="B65">
        <v>64</v>
      </c>
      <c r="C65">
        <v>10</v>
      </c>
      <c r="E65">
        <f t="shared" si="2"/>
        <v>0.62710814832886386</v>
      </c>
      <c r="F65">
        <f t="shared" si="3"/>
        <v>-5.1455540493612506E-2</v>
      </c>
      <c r="G65" s="18">
        <v>7</v>
      </c>
      <c r="H65" s="18"/>
      <c r="I65" s="18">
        <v>0.56876805697224564</v>
      </c>
      <c r="J65" s="20">
        <f t="shared" si="4"/>
        <v>0.15915361139444914</v>
      </c>
      <c r="K65" s="17">
        <v>44146</v>
      </c>
    </row>
    <row r="66" spans="1:11" x14ac:dyDescent="0.25">
      <c r="A66" s="17">
        <v>44168</v>
      </c>
      <c r="B66">
        <v>65</v>
      </c>
      <c r="E66">
        <f t="shared" si="2"/>
        <v>0.62938261249368987</v>
      </c>
      <c r="F66">
        <f t="shared" si="3"/>
        <v>-5.0924435502114548E-2</v>
      </c>
      <c r="G66" s="18">
        <v>8</v>
      </c>
      <c r="H66" s="18"/>
      <c r="I66" s="18">
        <v>0.59089377489630901</v>
      </c>
      <c r="J66" s="20">
        <f t="shared" si="4"/>
        <v>0.1635787549792618</v>
      </c>
      <c r="K66" s="17">
        <v>44153</v>
      </c>
    </row>
    <row r="67" spans="1:11" x14ac:dyDescent="0.25">
      <c r="A67" s="17">
        <v>44169</v>
      </c>
      <c r="B67">
        <v>66</v>
      </c>
      <c r="E67">
        <f t="shared" si="2"/>
        <v>0.63162235065527661</v>
      </c>
      <c r="F67">
        <f t="shared" si="3"/>
        <v>-5.040331156775664E-2</v>
      </c>
      <c r="G67" s="18">
        <v>9</v>
      </c>
      <c r="H67" s="18"/>
      <c r="I67" s="18">
        <v>0.61011562099132854</v>
      </c>
      <c r="J67" s="20">
        <f t="shared" si="4"/>
        <v>0.16742312419826572</v>
      </c>
      <c r="K67" s="17">
        <v>44160</v>
      </c>
    </row>
    <row r="68" spans="1:11" x14ac:dyDescent="0.25">
      <c r="A68" s="17">
        <v>44170</v>
      </c>
      <c r="B68">
        <v>67</v>
      </c>
      <c r="E68">
        <f t="shared" si="2"/>
        <v>0.63382840726465473</v>
      </c>
      <c r="F68">
        <f t="shared" si="3"/>
        <v>-4.9891827686751045E-2</v>
      </c>
      <c r="G68" s="18">
        <v>10</v>
      </c>
      <c r="H68" s="18"/>
      <c r="I68" s="18">
        <v>0.62710814832886386</v>
      </c>
      <c r="J68" s="20">
        <f t="shared" si="4"/>
        <v>0.17082162966577277</v>
      </c>
      <c r="K68" s="17">
        <v>44167</v>
      </c>
    </row>
    <row r="69" spans="1:11" x14ac:dyDescent="0.25">
      <c r="A69" s="17">
        <v>44171</v>
      </c>
      <c r="B69">
        <v>68</v>
      </c>
      <c r="E69">
        <f t="shared" si="2"/>
        <v>0.63600178034933486</v>
      </c>
      <c r="F69">
        <f t="shared" si="3"/>
        <v>-4.9389659529208943E-2</v>
      </c>
      <c r="G69" s="18">
        <v>11</v>
      </c>
      <c r="H69" s="18">
        <v>0.62</v>
      </c>
      <c r="I69" s="18">
        <v>0.64233513796196096</v>
      </c>
      <c r="J69" s="20">
        <f t="shared" si="4"/>
        <v>0.1738670275923922</v>
      </c>
      <c r="K69" s="17">
        <v>44174</v>
      </c>
    </row>
    <row r="70" spans="1:11" x14ac:dyDescent="0.25">
      <c r="A70" s="17">
        <v>44172</v>
      </c>
      <c r="B70">
        <v>69</v>
      </c>
      <c r="E70">
        <f t="shared" si="2"/>
        <v>0.63814342422441794</v>
      </c>
      <c r="F70">
        <f t="shared" si="3"/>
        <v>-4.8896498386781131E-2</v>
      </c>
      <c r="G70" s="18">
        <v>12</v>
      </c>
      <c r="H70" s="18"/>
      <c r="I70" s="18">
        <v>0.65612918487536309</v>
      </c>
      <c r="J70" s="20">
        <f t="shared" si="4"/>
        <v>0.17662583697507261</v>
      </c>
      <c r="K70" s="17">
        <v>44181</v>
      </c>
    </row>
    <row r="71" spans="1:11" x14ac:dyDescent="0.25">
      <c r="A71" s="17">
        <v>44173</v>
      </c>
      <c r="B71">
        <v>70</v>
      </c>
      <c r="E71">
        <f t="shared" si="2"/>
        <v>0.64025425200864106</v>
      </c>
      <c r="F71">
        <f t="shared" si="3"/>
        <v>-4.8412050201196641E-2</v>
      </c>
      <c r="G71" s="18">
        <v>13</v>
      </c>
      <c r="H71" s="18">
        <v>0.68</v>
      </c>
      <c r="I71" s="18">
        <v>0.66873693932712941</v>
      </c>
      <c r="J71" s="20">
        <f t="shared" si="4"/>
        <v>0.17914738786542589</v>
      </c>
      <c r="K71" s="17">
        <v>44188</v>
      </c>
    </row>
    <row r="72" spans="1:11" x14ac:dyDescent="0.25">
      <c r="A72" s="17">
        <v>44174</v>
      </c>
      <c r="B72">
        <v>71</v>
      </c>
      <c r="C72">
        <v>11</v>
      </c>
      <c r="D72">
        <v>0.62</v>
      </c>
      <c r="E72">
        <f t="shared" si="2"/>
        <v>0.64233513796196096</v>
      </c>
      <c r="F72">
        <f t="shared" si="3"/>
        <v>-4.7936034666402158E-2</v>
      </c>
      <c r="G72" s="18">
        <v>14</v>
      </c>
      <c r="H72" s="18">
        <v>0.69</v>
      </c>
      <c r="I72" s="18">
        <v>0.68769999999999998</v>
      </c>
      <c r="J72" s="20">
        <f t="shared" si="4"/>
        <v>0.18293999999999999</v>
      </c>
      <c r="K72" s="17">
        <v>44196</v>
      </c>
    </row>
    <row r="73" spans="1:11" x14ac:dyDescent="0.25">
      <c r="A73" s="17">
        <v>44175</v>
      </c>
      <c r="B73">
        <v>72</v>
      </c>
      <c r="E73">
        <f t="shared" si="2"/>
        <v>0.64438691965965533</v>
      </c>
      <c r="F73">
        <f t="shared" si="3"/>
        <v>-4.7468184397756491E-2</v>
      </c>
      <c r="G73" s="18">
        <v>15</v>
      </c>
      <c r="H73" s="18">
        <v>0.69</v>
      </c>
      <c r="I73" s="18">
        <v>0.69130000000000003</v>
      </c>
      <c r="J73" s="20">
        <f t="shared" si="4"/>
        <v>0.18366000000000002</v>
      </c>
      <c r="K73" s="17">
        <v>44202</v>
      </c>
    </row>
    <row r="74" spans="1:11" x14ac:dyDescent="0.25">
      <c r="A74" s="17">
        <v>44176</v>
      </c>
      <c r="B74">
        <v>73</v>
      </c>
      <c r="E74">
        <f t="shared" si="2"/>
        <v>0.64641040001646899</v>
      </c>
      <c r="F74">
        <f t="shared" si="3"/>
        <v>-4.7008244162401722E-2</v>
      </c>
      <c r="G74" s="18">
        <v>16</v>
      </c>
      <c r="H74" s="18">
        <v>0.7</v>
      </c>
      <c r="I74" s="18">
        <v>0.69550000000000001</v>
      </c>
      <c r="J74" s="20">
        <f t="shared" si="4"/>
        <v>0.1845</v>
      </c>
      <c r="K74" s="17">
        <v>44209</v>
      </c>
    </row>
    <row r="75" spans="1:11" x14ac:dyDescent="0.25">
      <c r="A75" s="17">
        <v>44177</v>
      </c>
      <c r="B75">
        <v>74</v>
      </c>
      <c r="E75">
        <f t="shared" ref="E75:E86" si="5">0.1467*LN(B75)+0.017</f>
        <v>0.64840634917305173</v>
      </c>
      <c r="F75">
        <f t="shared" ref="F75:F86" si="6">0.1467*LN(E75)+0.017</f>
        <v>-4.655597016552053E-2</v>
      </c>
      <c r="G75" s="18">
        <v>17</v>
      </c>
      <c r="H75" s="18">
        <v>0.7</v>
      </c>
      <c r="I75" s="18">
        <v>0.69969999999999999</v>
      </c>
      <c r="J75" s="20">
        <f t="shared" si="4"/>
        <v>0.18534</v>
      </c>
      <c r="K75" s="17">
        <v>44216</v>
      </c>
    </row>
    <row r="76" spans="1:11" x14ac:dyDescent="0.25">
      <c r="A76" s="17">
        <v>44178</v>
      </c>
      <c r="B76">
        <v>75</v>
      </c>
      <c r="E76">
        <f t="shared" si="5"/>
        <v>0.65037550625577667</v>
      </c>
      <c r="F76">
        <f t="shared" si="6"/>
        <v>-4.6111129387713917E-2</v>
      </c>
      <c r="G76" s="18">
        <v>18</v>
      </c>
      <c r="H76" s="18"/>
      <c r="I76" s="18">
        <v>0.70389999999999997</v>
      </c>
      <c r="J76" s="20">
        <f t="shared" si="4"/>
        <v>0.18617999999999998</v>
      </c>
      <c r="K76" s="17">
        <v>44223</v>
      </c>
    </row>
    <row r="77" spans="1:11" x14ac:dyDescent="0.25">
      <c r="A77" s="17">
        <v>44179</v>
      </c>
      <c r="B77">
        <v>76</v>
      </c>
      <c r="E77">
        <f t="shared" si="5"/>
        <v>0.65231858102000473</v>
      </c>
      <c r="F77">
        <f t="shared" si="6"/>
        <v>-4.5673498969197826E-2</v>
      </c>
      <c r="G77" s="18">
        <v>19</v>
      </c>
      <c r="H77" s="18"/>
      <c r="I77" s="18">
        <v>0.70809999999999995</v>
      </c>
      <c r="J77" s="20">
        <f t="shared" si="4"/>
        <v>0.18701999999999999</v>
      </c>
      <c r="K77" s="17">
        <v>44230</v>
      </c>
    </row>
    <row r="78" spans="1:11" x14ac:dyDescent="0.25">
      <c r="A78" s="17">
        <v>44180</v>
      </c>
      <c r="B78">
        <v>77</v>
      </c>
      <c r="E78">
        <f t="shared" si="5"/>
        <v>0.65423625538593544</v>
      </c>
      <c r="F78">
        <f t="shared" si="6"/>
        <v>-4.5242865636932007E-2</v>
      </c>
      <c r="G78" s="18">
        <v>20</v>
      </c>
      <c r="H78" s="18">
        <v>0.72</v>
      </c>
      <c r="I78" s="18">
        <v>0.71230000000000004</v>
      </c>
      <c r="J78" s="20">
        <f t="shared" si="4"/>
        <v>0.18786</v>
      </c>
      <c r="K78" s="17">
        <v>44237</v>
      </c>
    </row>
    <row r="79" spans="1:11" x14ac:dyDescent="0.25">
      <c r="A79" s="17">
        <v>44181</v>
      </c>
      <c r="B79">
        <v>78</v>
      </c>
      <c r="C79">
        <v>12</v>
      </c>
      <c r="E79">
        <f t="shared" si="5"/>
        <v>0.65612918487536309</v>
      </c>
      <c r="F79">
        <f t="shared" si="6"/>
        <v>-4.4819025171163311E-2</v>
      </c>
      <c r="G79" s="18">
        <v>21</v>
      </c>
      <c r="H79" s="18">
        <v>0.71</v>
      </c>
      <c r="I79" s="18">
        <v>0.71650000000000003</v>
      </c>
      <c r="J79" s="20">
        <f t="shared" si="4"/>
        <v>0.18870000000000001</v>
      </c>
      <c r="K79" s="17">
        <v>44244</v>
      </c>
    </row>
    <row r="80" spans="1:11" x14ac:dyDescent="0.25">
      <c r="A80" s="17">
        <v>44182</v>
      </c>
      <c r="B80">
        <v>79</v>
      </c>
      <c r="E80">
        <f t="shared" si="5"/>
        <v>0.65799799995691211</v>
      </c>
      <c r="F80">
        <f t="shared" si="6"/>
        <v>-4.4401781908196061E-2</v>
      </c>
      <c r="G80" s="18">
        <v>22</v>
      </c>
      <c r="H80" s="18"/>
      <c r="I80" s="18">
        <v>0.66190000000000004</v>
      </c>
      <c r="J80" s="20">
        <f t="shared" si="4"/>
        <v>0.17778000000000002</v>
      </c>
      <c r="K80" s="17">
        <v>44251</v>
      </c>
    </row>
    <row r="81" spans="1:11" x14ac:dyDescent="0.25">
      <c r="A81" s="17">
        <v>44183</v>
      </c>
      <c r="B81">
        <v>80</v>
      </c>
      <c r="E81">
        <f t="shared" si="5"/>
        <v>0.65984330730665841</v>
      </c>
      <c r="F81">
        <f t="shared" si="6"/>
        <v>-4.3990948276497389E-2</v>
      </c>
      <c r="G81" s="18">
        <v>23</v>
      </c>
      <c r="H81" s="18"/>
      <c r="I81" s="18">
        <v>0.62550000000000006</v>
      </c>
      <c r="J81" s="20">
        <f t="shared" si="4"/>
        <v>0.17050000000000001</v>
      </c>
      <c r="K81" s="17">
        <v>44258</v>
      </c>
    </row>
    <row r="82" spans="1:11" x14ac:dyDescent="0.25">
      <c r="A82" s="17">
        <v>44184</v>
      </c>
      <c r="B82">
        <v>81</v>
      </c>
      <c r="E82">
        <f t="shared" si="5"/>
        <v>0.66166569099044681</v>
      </c>
      <c r="F82">
        <f t="shared" si="6"/>
        <v>-4.3586344363509145E-2</v>
      </c>
      <c r="G82" s="18">
        <v>24</v>
      </c>
      <c r="H82" s="18">
        <v>0.58099999999999996</v>
      </c>
      <c r="I82" s="18">
        <v>0.58910000000000007</v>
      </c>
      <c r="J82" s="20">
        <f t="shared" si="4"/>
        <v>0.16322000000000003</v>
      </c>
      <c r="K82" s="17">
        <v>44265</v>
      </c>
    </row>
    <row r="83" spans="1:11" x14ac:dyDescent="0.25">
      <c r="A83" s="17">
        <v>44185</v>
      </c>
      <c r="B83">
        <v>82</v>
      </c>
      <c r="E83">
        <f t="shared" si="5"/>
        <v>0.66346571357366602</v>
      </c>
      <c r="F83">
        <f t="shared" si="6"/>
        <v>-4.318779751077674E-2</v>
      </c>
      <c r="G83" s="18">
        <v>25</v>
      </c>
      <c r="H83" s="18"/>
      <c r="I83" s="18">
        <v>0.55270000000000008</v>
      </c>
      <c r="J83" s="20">
        <f t="shared" si="4"/>
        <v>0.15594000000000002</v>
      </c>
      <c r="K83" s="17">
        <v>44272</v>
      </c>
    </row>
    <row r="84" spans="1:11" x14ac:dyDescent="0.25">
      <c r="A84" s="17">
        <v>44186</v>
      </c>
      <c r="B84">
        <v>83</v>
      </c>
      <c r="E84">
        <f t="shared" si="5"/>
        <v>0.66524391716376097</v>
      </c>
      <c r="F84">
        <f t="shared" si="6"/>
        <v>-4.2795141935216864E-2</v>
      </c>
      <c r="G84" s="18">
        <v>26</v>
      </c>
      <c r="H84" s="18">
        <v>0.52</v>
      </c>
      <c r="I84" s="18">
        <v>0.51629999999999998</v>
      </c>
      <c r="J84" s="20">
        <f t="shared" si="4"/>
        <v>0.14866000000000001</v>
      </c>
      <c r="K84" s="17">
        <v>44279</v>
      </c>
    </row>
    <row r="85" spans="1:11" x14ac:dyDescent="0.25">
      <c r="A85" s="17">
        <v>44187</v>
      </c>
      <c r="B85">
        <v>84</v>
      </c>
      <c r="E85">
        <f t="shared" si="5"/>
        <v>0.66700082439031405</v>
      </c>
      <c r="F85">
        <f t="shared" si="6"/>
        <v>-4.2408218374539161E-2</v>
      </c>
      <c r="G85" s="18">
        <v>27</v>
      </c>
      <c r="H85" s="18">
        <v>0.48</v>
      </c>
      <c r="I85" s="18">
        <v>0.47989999999999999</v>
      </c>
      <c r="J85" s="20">
        <f t="shared" si="4"/>
        <v>0.14138000000000001</v>
      </c>
      <c r="K85" s="17">
        <v>44286</v>
      </c>
    </row>
    <row r="86" spans="1:11" x14ac:dyDescent="0.25">
      <c r="A86" s="17">
        <v>44188</v>
      </c>
      <c r="B86">
        <v>85</v>
      </c>
      <c r="C86">
        <v>13</v>
      </c>
      <c r="D86">
        <v>0.68</v>
      </c>
      <c r="E86">
        <f t="shared" si="5"/>
        <v>0.66873693932712941</v>
      </c>
      <c r="F86">
        <f t="shared" si="6"/>
        <v>-4.2026873755009117E-2</v>
      </c>
      <c r="G86" s="18">
        <v>28</v>
      </c>
      <c r="H86" s="18"/>
      <c r="I86" s="18">
        <v>0.46390000000000003</v>
      </c>
      <c r="J86" s="20">
        <f t="shared" si="4"/>
        <v>0.13818000000000003</v>
      </c>
      <c r="K86" s="17">
        <v>44293</v>
      </c>
    </row>
    <row r="87" spans="1:11" x14ac:dyDescent="0.25">
      <c r="A87" s="17">
        <v>44189</v>
      </c>
      <c r="B87">
        <v>86</v>
      </c>
      <c r="E87">
        <f>B87*0.0006+0.6319</f>
        <v>0.6835</v>
      </c>
      <c r="F87">
        <f>0.0006*E87+0.6319</f>
        <v>0.63231009999999999</v>
      </c>
      <c r="G87" s="18">
        <v>29</v>
      </c>
      <c r="H87" s="18"/>
      <c r="I87" s="18">
        <v>0.44920000000000004</v>
      </c>
      <c r="J87" s="20">
        <f t="shared" si="4"/>
        <v>0.13524000000000003</v>
      </c>
      <c r="K87" s="17">
        <v>44300</v>
      </c>
    </row>
    <row r="88" spans="1:11" x14ac:dyDescent="0.25">
      <c r="A88" s="17">
        <v>44190</v>
      </c>
      <c r="B88">
        <v>87</v>
      </c>
      <c r="E88">
        <f t="shared" ref="E88:E142" si="7">B88*0.0006+0.6319</f>
        <v>0.68410000000000004</v>
      </c>
      <c r="F88">
        <f t="shared" ref="F88:F142" si="8">0.0006*E88+0.6319</f>
        <v>0.63231046000000002</v>
      </c>
      <c r="G88" s="18">
        <v>30</v>
      </c>
      <c r="H88" s="18">
        <v>0.44</v>
      </c>
      <c r="I88" s="18">
        <v>0.43450000000000005</v>
      </c>
      <c r="J88" s="20">
        <f t="shared" si="4"/>
        <v>0.13230000000000003</v>
      </c>
      <c r="K88" s="17">
        <v>44307</v>
      </c>
    </row>
    <row r="89" spans="1:11" x14ac:dyDescent="0.25">
      <c r="A89" s="17">
        <v>44191</v>
      </c>
      <c r="B89">
        <v>88</v>
      </c>
      <c r="E89">
        <f t="shared" si="7"/>
        <v>0.68469999999999998</v>
      </c>
      <c r="F89">
        <f t="shared" si="8"/>
        <v>0.63231082000000005</v>
      </c>
      <c r="G89" s="18">
        <v>31</v>
      </c>
      <c r="H89" s="18">
        <v>0.42</v>
      </c>
      <c r="I89" s="18">
        <v>0.41980000000000001</v>
      </c>
      <c r="J89" s="20">
        <f t="shared" si="4"/>
        <v>0.12936</v>
      </c>
      <c r="K89" s="17">
        <v>44314</v>
      </c>
    </row>
    <row r="90" spans="1:11" x14ac:dyDescent="0.25">
      <c r="A90" s="17">
        <v>44192</v>
      </c>
      <c r="B90">
        <v>89</v>
      </c>
      <c r="E90">
        <f t="shared" si="7"/>
        <v>0.68530000000000002</v>
      </c>
      <c r="F90">
        <f t="shared" si="8"/>
        <v>0.63231117999999997</v>
      </c>
      <c r="G90" s="18">
        <v>32</v>
      </c>
      <c r="H90" s="18"/>
      <c r="I90" s="18">
        <v>0.32609999999999983</v>
      </c>
      <c r="J90" s="20">
        <f t="shared" si="4"/>
        <v>0.11061999999999997</v>
      </c>
      <c r="K90" s="17">
        <v>44321</v>
      </c>
    </row>
    <row r="91" spans="1:11" x14ac:dyDescent="0.25">
      <c r="A91" s="17">
        <v>44193</v>
      </c>
      <c r="B91">
        <v>90</v>
      </c>
      <c r="E91">
        <f t="shared" si="7"/>
        <v>0.68589999999999995</v>
      </c>
      <c r="F91">
        <f t="shared" si="8"/>
        <v>0.63231154000000001</v>
      </c>
      <c r="G91" s="18">
        <v>33</v>
      </c>
      <c r="H91" s="18">
        <v>0.24</v>
      </c>
      <c r="I91" s="18">
        <v>0.25680000000000014</v>
      </c>
      <c r="J91" s="20">
        <f t="shared" si="4"/>
        <v>9.676000000000004E-2</v>
      </c>
      <c r="K91" s="17">
        <v>44328</v>
      </c>
    </row>
    <row r="92" spans="1:11" x14ac:dyDescent="0.25">
      <c r="A92" s="17">
        <v>44194</v>
      </c>
      <c r="B92">
        <v>91</v>
      </c>
      <c r="E92">
        <f t="shared" si="7"/>
        <v>0.6865</v>
      </c>
      <c r="F92">
        <f t="shared" si="8"/>
        <v>0.63231190000000004</v>
      </c>
      <c r="G92" s="18">
        <v>34</v>
      </c>
      <c r="H92" s="18"/>
      <c r="I92" s="18">
        <v>0.1875</v>
      </c>
      <c r="J92" s="20">
        <f t="shared" si="4"/>
        <v>8.2900000000000001E-2</v>
      </c>
      <c r="K92" s="17">
        <v>44335</v>
      </c>
    </row>
    <row r="93" spans="1:11" x14ac:dyDescent="0.25">
      <c r="A93" s="17">
        <v>44195</v>
      </c>
      <c r="B93">
        <v>92</v>
      </c>
      <c r="E93">
        <f t="shared" si="7"/>
        <v>0.68710000000000004</v>
      </c>
      <c r="F93">
        <f t="shared" si="8"/>
        <v>0.63231226000000007</v>
      </c>
      <c r="G93" s="18">
        <v>35</v>
      </c>
      <c r="H93" s="18"/>
      <c r="I93" s="18">
        <v>0.11819999999999986</v>
      </c>
      <c r="J93" s="20">
        <f t="shared" si="4"/>
        <v>6.9039999999999976E-2</v>
      </c>
      <c r="K93" s="17">
        <v>44342</v>
      </c>
    </row>
    <row r="94" spans="1:11" x14ac:dyDescent="0.25">
      <c r="A94" s="17">
        <v>44196</v>
      </c>
      <c r="B94">
        <v>93</v>
      </c>
      <c r="C94">
        <v>14</v>
      </c>
      <c r="D94">
        <v>0.69</v>
      </c>
      <c r="E94">
        <f t="shared" si="7"/>
        <v>0.68769999999999998</v>
      </c>
      <c r="F94">
        <f t="shared" si="8"/>
        <v>0.63231261999999999</v>
      </c>
      <c r="G94" s="18">
        <v>36</v>
      </c>
      <c r="H94" s="18"/>
      <c r="I94" s="18">
        <v>4.8900000000000166E-2</v>
      </c>
      <c r="J94" s="20">
        <f t="shared" si="4"/>
        <v>5.5180000000000035E-2</v>
      </c>
      <c r="K94" s="17">
        <v>44349</v>
      </c>
    </row>
    <row r="95" spans="1:11" x14ac:dyDescent="0.25">
      <c r="A95" s="17">
        <v>44197</v>
      </c>
      <c r="B95">
        <v>94</v>
      </c>
      <c r="E95">
        <f t="shared" si="7"/>
        <v>0.68830000000000002</v>
      </c>
      <c r="F95">
        <f t="shared" si="8"/>
        <v>0.63231298000000002</v>
      </c>
      <c r="J95" s="20"/>
    </row>
    <row r="96" spans="1:11" x14ac:dyDescent="0.25">
      <c r="A96" s="17">
        <v>44198</v>
      </c>
      <c r="B96">
        <v>95</v>
      </c>
      <c r="E96">
        <f t="shared" si="7"/>
        <v>0.68890000000000007</v>
      </c>
      <c r="F96">
        <f t="shared" si="8"/>
        <v>0.63231334000000006</v>
      </c>
      <c r="J96" s="20"/>
    </row>
    <row r="97" spans="1:10" x14ac:dyDescent="0.25">
      <c r="A97" s="17">
        <v>44199</v>
      </c>
      <c r="B97">
        <v>96</v>
      </c>
      <c r="E97">
        <f t="shared" si="7"/>
        <v>0.6895</v>
      </c>
      <c r="F97">
        <f t="shared" si="8"/>
        <v>0.63231369999999998</v>
      </c>
      <c r="J97" s="20"/>
    </row>
    <row r="98" spans="1:10" x14ac:dyDescent="0.25">
      <c r="A98" s="17">
        <v>44200</v>
      </c>
      <c r="B98">
        <v>97</v>
      </c>
      <c r="E98">
        <f t="shared" si="7"/>
        <v>0.69010000000000005</v>
      </c>
      <c r="F98">
        <f t="shared" si="8"/>
        <v>0.63231406000000001</v>
      </c>
      <c r="J98" s="20"/>
    </row>
    <row r="99" spans="1:10" x14ac:dyDescent="0.25">
      <c r="A99" s="17">
        <v>44201</v>
      </c>
      <c r="B99">
        <v>98</v>
      </c>
      <c r="E99">
        <f t="shared" si="7"/>
        <v>0.69069999999999998</v>
      </c>
      <c r="F99">
        <f t="shared" si="8"/>
        <v>0.63231442000000004</v>
      </c>
      <c r="J99" s="20"/>
    </row>
    <row r="100" spans="1:10" x14ac:dyDescent="0.25">
      <c r="A100" s="17">
        <v>44202</v>
      </c>
      <c r="B100">
        <v>99</v>
      </c>
      <c r="C100">
        <v>15</v>
      </c>
      <c r="D100">
        <v>0.69</v>
      </c>
      <c r="E100">
        <f t="shared" si="7"/>
        <v>0.69130000000000003</v>
      </c>
      <c r="F100">
        <f t="shared" si="8"/>
        <v>0.63231477999999997</v>
      </c>
      <c r="J100" s="20"/>
    </row>
    <row r="101" spans="1:10" x14ac:dyDescent="0.25">
      <c r="A101" s="17">
        <v>44203</v>
      </c>
      <c r="B101">
        <v>100</v>
      </c>
      <c r="E101">
        <f t="shared" si="7"/>
        <v>0.69189999999999996</v>
      </c>
      <c r="F101">
        <f t="shared" si="8"/>
        <v>0.63231514</v>
      </c>
      <c r="J101" s="20"/>
    </row>
    <row r="102" spans="1:10" x14ac:dyDescent="0.25">
      <c r="A102" s="17">
        <v>44204</v>
      </c>
      <c r="B102">
        <v>101</v>
      </c>
      <c r="E102">
        <f t="shared" si="7"/>
        <v>0.6925</v>
      </c>
      <c r="F102">
        <f t="shared" si="8"/>
        <v>0.63231550000000003</v>
      </c>
      <c r="J102" s="20"/>
    </row>
    <row r="103" spans="1:10" x14ac:dyDescent="0.25">
      <c r="A103" s="17">
        <v>44205</v>
      </c>
      <c r="B103">
        <v>102</v>
      </c>
      <c r="E103">
        <f t="shared" si="7"/>
        <v>0.69310000000000005</v>
      </c>
      <c r="F103">
        <f t="shared" si="8"/>
        <v>0.63231586000000006</v>
      </c>
      <c r="J103" s="20"/>
    </row>
    <row r="104" spans="1:10" x14ac:dyDescent="0.25">
      <c r="A104" s="17">
        <v>44206</v>
      </c>
      <c r="B104">
        <v>103</v>
      </c>
      <c r="E104">
        <f t="shared" si="7"/>
        <v>0.69369999999999998</v>
      </c>
      <c r="F104">
        <f t="shared" si="8"/>
        <v>0.63231621999999998</v>
      </c>
      <c r="J104" s="20"/>
    </row>
    <row r="105" spans="1:10" x14ac:dyDescent="0.25">
      <c r="A105" s="17">
        <v>44207</v>
      </c>
      <c r="B105">
        <v>104</v>
      </c>
      <c r="E105">
        <f t="shared" si="7"/>
        <v>0.69430000000000003</v>
      </c>
      <c r="F105">
        <f t="shared" si="8"/>
        <v>0.63231658000000002</v>
      </c>
      <c r="J105" s="20"/>
    </row>
    <row r="106" spans="1:10" x14ac:dyDescent="0.25">
      <c r="A106" s="17">
        <v>44208</v>
      </c>
      <c r="B106">
        <v>105</v>
      </c>
      <c r="E106">
        <f t="shared" si="7"/>
        <v>0.69490000000000007</v>
      </c>
      <c r="F106">
        <f t="shared" si="8"/>
        <v>0.63231694000000005</v>
      </c>
      <c r="J106" s="20"/>
    </row>
    <row r="107" spans="1:10" x14ac:dyDescent="0.25">
      <c r="A107" s="17">
        <v>44209</v>
      </c>
      <c r="B107">
        <v>106</v>
      </c>
      <c r="C107">
        <v>16</v>
      </c>
      <c r="D107">
        <v>0.7</v>
      </c>
      <c r="E107">
        <f t="shared" si="7"/>
        <v>0.69550000000000001</v>
      </c>
      <c r="F107">
        <f t="shared" si="8"/>
        <v>0.63231729999999997</v>
      </c>
      <c r="J107" s="20"/>
    </row>
    <row r="108" spans="1:10" x14ac:dyDescent="0.25">
      <c r="A108" s="17">
        <v>44210</v>
      </c>
      <c r="B108">
        <v>107</v>
      </c>
      <c r="E108">
        <f t="shared" si="7"/>
        <v>0.69610000000000005</v>
      </c>
      <c r="F108">
        <f t="shared" si="8"/>
        <v>0.63231766</v>
      </c>
      <c r="J108" s="20"/>
    </row>
    <row r="109" spans="1:10" x14ac:dyDescent="0.25">
      <c r="A109" s="17">
        <v>44211</v>
      </c>
      <c r="B109">
        <v>108</v>
      </c>
      <c r="E109">
        <f t="shared" si="7"/>
        <v>0.69669999999999999</v>
      </c>
      <c r="F109">
        <f t="shared" si="8"/>
        <v>0.63231802000000004</v>
      </c>
      <c r="J109" s="20"/>
    </row>
    <row r="110" spans="1:10" x14ac:dyDescent="0.25">
      <c r="A110" s="17">
        <v>44212</v>
      </c>
      <c r="B110">
        <v>109</v>
      </c>
      <c r="E110">
        <f t="shared" si="7"/>
        <v>0.69730000000000003</v>
      </c>
      <c r="F110">
        <f t="shared" si="8"/>
        <v>0.63231838000000007</v>
      </c>
      <c r="J110" s="20"/>
    </row>
    <row r="111" spans="1:10" x14ac:dyDescent="0.25">
      <c r="A111" s="17">
        <v>44213</v>
      </c>
      <c r="B111">
        <v>110</v>
      </c>
      <c r="E111">
        <f t="shared" si="7"/>
        <v>0.69789999999999996</v>
      </c>
      <c r="F111">
        <f t="shared" si="8"/>
        <v>0.63231873999999999</v>
      </c>
      <c r="J111" s="20"/>
    </row>
    <row r="112" spans="1:10" x14ac:dyDescent="0.25">
      <c r="A112" s="17">
        <v>44214</v>
      </c>
      <c r="B112">
        <v>111</v>
      </c>
      <c r="E112">
        <f t="shared" si="7"/>
        <v>0.69850000000000001</v>
      </c>
      <c r="F112">
        <f t="shared" si="8"/>
        <v>0.63231910000000002</v>
      </c>
      <c r="J112" s="20"/>
    </row>
    <row r="113" spans="1:10" x14ac:dyDescent="0.25">
      <c r="A113" s="17">
        <v>44215</v>
      </c>
      <c r="B113">
        <v>112</v>
      </c>
      <c r="E113">
        <f t="shared" si="7"/>
        <v>0.69910000000000005</v>
      </c>
      <c r="F113">
        <f t="shared" si="8"/>
        <v>0.63231946000000006</v>
      </c>
      <c r="J113" s="20"/>
    </row>
    <row r="114" spans="1:10" x14ac:dyDescent="0.25">
      <c r="A114" s="17">
        <v>44216</v>
      </c>
      <c r="B114">
        <v>113</v>
      </c>
      <c r="C114">
        <v>17</v>
      </c>
      <c r="D114">
        <v>0.7</v>
      </c>
      <c r="E114">
        <f t="shared" si="7"/>
        <v>0.69969999999999999</v>
      </c>
      <c r="F114">
        <f t="shared" si="8"/>
        <v>0.63231981999999998</v>
      </c>
      <c r="J114" s="20"/>
    </row>
    <row r="115" spans="1:10" x14ac:dyDescent="0.25">
      <c r="A115" s="17">
        <v>44217</v>
      </c>
      <c r="B115">
        <v>114</v>
      </c>
      <c r="E115">
        <f t="shared" si="7"/>
        <v>0.70030000000000003</v>
      </c>
      <c r="F115">
        <f t="shared" si="8"/>
        <v>0.63232018000000001</v>
      </c>
      <c r="J115" s="20"/>
    </row>
    <row r="116" spans="1:10" x14ac:dyDescent="0.25">
      <c r="A116" s="17">
        <v>44218</v>
      </c>
      <c r="B116">
        <v>115</v>
      </c>
      <c r="E116">
        <f t="shared" si="7"/>
        <v>0.70089999999999997</v>
      </c>
      <c r="F116">
        <f t="shared" si="8"/>
        <v>0.63232054000000004</v>
      </c>
      <c r="J116" s="20"/>
    </row>
    <row r="117" spans="1:10" x14ac:dyDescent="0.25">
      <c r="A117" s="17">
        <v>44219</v>
      </c>
      <c r="B117">
        <v>116</v>
      </c>
      <c r="E117">
        <f t="shared" si="7"/>
        <v>0.70150000000000001</v>
      </c>
      <c r="F117">
        <f t="shared" si="8"/>
        <v>0.63232089999999996</v>
      </c>
      <c r="J117" s="20"/>
    </row>
    <row r="118" spans="1:10" x14ac:dyDescent="0.25">
      <c r="A118" s="17">
        <v>44220</v>
      </c>
      <c r="B118">
        <v>117</v>
      </c>
      <c r="E118">
        <f t="shared" si="7"/>
        <v>0.70210000000000006</v>
      </c>
      <c r="F118">
        <f t="shared" si="8"/>
        <v>0.63232126</v>
      </c>
      <c r="J118" s="20"/>
    </row>
    <row r="119" spans="1:10" x14ac:dyDescent="0.25">
      <c r="A119" s="17">
        <v>44221</v>
      </c>
      <c r="B119">
        <v>118</v>
      </c>
      <c r="E119">
        <f t="shared" si="7"/>
        <v>0.70269999999999999</v>
      </c>
      <c r="F119">
        <f t="shared" si="8"/>
        <v>0.63232162000000003</v>
      </c>
      <c r="J119" s="20"/>
    </row>
    <row r="120" spans="1:10" x14ac:dyDescent="0.25">
      <c r="A120" s="17">
        <v>44222</v>
      </c>
      <c r="B120">
        <v>119</v>
      </c>
      <c r="E120">
        <f t="shared" si="7"/>
        <v>0.70330000000000004</v>
      </c>
      <c r="F120">
        <f t="shared" si="8"/>
        <v>0.63232198000000006</v>
      </c>
      <c r="J120" s="20"/>
    </row>
    <row r="121" spans="1:10" x14ac:dyDescent="0.25">
      <c r="A121" s="17">
        <v>44223</v>
      </c>
      <c r="B121">
        <v>120</v>
      </c>
      <c r="C121">
        <v>18</v>
      </c>
      <c r="E121">
        <f t="shared" si="7"/>
        <v>0.70389999999999997</v>
      </c>
      <c r="F121">
        <f t="shared" si="8"/>
        <v>0.63232233999999998</v>
      </c>
      <c r="J121" s="20"/>
    </row>
    <row r="122" spans="1:10" x14ac:dyDescent="0.25">
      <c r="A122" s="17">
        <v>44224</v>
      </c>
      <c r="B122">
        <v>121</v>
      </c>
      <c r="E122">
        <f t="shared" si="7"/>
        <v>0.70450000000000002</v>
      </c>
      <c r="F122">
        <f t="shared" si="8"/>
        <v>0.63232270000000002</v>
      </c>
      <c r="J122" s="20"/>
    </row>
    <row r="123" spans="1:10" x14ac:dyDescent="0.25">
      <c r="A123" s="17">
        <v>44225</v>
      </c>
      <c r="B123">
        <v>122</v>
      </c>
      <c r="E123">
        <f t="shared" si="7"/>
        <v>0.70510000000000006</v>
      </c>
      <c r="F123">
        <f t="shared" si="8"/>
        <v>0.63232306000000005</v>
      </c>
      <c r="J123" s="20"/>
    </row>
    <row r="124" spans="1:10" x14ac:dyDescent="0.25">
      <c r="A124" s="17">
        <v>44226</v>
      </c>
      <c r="B124">
        <v>123</v>
      </c>
      <c r="E124">
        <f t="shared" si="7"/>
        <v>0.70569999999999999</v>
      </c>
      <c r="F124">
        <f t="shared" si="8"/>
        <v>0.63232341999999997</v>
      </c>
      <c r="J124" s="20"/>
    </row>
    <row r="125" spans="1:10" x14ac:dyDescent="0.25">
      <c r="A125" s="17">
        <v>44227</v>
      </c>
      <c r="B125">
        <v>124</v>
      </c>
      <c r="E125">
        <f t="shared" si="7"/>
        <v>0.70630000000000004</v>
      </c>
      <c r="F125">
        <f t="shared" si="8"/>
        <v>0.63232378</v>
      </c>
      <c r="J125" s="20"/>
    </row>
    <row r="126" spans="1:10" x14ac:dyDescent="0.25">
      <c r="A126" s="17">
        <v>44228</v>
      </c>
      <c r="B126">
        <v>125</v>
      </c>
      <c r="E126">
        <f t="shared" si="7"/>
        <v>0.70689999999999997</v>
      </c>
      <c r="F126">
        <f t="shared" si="8"/>
        <v>0.63232414000000003</v>
      </c>
      <c r="J126" s="20"/>
    </row>
    <row r="127" spans="1:10" x14ac:dyDescent="0.25">
      <c r="A127" s="17">
        <v>44229</v>
      </c>
      <c r="B127">
        <v>126</v>
      </c>
      <c r="E127">
        <f t="shared" si="7"/>
        <v>0.70750000000000002</v>
      </c>
      <c r="F127">
        <f t="shared" si="8"/>
        <v>0.63232450000000007</v>
      </c>
      <c r="J127" s="20"/>
    </row>
    <row r="128" spans="1:10" x14ac:dyDescent="0.25">
      <c r="A128" s="17">
        <v>44230</v>
      </c>
      <c r="B128">
        <v>127</v>
      </c>
      <c r="C128">
        <v>19</v>
      </c>
      <c r="E128">
        <f t="shared" si="7"/>
        <v>0.70809999999999995</v>
      </c>
      <c r="F128">
        <f t="shared" si="8"/>
        <v>0.63232485999999999</v>
      </c>
      <c r="J128" s="20"/>
    </row>
    <row r="129" spans="1:10" x14ac:dyDescent="0.25">
      <c r="A129" s="17">
        <v>44231</v>
      </c>
      <c r="B129">
        <v>128</v>
      </c>
      <c r="E129">
        <f t="shared" si="7"/>
        <v>0.7087</v>
      </c>
      <c r="F129">
        <f t="shared" si="8"/>
        <v>0.63232522000000002</v>
      </c>
      <c r="J129" s="20"/>
    </row>
    <row r="130" spans="1:10" x14ac:dyDescent="0.25">
      <c r="A130" s="17">
        <v>44232</v>
      </c>
      <c r="B130">
        <v>129</v>
      </c>
      <c r="E130">
        <f t="shared" si="7"/>
        <v>0.70930000000000004</v>
      </c>
      <c r="F130">
        <f t="shared" si="8"/>
        <v>0.63232558000000005</v>
      </c>
      <c r="J130" s="20"/>
    </row>
    <row r="131" spans="1:10" x14ac:dyDescent="0.25">
      <c r="A131" s="17">
        <v>44233</v>
      </c>
      <c r="B131">
        <v>130</v>
      </c>
      <c r="E131">
        <f t="shared" si="7"/>
        <v>0.70989999999999998</v>
      </c>
      <c r="F131">
        <f t="shared" si="8"/>
        <v>0.63232593999999998</v>
      </c>
      <c r="J131" s="20"/>
    </row>
    <row r="132" spans="1:10" x14ac:dyDescent="0.25">
      <c r="A132" s="17">
        <v>44234</v>
      </c>
      <c r="B132">
        <v>131</v>
      </c>
      <c r="E132">
        <f t="shared" si="7"/>
        <v>0.71050000000000002</v>
      </c>
      <c r="F132">
        <f t="shared" si="8"/>
        <v>0.63232630000000001</v>
      </c>
      <c r="J132" s="20"/>
    </row>
    <row r="133" spans="1:10" x14ac:dyDescent="0.25">
      <c r="A133" s="17">
        <v>44235</v>
      </c>
      <c r="B133">
        <v>132</v>
      </c>
      <c r="E133">
        <f t="shared" si="7"/>
        <v>0.71110000000000007</v>
      </c>
      <c r="F133">
        <f t="shared" si="8"/>
        <v>0.63232666000000004</v>
      </c>
      <c r="J133" s="20"/>
    </row>
    <row r="134" spans="1:10" x14ac:dyDescent="0.25">
      <c r="A134" s="17">
        <v>44236</v>
      </c>
      <c r="B134">
        <v>133</v>
      </c>
      <c r="E134">
        <f t="shared" si="7"/>
        <v>0.7117</v>
      </c>
      <c r="F134">
        <f t="shared" si="8"/>
        <v>0.63232701999999996</v>
      </c>
      <c r="J134" s="20"/>
    </row>
    <row r="135" spans="1:10" x14ac:dyDescent="0.25">
      <c r="A135" s="17">
        <v>44237</v>
      </c>
      <c r="B135">
        <v>134</v>
      </c>
      <c r="C135">
        <v>20</v>
      </c>
      <c r="D135">
        <v>0.72</v>
      </c>
      <c r="E135">
        <f t="shared" si="7"/>
        <v>0.71230000000000004</v>
      </c>
      <c r="F135">
        <f t="shared" si="8"/>
        <v>0.63232737999999999</v>
      </c>
      <c r="J135" s="20"/>
    </row>
    <row r="136" spans="1:10" x14ac:dyDescent="0.25">
      <c r="A136" s="17">
        <v>44238</v>
      </c>
      <c r="B136">
        <v>135</v>
      </c>
      <c r="E136">
        <f t="shared" si="7"/>
        <v>0.71289999999999998</v>
      </c>
      <c r="F136">
        <f t="shared" si="8"/>
        <v>0.63232774000000003</v>
      </c>
      <c r="J136" s="20"/>
    </row>
    <row r="137" spans="1:10" x14ac:dyDescent="0.25">
      <c r="A137" s="17">
        <v>44239</v>
      </c>
      <c r="B137">
        <v>136</v>
      </c>
      <c r="E137">
        <f t="shared" si="7"/>
        <v>0.71350000000000002</v>
      </c>
      <c r="F137">
        <f t="shared" si="8"/>
        <v>0.63232810000000006</v>
      </c>
      <c r="J137" s="20"/>
    </row>
    <row r="138" spans="1:10" x14ac:dyDescent="0.25">
      <c r="A138" s="17">
        <v>44240</v>
      </c>
      <c r="B138">
        <v>137</v>
      </c>
      <c r="E138">
        <f t="shared" si="7"/>
        <v>0.71409999999999996</v>
      </c>
      <c r="F138">
        <f t="shared" si="8"/>
        <v>0.63232845999999998</v>
      </c>
      <c r="J138" s="20"/>
    </row>
    <row r="139" spans="1:10" x14ac:dyDescent="0.25">
      <c r="A139" s="17">
        <v>44241</v>
      </c>
      <c r="B139">
        <v>138</v>
      </c>
      <c r="E139">
        <f t="shared" si="7"/>
        <v>0.7147</v>
      </c>
      <c r="F139">
        <f t="shared" si="8"/>
        <v>0.63232882000000001</v>
      </c>
      <c r="J139" s="20"/>
    </row>
    <row r="140" spans="1:10" x14ac:dyDescent="0.25">
      <c r="A140" s="17">
        <v>44242</v>
      </c>
      <c r="B140">
        <v>139</v>
      </c>
      <c r="E140">
        <f t="shared" si="7"/>
        <v>0.71530000000000005</v>
      </c>
      <c r="F140">
        <f t="shared" si="8"/>
        <v>0.63232918000000005</v>
      </c>
      <c r="J140" s="20"/>
    </row>
    <row r="141" spans="1:10" x14ac:dyDescent="0.25">
      <c r="A141" s="17">
        <v>44243</v>
      </c>
      <c r="B141">
        <v>140</v>
      </c>
      <c r="E141">
        <f t="shared" si="7"/>
        <v>0.71589999999999998</v>
      </c>
      <c r="F141">
        <f t="shared" si="8"/>
        <v>0.63232953999999997</v>
      </c>
      <c r="J141" s="20"/>
    </row>
    <row r="142" spans="1:10" x14ac:dyDescent="0.25">
      <c r="A142" s="17">
        <v>44244</v>
      </c>
      <c r="B142">
        <v>141</v>
      </c>
      <c r="C142">
        <v>21</v>
      </c>
      <c r="D142">
        <v>0.71</v>
      </c>
      <c r="E142">
        <f t="shared" si="7"/>
        <v>0.71650000000000003</v>
      </c>
      <c r="F142">
        <f t="shared" si="8"/>
        <v>0.6323299</v>
      </c>
      <c r="J142" s="20"/>
    </row>
    <row r="143" spans="1:10" x14ac:dyDescent="0.25">
      <c r="A143" s="17">
        <v>44245</v>
      </c>
      <c r="B143">
        <v>142</v>
      </c>
      <c r="E143">
        <f>-0.0052*B143+1.4315</f>
        <v>0.69310000000000005</v>
      </c>
      <c r="F143">
        <f>-0.0052*E143+1.4315</f>
        <v>1.4278958799999999</v>
      </c>
      <c r="J143" s="20"/>
    </row>
    <row r="144" spans="1:10" x14ac:dyDescent="0.25">
      <c r="A144" s="17">
        <v>44246</v>
      </c>
      <c r="B144">
        <v>143</v>
      </c>
      <c r="E144">
        <f t="shared" ref="E144:E184" si="9">-0.0052*B144+1.4315</f>
        <v>0.68790000000000007</v>
      </c>
      <c r="F144">
        <f t="shared" ref="F144:F184" si="10">-0.0052*E144+1.4315</f>
        <v>1.4279229200000001</v>
      </c>
      <c r="J144" s="20"/>
    </row>
    <row r="145" spans="1:10" x14ac:dyDescent="0.25">
      <c r="A145" s="17">
        <v>44247</v>
      </c>
      <c r="B145">
        <v>144</v>
      </c>
      <c r="E145">
        <f t="shared" si="9"/>
        <v>0.68270000000000008</v>
      </c>
      <c r="F145">
        <f t="shared" si="10"/>
        <v>1.4279499600000001</v>
      </c>
      <c r="J145" s="20"/>
    </row>
    <row r="146" spans="1:10" x14ac:dyDescent="0.25">
      <c r="A146" s="17">
        <v>44248</v>
      </c>
      <c r="B146">
        <v>145</v>
      </c>
      <c r="E146">
        <f t="shared" si="9"/>
        <v>0.67749999999999999</v>
      </c>
      <c r="F146">
        <f t="shared" si="10"/>
        <v>1.4279770000000001</v>
      </c>
      <c r="J146" s="20"/>
    </row>
    <row r="147" spans="1:10" x14ac:dyDescent="0.25">
      <c r="A147" s="17">
        <v>44249</v>
      </c>
      <c r="B147">
        <v>146</v>
      </c>
      <c r="E147">
        <f t="shared" si="9"/>
        <v>0.67230000000000001</v>
      </c>
      <c r="F147">
        <f t="shared" si="10"/>
        <v>1.42800404</v>
      </c>
      <c r="J147" s="20"/>
    </row>
    <row r="148" spans="1:10" x14ac:dyDescent="0.25">
      <c r="A148" s="17">
        <v>44250</v>
      </c>
      <c r="B148">
        <v>147</v>
      </c>
      <c r="E148">
        <f t="shared" si="9"/>
        <v>0.66710000000000003</v>
      </c>
      <c r="F148">
        <f t="shared" si="10"/>
        <v>1.42803108</v>
      </c>
      <c r="J148" s="20"/>
    </row>
    <row r="149" spans="1:10" x14ac:dyDescent="0.25">
      <c r="A149" s="17">
        <v>44251</v>
      </c>
      <c r="B149">
        <v>148</v>
      </c>
      <c r="C149">
        <v>22</v>
      </c>
      <c r="E149">
        <f t="shared" si="9"/>
        <v>0.66190000000000004</v>
      </c>
      <c r="F149">
        <f t="shared" si="10"/>
        <v>1.42805812</v>
      </c>
      <c r="J149" s="20"/>
    </row>
    <row r="150" spans="1:10" x14ac:dyDescent="0.25">
      <c r="A150" s="17">
        <v>44252</v>
      </c>
      <c r="B150">
        <v>149</v>
      </c>
      <c r="E150">
        <f t="shared" si="9"/>
        <v>0.65670000000000006</v>
      </c>
      <c r="F150">
        <f t="shared" si="10"/>
        <v>1.42808516</v>
      </c>
      <c r="J150" s="20"/>
    </row>
    <row r="151" spans="1:10" x14ac:dyDescent="0.25">
      <c r="A151" s="17">
        <v>44253</v>
      </c>
      <c r="B151">
        <v>150</v>
      </c>
      <c r="E151">
        <f t="shared" si="9"/>
        <v>0.65150000000000008</v>
      </c>
      <c r="F151">
        <f t="shared" si="10"/>
        <v>1.4281121999999999</v>
      </c>
      <c r="J151" s="20"/>
    </row>
    <row r="152" spans="1:10" x14ac:dyDescent="0.25">
      <c r="A152" s="17">
        <v>44254</v>
      </c>
      <c r="B152">
        <v>151</v>
      </c>
      <c r="E152">
        <f t="shared" si="9"/>
        <v>0.64629999999999999</v>
      </c>
      <c r="F152">
        <f t="shared" si="10"/>
        <v>1.4281392399999999</v>
      </c>
      <c r="J152" s="20"/>
    </row>
    <row r="153" spans="1:10" x14ac:dyDescent="0.25">
      <c r="A153" s="17">
        <v>44255</v>
      </c>
      <c r="B153">
        <v>152</v>
      </c>
      <c r="E153">
        <f t="shared" si="9"/>
        <v>0.6411</v>
      </c>
      <c r="F153">
        <f t="shared" si="10"/>
        <v>1.4281662799999999</v>
      </c>
      <c r="J153" s="20"/>
    </row>
    <row r="154" spans="1:10" x14ac:dyDescent="0.25">
      <c r="A154" s="17">
        <v>44256</v>
      </c>
      <c r="B154">
        <v>153</v>
      </c>
      <c r="E154">
        <f t="shared" si="9"/>
        <v>0.63590000000000002</v>
      </c>
      <c r="F154">
        <f t="shared" si="10"/>
        <v>1.4281933200000001</v>
      </c>
      <c r="J154" s="20"/>
    </row>
    <row r="155" spans="1:10" x14ac:dyDescent="0.25">
      <c r="A155" s="17">
        <v>44257</v>
      </c>
      <c r="B155">
        <v>154</v>
      </c>
      <c r="D155">
        <v>0.62</v>
      </c>
      <c r="E155">
        <f t="shared" si="9"/>
        <v>0.63070000000000004</v>
      </c>
      <c r="F155">
        <f t="shared" si="10"/>
        <v>1.4282203600000001</v>
      </c>
      <c r="J155" s="20"/>
    </row>
    <row r="156" spans="1:10" x14ac:dyDescent="0.25">
      <c r="A156" s="17">
        <v>44258</v>
      </c>
      <c r="B156">
        <v>155</v>
      </c>
      <c r="C156">
        <v>23</v>
      </c>
      <c r="E156">
        <f t="shared" si="9"/>
        <v>0.62550000000000006</v>
      </c>
      <c r="F156">
        <f t="shared" si="10"/>
        <v>1.4282474000000001</v>
      </c>
      <c r="J156" s="20"/>
    </row>
    <row r="157" spans="1:10" x14ac:dyDescent="0.25">
      <c r="A157" s="17">
        <v>44259</v>
      </c>
      <c r="B157">
        <v>156</v>
      </c>
      <c r="E157">
        <f t="shared" si="9"/>
        <v>0.62030000000000007</v>
      </c>
      <c r="F157">
        <f t="shared" si="10"/>
        <v>1.42827444</v>
      </c>
      <c r="J157" s="20"/>
    </row>
    <row r="158" spans="1:10" x14ac:dyDescent="0.25">
      <c r="A158" s="17">
        <v>44260</v>
      </c>
      <c r="B158">
        <v>157</v>
      </c>
      <c r="E158">
        <f t="shared" si="9"/>
        <v>0.61509999999999998</v>
      </c>
      <c r="F158">
        <f t="shared" si="10"/>
        <v>1.42830148</v>
      </c>
      <c r="J158" s="20"/>
    </row>
    <row r="159" spans="1:10" x14ac:dyDescent="0.25">
      <c r="A159" s="17">
        <v>44261</v>
      </c>
      <c r="B159">
        <v>158</v>
      </c>
      <c r="E159">
        <f t="shared" si="9"/>
        <v>0.6099</v>
      </c>
      <c r="F159">
        <f t="shared" si="10"/>
        <v>1.42832852</v>
      </c>
      <c r="J159" s="20"/>
    </row>
    <row r="160" spans="1:10" x14ac:dyDescent="0.25">
      <c r="A160" s="17">
        <v>44262</v>
      </c>
      <c r="B160">
        <v>159</v>
      </c>
      <c r="E160">
        <f t="shared" si="9"/>
        <v>0.60470000000000002</v>
      </c>
      <c r="F160">
        <f t="shared" si="10"/>
        <v>1.42835556</v>
      </c>
      <c r="J160" s="20"/>
    </row>
    <row r="161" spans="1:10" x14ac:dyDescent="0.25">
      <c r="A161" s="17">
        <v>44263</v>
      </c>
      <c r="B161">
        <v>160</v>
      </c>
      <c r="E161">
        <f t="shared" si="9"/>
        <v>0.59950000000000003</v>
      </c>
      <c r="F161">
        <f t="shared" si="10"/>
        <v>1.4283825999999999</v>
      </c>
      <c r="J161" s="20"/>
    </row>
    <row r="162" spans="1:10" x14ac:dyDescent="0.25">
      <c r="A162" s="17">
        <v>44264</v>
      </c>
      <c r="B162">
        <v>161</v>
      </c>
      <c r="E162">
        <f t="shared" si="9"/>
        <v>0.59430000000000005</v>
      </c>
      <c r="F162">
        <f t="shared" si="10"/>
        <v>1.4284096399999999</v>
      </c>
      <c r="J162" s="20"/>
    </row>
    <row r="163" spans="1:10" x14ac:dyDescent="0.25">
      <c r="A163" s="17">
        <v>44265</v>
      </c>
      <c r="B163">
        <v>162</v>
      </c>
      <c r="C163">
        <v>24</v>
      </c>
      <c r="D163">
        <v>0.58099999999999996</v>
      </c>
      <c r="E163">
        <f t="shared" si="9"/>
        <v>0.58910000000000007</v>
      </c>
      <c r="F163">
        <f t="shared" si="10"/>
        <v>1.4284366799999999</v>
      </c>
      <c r="J163" s="20"/>
    </row>
    <row r="164" spans="1:10" x14ac:dyDescent="0.25">
      <c r="A164" s="17">
        <v>44266</v>
      </c>
      <c r="B164">
        <v>163</v>
      </c>
      <c r="E164">
        <f t="shared" si="9"/>
        <v>0.58390000000000009</v>
      </c>
      <c r="F164">
        <f t="shared" si="10"/>
        <v>1.4284637200000001</v>
      </c>
      <c r="J164" s="20"/>
    </row>
    <row r="165" spans="1:10" x14ac:dyDescent="0.25">
      <c r="A165" s="17">
        <v>44267</v>
      </c>
      <c r="B165">
        <v>164</v>
      </c>
      <c r="E165">
        <f t="shared" si="9"/>
        <v>0.57869999999999999</v>
      </c>
      <c r="F165">
        <f t="shared" si="10"/>
        <v>1.4284907600000001</v>
      </c>
      <c r="J165" s="20"/>
    </row>
    <row r="166" spans="1:10" x14ac:dyDescent="0.25">
      <c r="A166" s="17">
        <v>44268</v>
      </c>
      <c r="B166">
        <v>165</v>
      </c>
      <c r="E166">
        <f t="shared" si="9"/>
        <v>0.57350000000000001</v>
      </c>
      <c r="F166">
        <f t="shared" si="10"/>
        <v>1.4285178000000001</v>
      </c>
      <c r="J166" s="20"/>
    </row>
    <row r="167" spans="1:10" x14ac:dyDescent="0.25">
      <c r="A167" s="17">
        <v>44269</v>
      </c>
      <c r="B167">
        <v>166</v>
      </c>
      <c r="E167">
        <f t="shared" si="9"/>
        <v>0.56830000000000003</v>
      </c>
      <c r="F167">
        <f t="shared" si="10"/>
        <v>1.42854484</v>
      </c>
      <c r="J167" s="20"/>
    </row>
    <row r="168" spans="1:10" x14ac:dyDescent="0.25">
      <c r="A168" s="17">
        <v>44270</v>
      </c>
      <c r="B168">
        <v>167</v>
      </c>
      <c r="E168">
        <f t="shared" si="9"/>
        <v>0.56310000000000004</v>
      </c>
      <c r="F168">
        <f t="shared" si="10"/>
        <v>1.42857188</v>
      </c>
      <c r="J168" s="20"/>
    </row>
    <row r="169" spans="1:10" x14ac:dyDescent="0.25">
      <c r="A169" s="17">
        <v>44271</v>
      </c>
      <c r="B169">
        <v>168</v>
      </c>
      <c r="E169">
        <f t="shared" si="9"/>
        <v>0.55790000000000006</v>
      </c>
      <c r="F169">
        <f t="shared" si="10"/>
        <v>1.42859892</v>
      </c>
      <c r="J169" s="20"/>
    </row>
    <row r="170" spans="1:10" x14ac:dyDescent="0.25">
      <c r="A170" s="17">
        <v>44272</v>
      </c>
      <c r="B170">
        <v>169</v>
      </c>
      <c r="C170">
        <v>25</v>
      </c>
      <c r="E170">
        <f t="shared" si="9"/>
        <v>0.55270000000000008</v>
      </c>
      <c r="F170">
        <f t="shared" si="10"/>
        <v>1.42862596</v>
      </c>
      <c r="J170" s="20"/>
    </row>
    <row r="171" spans="1:10" x14ac:dyDescent="0.25">
      <c r="A171" s="17">
        <v>44273</v>
      </c>
      <c r="B171">
        <v>170</v>
      </c>
      <c r="E171">
        <f t="shared" si="9"/>
        <v>0.54749999999999999</v>
      </c>
      <c r="F171">
        <f t="shared" si="10"/>
        <v>1.428653</v>
      </c>
      <c r="J171" s="20"/>
    </row>
    <row r="172" spans="1:10" x14ac:dyDescent="0.25">
      <c r="A172" s="17">
        <v>44274</v>
      </c>
      <c r="B172">
        <v>171</v>
      </c>
      <c r="D172">
        <v>0.56000000000000005</v>
      </c>
      <c r="E172">
        <f t="shared" si="9"/>
        <v>0.5423</v>
      </c>
      <c r="F172">
        <f t="shared" si="10"/>
        <v>1.4286800399999999</v>
      </c>
      <c r="J172" s="20"/>
    </row>
    <row r="173" spans="1:10" x14ac:dyDescent="0.25">
      <c r="A173" s="17">
        <v>44275</v>
      </c>
      <c r="B173">
        <v>172</v>
      </c>
      <c r="E173">
        <f t="shared" si="9"/>
        <v>0.53710000000000002</v>
      </c>
      <c r="F173">
        <f t="shared" si="10"/>
        <v>1.4287070799999999</v>
      </c>
      <c r="J173" s="20"/>
    </row>
    <row r="174" spans="1:10" x14ac:dyDescent="0.25">
      <c r="A174" s="17">
        <v>44276</v>
      </c>
      <c r="B174">
        <v>173</v>
      </c>
      <c r="E174">
        <f t="shared" si="9"/>
        <v>0.53190000000000004</v>
      </c>
      <c r="F174">
        <f t="shared" si="10"/>
        <v>1.4287341199999999</v>
      </c>
      <c r="J174" s="20"/>
    </row>
    <row r="175" spans="1:10" x14ac:dyDescent="0.25">
      <c r="A175" s="17">
        <v>44277</v>
      </c>
      <c r="B175">
        <v>174</v>
      </c>
      <c r="E175">
        <f t="shared" si="9"/>
        <v>0.52670000000000006</v>
      </c>
      <c r="F175">
        <f t="shared" si="10"/>
        <v>1.4287611600000001</v>
      </c>
      <c r="J175" s="20"/>
    </row>
    <row r="176" spans="1:10" x14ac:dyDescent="0.25">
      <c r="A176" s="17">
        <v>44278</v>
      </c>
      <c r="B176">
        <v>175</v>
      </c>
      <c r="E176">
        <f t="shared" si="9"/>
        <v>0.52150000000000007</v>
      </c>
      <c r="F176">
        <f t="shared" si="10"/>
        <v>1.4287882000000001</v>
      </c>
      <c r="J176" s="20"/>
    </row>
    <row r="177" spans="1:10" x14ac:dyDescent="0.25">
      <c r="A177" s="17">
        <v>44279</v>
      </c>
      <c r="B177">
        <v>176</v>
      </c>
      <c r="C177">
        <v>26</v>
      </c>
      <c r="D177">
        <v>0.52</v>
      </c>
      <c r="E177">
        <f t="shared" si="9"/>
        <v>0.51629999999999998</v>
      </c>
      <c r="F177">
        <f t="shared" si="10"/>
        <v>1.42881524</v>
      </c>
      <c r="J177" s="20"/>
    </row>
    <row r="178" spans="1:10" x14ac:dyDescent="0.25">
      <c r="A178" s="17">
        <v>44280</v>
      </c>
      <c r="B178">
        <v>177</v>
      </c>
      <c r="E178">
        <f t="shared" si="9"/>
        <v>0.5111</v>
      </c>
      <c r="F178">
        <f t="shared" si="10"/>
        <v>1.42884228</v>
      </c>
      <c r="J178" s="20"/>
    </row>
    <row r="179" spans="1:10" x14ac:dyDescent="0.25">
      <c r="A179" s="17">
        <v>44281</v>
      </c>
      <c r="B179">
        <v>178</v>
      </c>
      <c r="E179">
        <f t="shared" si="9"/>
        <v>0.50590000000000002</v>
      </c>
      <c r="F179">
        <f t="shared" si="10"/>
        <v>1.42886932</v>
      </c>
      <c r="J179" s="20"/>
    </row>
    <row r="180" spans="1:10" x14ac:dyDescent="0.25">
      <c r="A180" s="17">
        <v>44282</v>
      </c>
      <c r="B180">
        <v>179</v>
      </c>
      <c r="E180">
        <f t="shared" si="9"/>
        <v>0.50070000000000003</v>
      </c>
      <c r="F180">
        <f t="shared" si="10"/>
        <v>1.42889636</v>
      </c>
      <c r="J180" s="20"/>
    </row>
    <row r="181" spans="1:10" x14ac:dyDescent="0.25">
      <c r="A181" s="17">
        <v>44283</v>
      </c>
      <c r="B181">
        <v>180</v>
      </c>
      <c r="E181">
        <f t="shared" si="9"/>
        <v>0.49550000000000005</v>
      </c>
      <c r="F181">
        <f t="shared" si="10"/>
        <v>1.4289234</v>
      </c>
      <c r="J181" s="20"/>
    </row>
    <row r="182" spans="1:10" x14ac:dyDescent="0.25">
      <c r="A182" s="17">
        <v>44284</v>
      </c>
      <c r="B182">
        <v>181</v>
      </c>
      <c r="E182">
        <f t="shared" si="9"/>
        <v>0.49030000000000007</v>
      </c>
      <c r="F182">
        <f t="shared" si="10"/>
        <v>1.4289504399999999</v>
      </c>
      <c r="J182" s="20"/>
    </row>
    <row r="183" spans="1:10" x14ac:dyDescent="0.25">
      <c r="A183" s="17">
        <v>44285</v>
      </c>
      <c r="B183">
        <v>182</v>
      </c>
      <c r="E183">
        <f t="shared" si="9"/>
        <v>0.48510000000000009</v>
      </c>
      <c r="F183">
        <f t="shared" si="10"/>
        <v>1.4289774799999999</v>
      </c>
      <c r="J183" s="20"/>
    </row>
    <row r="184" spans="1:10" x14ac:dyDescent="0.25">
      <c r="A184" s="17">
        <v>44286</v>
      </c>
      <c r="B184">
        <v>183</v>
      </c>
      <c r="C184">
        <v>27</v>
      </c>
      <c r="D184">
        <v>0.48</v>
      </c>
      <c r="E184">
        <f t="shared" si="9"/>
        <v>0.47989999999999999</v>
      </c>
      <c r="F184">
        <f t="shared" si="10"/>
        <v>1.4290045199999999</v>
      </c>
      <c r="J184" s="20"/>
    </row>
    <row r="185" spans="1:10" x14ac:dyDescent="0.25">
      <c r="A185" s="17">
        <v>44287</v>
      </c>
      <c r="B185">
        <v>184</v>
      </c>
      <c r="E185">
        <f>-0.0021*B185+0.8629</f>
        <v>0.47650000000000003</v>
      </c>
      <c r="F185">
        <f>-0.0021*E185+0.08629</f>
        <v>8.528935E-2</v>
      </c>
      <c r="J185" s="20"/>
    </row>
    <row r="186" spans="1:10" x14ac:dyDescent="0.25">
      <c r="A186" s="17">
        <v>44288</v>
      </c>
      <c r="B186">
        <v>185</v>
      </c>
      <c r="E186">
        <f t="shared" ref="E186:E212" si="11">-0.0021*B186+0.8629</f>
        <v>0.47440000000000004</v>
      </c>
      <c r="F186">
        <f t="shared" ref="F186:F212" si="12">-0.0021*E186+0.08629</f>
        <v>8.529376000000001E-2</v>
      </c>
      <c r="J186" s="20"/>
    </row>
    <row r="187" spans="1:10" x14ac:dyDescent="0.25">
      <c r="A187" s="17">
        <v>44289</v>
      </c>
      <c r="B187">
        <v>186</v>
      </c>
      <c r="E187">
        <f t="shared" si="11"/>
        <v>0.4723</v>
      </c>
      <c r="F187">
        <f t="shared" si="12"/>
        <v>8.5298170000000006E-2</v>
      </c>
      <c r="J187" s="20"/>
    </row>
    <row r="188" spans="1:10" x14ac:dyDescent="0.25">
      <c r="A188" s="17">
        <v>44290</v>
      </c>
      <c r="B188">
        <v>187</v>
      </c>
      <c r="E188">
        <f t="shared" si="11"/>
        <v>0.47020000000000001</v>
      </c>
      <c r="F188">
        <f t="shared" si="12"/>
        <v>8.5302580000000003E-2</v>
      </c>
      <c r="J188" s="20"/>
    </row>
    <row r="189" spans="1:10" x14ac:dyDescent="0.25">
      <c r="A189" s="17">
        <v>44291</v>
      </c>
      <c r="B189">
        <v>188</v>
      </c>
      <c r="E189">
        <f t="shared" si="11"/>
        <v>0.46810000000000002</v>
      </c>
      <c r="F189">
        <f t="shared" si="12"/>
        <v>8.5306989999999999E-2</v>
      </c>
      <c r="J189" s="20"/>
    </row>
    <row r="190" spans="1:10" x14ac:dyDescent="0.25">
      <c r="A190" s="17">
        <v>44292</v>
      </c>
      <c r="B190">
        <v>189</v>
      </c>
      <c r="E190">
        <f t="shared" si="11"/>
        <v>0.46600000000000003</v>
      </c>
      <c r="F190">
        <f t="shared" si="12"/>
        <v>8.5311400000000009E-2</v>
      </c>
      <c r="J190" s="20"/>
    </row>
    <row r="191" spans="1:10" x14ac:dyDescent="0.25">
      <c r="A191" s="17">
        <v>44293</v>
      </c>
      <c r="B191">
        <v>190</v>
      </c>
      <c r="C191">
        <v>28</v>
      </c>
      <c r="E191">
        <f t="shared" si="11"/>
        <v>0.46390000000000003</v>
      </c>
      <c r="F191">
        <f t="shared" si="12"/>
        <v>8.5315810000000006E-2</v>
      </c>
      <c r="J191" s="20"/>
    </row>
    <row r="192" spans="1:10" x14ac:dyDescent="0.25">
      <c r="A192" s="17">
        <v>44294</v>
      </c>
      <c r="B192">
        <v>191</v>
      </c>
      <c r="E192">
        <f t="shared" si="11"/>
        <v>0.46180000000000004</v>
      </c>
      <c r="F192">
        <f t="shared" si="12"/>
        <v>8.5320220000000002E-2</v>
      </c>
      <c r="J192" s="20"/>
    </row>
    <row r="193" spans="1:10" x14ac:dyDescent="0.25">
      <c r="A193" s="17">
        <v>44295</v>
      </c>
      <c r="B193">
        <v>192</v>
      </c>
      <c r="E193">
        <f>-0.0021*B193+0.8629</f>
        <v>0.4597</v>
      </c>
      <c r="F193">
        <f t="shared" si="12"/>
        <v>8.5324630000000012E-2</v>
      </c>
      <c r="J193" s="20"/>
    </row>
    <row r="194" spans="1:10" x14ac:dyDescent="0.25">
      <c r="A194" s="17">
        <v>44296</v>
      </c>
      <c r="B194">
        <v>193</v>
      </c>
      <c r="E194">
        <f t="shared" si="11"/>
        <v>0.45760000000000001</v>
      </c>
      <c r="F194">
        <f t="shared" si="12"/>
        <v>8.5329040000000009E-2</v>
      </c>
      <c r="J194" s="20"/>
    </row>
    <row r="195" spans="1:10" x14ac:dyDescent="0.25">
      <c r="A195" s="17">
        <v>44297</v>
      </c>
      <c r="B195">
        <v>194</v>
      </c>
      <c r="E195">
        <f t="shared" si="11"/>
        <v>0.45550000000000002</v>
      </c>
      <c r="F195">
        <f t="shared" si="12"/>
        <v>8.5333450000000005E-2</v>
      </c>
      <c r="J195" s="20"/>
    </row>
    <row r="196" spans="1:10" x14ac:dyDescent="0.25">
      <c r="A196" s="17">
        <v>44298</v>
      </c>
      <c r="B196">
        <v>195</v>
      </c>
      <c r="E196">
        <f t="shared" si="11"/>
        <v>0.45340000000000003</v>
      </c>
      <c r="F196">
        <f t="shared" si="12"/>
        <v>8.5337860000000001E-2</v>
      </c>
      <c r="J196" s="20"/>
    </row>
    <row r="197" spans="1:10" x14ac:dyDescent="0.25">
      <c r="A197" s="17">
        <v>44299</v>
      </c>
      <c r="B197">
        <v>196</v>
      </c>
      <c r="E197">
        <f t="shared" si="11"/>
        <v>0.45130000000000003</v>
      </c>
      <c r="F197">
        <f t="shared" si="12"/>
        <v>8.5342270000000012E-2</v>
      </c>
      <c r="J197" s="20"/>
    </row>
    <row r="198" spans="1:10" x14ac:dyDescent="0.25">
      <c r="A198" s="17">
        <v>44300</v>
      </c>
      <c r="B198">
        <v>197</v>
      </c>
      <c r="C198">
        <v>29</v>
      </c>
      <c r="E198">
        <f t="shared" si="11"/>
        <v>0.44920000000000004</v>
      </c>
      <c r="F198">
        <f t="shared" si="12"/>
        <v>8.5346680000000008E-2</v>
      </c>
      <c r="J198" s="20"/>
    </row>
    <row r="199" spans="1:10" x14ac:dyDescent="0.25">
      <c r="A199" s="17">
        <v>44301</v>
      </c>
      <c r="B199">
        <v>198</v>
      </c>
      <c r="E199">
        <f t="shared" si="11"/>
        <v>0.44710000000000005</v>
      </c>
      <c r="F199">
        <f t="shared" si="12"/>
        <v>8.5351090000000004E-2</v>
      </c>
      <c r="J199" s="20"/>
    </row>
    <row r="200" spans="1:10" x14ac:dyDescent="0.25">
      <c r="A200" s="17">
        <v>44302</v>
      </c>
      <c r="B200">
        <v>199</v>
      </c>
      <c r="E200">
        <f t="shared" si="11"/>
        <v>0.44500000000000001</v>
      </c>
      <c r="F200">
        <f t="shared" si="12"/>
        <v>8.5355500000000001E-2</v>
      </c>
      <c r="J200" s="20"/>
    </row>
    <row r="201" spans="1:10" x14ac:dyDescent="0.25">
      <c r="A201" s="17">
        <v>44303</v>
      </c>
      <c r="B201">
        <v>200</v>
      </c>
      <c r="E201">
        <f t="shared" si="11"/>
        <v>0.44290000000000002</v>
      </c>
      <c r="F201">
        <f t="shared" si="12"/>
        <v>8.5359910000000011E-2</v>
      </c>
      <c r="J201" s="20"/>
    </row>
    <row r="202" spans="1:10" x14ac:dyDescent="0.25">
      <c r="A202" s="17">
        <v>44304</v>
      </c>
      <c r="B202">
        <v>201</v>
      </c>
      <c r="E202">
        <f t="shared" si="11"/>
        <v>0.44080000000000003</v>
      </c>
      <c r="F202">
        <f t="shared" si="12"/>
        <v>8.5364320000000007E-2</v>
      </c>
      <c r="J202" s="20"/>
    </row>
    <row r="203" spans="1:10" x14ac:dyDescent="0.25">
      <c r="A203" s="17">
        <v>44305</v>
      </c>
      <c r="B203">
        <v>202</v>
      </c>
      <c r="E203">
        <f t="shared" si="11"/>
        <v>0.43870000000000003</v>
      </c>
      <c r="F203">
        <f t="shared" si="12"/>
        <v>8.5368730000000004E-2</v>
      </c>
      <c r="J203" s="20"/>
    </row>
    <row r="204" spans="1:10" x14ac:dyDescent="0.25">
      <c r="A204" s="17">
        <v>44306</v>
      </c>
      <c r="B204">
        <v>203</v>
      </c>
      <c r="E204">
        <f t="shared" si="11"/>
        <v>0.43660000000000004</v>
      </c>
      <c r="F204">
        <f t="shared" si="12"/>
        <v>8.537314E-2</v>
      </c>
      <c r="J204" s="20"/>
    </row>
    <row r="205" spans="1:10" x14ac:dyDescent="0.25">
      <c r="A205" s="17">
        <v>44307</v>
      </c>
      <c r="B205">
        <v>204</v>
      </c>
      <c r="C205">
        <v>30</v>
      </c>
      <c r="D205">
        <v>0.44</v>
      </c>
      <c r="E205">
        <f t="shared" si="11"/>
        <v>0.43450000000000005</v>
      </c>
      <c r="F205">
        <f t="shared" si="12"/>
        <v>8.537755000000001E-2</v>
      </c>
      <c r="J205" s="20"/>
    </row>
    <row r="206" spans="1:10" x14ac:dyDescent="0.25">
      <c r="A206" s="17">
        <v>44308</v>
      </c>
      <c r="B206">
        <v>205</v>
      </c>
      <c r="E206">
        <f t="shared" si="11"/>
        <v>0.43240000000000001</v>
      </c>
      <c r="F206">
        <f t="shared" si="12"/>
        <v>8.5381960000000007E-2</v>
      </c>
      <c r="J206" s="20"/>
    </row>
    <row r="207" spans="1:10" x14ac:dyDescent="0.25">
      <c r="A207" s="17">
        <v>44309</v>
      </c>
      <c r="B207">
        <v>206</v>
      </c>
      <c r="E207">
        <f t="shared" si="11"/>
        <v>0.43030000000000002</v>
      </c>
      <c r="F207">
        <f t="shared" si="12"/>
        <v>8.5386370000000003E-2</v>
      </c>
      <c r="J207" s="20"/>
    </row>
    <row r="208" spans="1:10" x14ac:dyDescent="0.25">
      <c r="A208" s="17">
        <v>44310</v>
      </c>
      <c r="B208">
        <v>207</v>
      </c>
      <c r="E208">
        <f t="shared" si="11"/>
        <v>0.42820000000000003</v>
      </c>
      <c r="F208">
        <f t="shared" si="12"/>
        <v>8.5390779999999999E-2</v>
      </c>
      <c r="J208" s="20"/>
    </row>
    <row r="209" spans="1:10" x14ac:dyDescent="0.25">
      <c r="A209" s="17">
        <v>44311</v>
      </c>
      <c r="B209">
        <v>208</v>
      </c>
      <c r="E209">
        <f t="shared" si="11"/>
        <v>0.42610000000000003</v>
      </c>
      <c r="F209">
        <f t="shared" si="12"/>
        <v>8.539519000000001E-2</v>
      </c>
      <c r="J209" s="20"/>
    </row>
    <row r="210" spans="1:10" x14ac:dyDescent="0.25">
      <c r="A210" s="17">
        <v>44312</v>
      </c>
      <c r="B210">
        <v>209</v>
      </c>
      <c r="E210">
        <f t="shared" si="11"/>
        <v>0.42400000000000004</v>
      </c>
      <c r="F210">
        <f t="shared" si="12"/>
        <v>8.5399600000000006E-2</v>
      </c>
      <c r="J210" s="20"/>
    </row>
    <row r="211" spans="1:10" x14ac:dyDescent="0.25">
      <c r="A211" s="17">
        <v>44313</v>
      </c>
      <c r="B211">
        <v>210</v>
      </c>
      <c r="E211">
        <f t="shared" si="11"/>
        <v>0.42190000000000005</v>
      </c>
      <c r="F211">
        <f t="shared" si="12"/>
        <v>8.5404010000000002E-2</v>
      </c>
      <c r="J211" s="20"/>
    </row>
    <row r="212" spans="1:10" x14ac:dyDescent="0.25">
      <c r="A212" s="17">
        <v>44314</v>
      </c>
      <c r="B212">
        <v>211</v>
      </c>
      <c r="C212">
        <v>31</v>
      </c>
      <c r="D212">
        <v>0.42</v>
      </c>
      <c r="E212">
        <f t="shared" si="11"/>
        <v>0.41980000000000001</v>
      </c>
      <c r="F212">
        <f t="shared" si="12"/>
        <v>8.5408419999999999E-2</v>
      </c>
      <c r="J212" s="20"/>
    </row>
    <row r="213" spans="1:10" x14ac:dyDescent="0.25">
      <c r="A213" s="17">
        <v>44315</v>
      </c>
      <c r="B213">
        <v>212</v>
      </c>
      <c r="E213">
        <f t="shared" ref="E213:E251" si="13">-0.0099*B213+2.4843</f>
        <v>0.38549999999999995</v>
      </c>
      <c r="F213">
        <f>-0.0099*E213+0.8629</f>
        <v>0.85908355000000003</v>
      </c>
      <c r="J213" s="20"/>
    </row>
    <row r="214" spans="1:10" x14ac:dyDescent="0.25">
      <c r="A214" s="17">
        <v>44316</v>
      </c>
      <c r="B214">
        <v>213</v>
      </c>
      <c r="E214">
        <f t="shared" si="13"/>
        <v>0.37559999999999993</v>
      </c>
      <c r="F214">
        <f t="shared" ref="F214:F254" si="14">-0.0099*E214+0.8629</f>
        <v>0.85918156000000001</v>
      </c>
      <c r="J214" s="20"/>
    </row>
    <row r="215" spans="1:10" x14ac:dyDescent="0.25">
      <c r="A215" s="17">
        <v>44317</v>
      </c>
      <c r="B215">
        <v>214</v>
      </c>
      <c r="E215">
        <f t="shared" si="13"/>
        <v>0.36569999999999991</v>
      </c>
      <c r="F215">
        <f t="shared" si="14"/>
        <v>0.85927956999999999</v>
      </c>
      <c r="J215" s="20"/>
    </row>
    <row r="216" spans="1:10" x14ac:dyDescent="0.25">
      <c r="A216" s="17">
        <v>44318</v>
      </c>
      <c r="B216">
        <v>215</v>
      </c>
      <c r="E216">
        <f t="shared" si="13"/>
        <v>0.35579999999999989</v>
      </c>
      <c r="F216">
        <f t="shared" si="14"/>
        <v>0.85937757999999997</v>
      </c>
      <c r="J216" s="20"/>
    </row>
    <row r="217" spans="1:10" x14ac:dyDescent="0.25">
      <c r="A217" s="17">
        <v>44319</v>
      </c>
      <c r="B217">
        <v>216</v>
      </c>
      <c r="E217">
        <f t="shared" si="13"/>
        <v>0.34589999999999987</v>
      </c>
      <c r="F217">
        <f t="shared" si="14"/>
        <v>0.85947558999999996</v>
      </c>
      <c r="J217" s="20"/>
    </row>
    <row r="218" spans="1:10" x14ac:dyDescent="0.25">
      <c r="A218" s="17">
        <v>44320</v>
      </c>
      <c r="B218">
        <v>217</v>
      </c>
      <c r="E218">
        <f t="shared" si="13"/>
        <v>0.33599999999999985</v>
      </c>
      <c r="F218">
        <f t="shared" si="14"/>
        <v>0.85957360000000005</v>
      </c>
      <c r="J218" s="20"/>
    </row>
    <row r="219" spans="1:10" x14ac:dyDescent="0.25">
      <c r="A219" s="17">
        <v>44321</v>
      </c>
      <c r="B219">
        <v>218</v>
      </c>
      <c r="C219">
        <v>32</v>
      </c>
      <c r="E219">
        <f t="shared" si="13"/>
        <v>0.32609999999999983</v>
      </c>
      <c r="F219">
        <f t="shared" si="14"/>
        <v>0.85967161000000003</v>
      </c>
      <c r="J219" s="20"/>
    </row>
    <row r="220" spans="1:10" x14ac:dyDescent="0.25">
      <c r="A220" s="17">
        <v>44322</v>
      </c>
      <c r="B220">
        <v>219</v>
      </c>
      <c r="E220">
        <f t="shared" si="13"/>
        <v>0.31619999999999981</v>
      </c>
      <c r="F220">
        <f t="shared" si="14"/>
        <v>0.85976962000000001</v>
      </c>
      <c r="J220" s="20"/>
    </row>
    <row r="221" spans="1:10" x14ac:dyDescent="0.25">
      <c r="A221" s="17">
        <v>44323</v>
      </c>
      <c r="B221">
        <v>220</v>
      </c>
      <c r="E221">
        <f t="shared" si="13"/>
        <v>0.30629999999999979</v>
      </c>
      <c r="F221">
        <f t="shared" si="14"/>
        <v>0.85986762999999999</v>
      </c>
      <c r="J221" s="20"/>
    </row>
    <row r="222" spans="1:10" x14ac:dyDescent="0.25">
      <c r="A222" s="17">
        <v>44324</v>
      </c>
      <c r="B222">
        <v>221</v>
      </c>
      <c r="E222">
        <f t="shared" si="13"/>
        <v>0.29639999999999977</v>
      </c>
      <c r="F222">
        <f t="shared" si="14"/>
        <v>0.85996563999999998</v>
      </c>
      <c r="J222" s="20"/>
    </row>
    <row r="223" spans="1:10" x14ac:dyDescent="0.25">
      <c r="A223" s="17">
        <v>44325</v>
      </c>
      <c r="B223">
        <v>222</v>
      </c>
      <c r="E223">
        <f t="shared" si="13"/>
        <v>0.2865000000000002</v>
      </c>
      <c r="F223">
        <f t="shared" si="14"/>
        <v>0.86006364999999996</v>
      </c>
      <c r="J223" s="20"/>
    </row>
    <row r="224" spans="1:10" x14ac:dyDescent="0.25">
      <c r="A224" s="17">
        <v>44326</v>
      </c>
      <c r="B224">
        <v>223</v>
      </c>
      <c r="E224">
        <f t="shared" si="13"/>
        <v>0.27660000000000018</v>
      </c>
      <c r="F224">
        <f t="shared" si="14"/>
        <v>0.86016166000000005</v>
      </c>
      <c r="J224" s="20"/>
    </row>
    <row r="225" spans="1:10" x14ac:dyDescent="0.25">
      <c r="A225" s="17">
        <v>44327</v>
      </c>
      <c r="B225">
        <v>224</v>
      </c>
      <c r="E225">
        <f t="shared" si="13"/>
        <v>0.26670000000000016</v>
      </c>
      <c r="F225">
        <f t="shared" si="14"/>
        <v>0.86025967000000003</v>
      </c>
      <c r="J225" s="20"/>
    </row>
    <row r="226" spans="1:10" x14ac:dyDescent="0.25">
      <c r="A226" s="17">
        <v>44328</v>
      </c>
      <c r="B226">
        <v>225</v>
      </c>
      <c r="C226">
        <v>33</v>
      </c>
      <c r="D226">
        <v>0.24</v>
      </c>
      <c r="E226">
        <f t="shared" si="13"/>
        <v>0.25680000000000014</v>
      </c>
      <c r="F226">
        <f t="shared" si="14"/>
        <v>0.86035768000000001</v>
      </c>
      <c r="J226" s="20"/>
    </row>
    <row r="227" spans="1:10" x14ac:dyDescent="0.25">
      <c r="A227" s="17">
        <v>44329</v>
      </c>
      <c r="B227">
        <v>226</v>
      </c>
      <c r="E227">
        <f t="shared" si="13"/>
        <v>0.24690000000000012</v>
      </c>
      <c r="F227">
        <f t="shared" si="14"/>
        <v>0.86045569</v>
      </c>
      <c r="J227" s="20"/>
    </row>
    <row r="228" spans="1:10" x14ac:dyDescent="0.25">
      <c r="A228" s="17">
        <v>44330</v>
      </c>
      <c r="B228">
        <v>227</v>
      </c>
      <c r="E228">
        <f t="shared" si="13"/>
        <v>0.2370000000000001</v>
      </c>
      <c r="F228">
        <f t="shared" si="14"/>
        <v>0.86055369999999998</v>
      </c>
      <c r="J228" s="20"/>
    </row>
    <row r="229" spans="1:10" x14ac:dyDescent="0.25">
      <c r="A229" s="17">
        <v>44331</v>
      </c>
      <c r="B229">
        <v>228</v>
      </c>
      <c r="E229">
        <f t="shared" si="13"/>
        <v>0.22710000000000008</v>
      </c>
      <c r="F229">
        <f t="shared" si="14"/>
        <v>0.86065170999999996</v>
      </c>
      <c r="J229" s="20"/>
    </row>
    <row r="230" spans="1:10" x14ac:dyDescent="0.25">
      <c r="A230" s="17">
        <v>44332</v>
      </c>
      <c r="B230">
        <v>229</v>
      </c>
      <c r="E230">
        <f t="shared" si="13"/>
        <v>0.21720000000000006</v>
      </c>
      <c r="F230">
        <f t="shared" si="14"/>
        <v>0.86074972000000005</v>
      </c>
      <c r="J230" s="20"/>
    </row>
    <row r="231" spans="1:10" x14ac:dyDescent="0.25">
      <c r="A231" s="17">
        <v>44333</v>
      </c>
      <c r="B231">
        <v>230</v>
      </c>
      <c r="E231">
        <f t="shared" si="13"/>
        <v>0.20730000000000004</v>
      </c>
      <c r="F231">
        <f t="shared" si="14"/>
        <v>0.86084773000000003</v>
      </c>
      <c r="J231" s="20"/>
    </row>
    <row r="232" spans="1:10" x14ac:dyDescent="0.25">
      <c r="A232" s="17">
        <v>44334</v>
      </c>
      <c r="B232">
        <v>231</v>
      </c>
      <c r="E232">
        <f t="shared" si="13"/>
        <v>0.19740000000000002</v>
      </c>
      <c r="F232">
        <f t="shared" si="14"/>
        <v>0.86094574000000001</v>
      </c>
      <c r="J232" s="20"/>
    </row>
    <row r="233" spans="1:10" x14ac:dyDescent="0.25">
      <c r="A233" s="17">
        <v>44335</v>
      </c>
      <c r="B233">
        <v>232</v>
      </c>
      <c r="C233">
        <v>34</v>
      </c>
      <c r="E233">
        <f t="shared" si="13"/>
        <v>0.1875</v>
      </c>
      <c r="F233">
        <f t="shared" si="14"/>
        <v>0.86104375</v>
      </c>
      <c r="J233" s="20"/>
    </row>
    <row r="234" spans="1:10" x14ac:dyDescent="0.25">
      <c r="A234" s="17">
        <v>44336</v>
      </c>
      <c r="B234">
        <v>233</v>
      </c>
      <c r="D234">
        <v>0.18</v>
      </c>
      <c r="E234">
        <f t="shared" si="13"/>
        <v>0.17759999999999998</v>
      </c>
      <c r="F234">
        <f t="shared" si="14"/>
        <v>0.86114175999999998</v>
      </c>
      <c r="J234" s="20"/>
    </row>
    <row r="235" spans="1:10" x14ac:dyDescent="0.25">
      <c r="A235" s="17">
        <v>44337</v>
      </c>
      <c r="B235">
        <v>234</v>
      </c>
      <c r="E235">
        <f t="shared" si="13"/>
        <v>0.16769999999999996</v>
      </c>
      <c r="F235">
        <f t="shared" si="14"/>
        <v>0.86123976999999996</v>
      </c>
      <c r="J235" s="20"/>
    </row>
    <row r="236" spans="1:10" x14ac:dyDescent="0.25">
      <c r="A236" s="17">
        <v>44338</v>
      </c>
      <c r="B236">
        <v>235</v>
      </c>
      <c r="E236">
        <f t="shared" si="13"/>
        <v>0.15779999999999994</v>
      </c>
      <c r="F236">
        <f t="shared" si="14"/>
        <v>0.86133778000000005</v>
      </c>
      <c r="J236" s="20"/>
    </row>
    <row r="237" spans="1:10" x14ac:dyDescent="0.25">
      <c r="A237" s="17">
        <v>44339</v>
      </c>
      <c r="B237">
        <v>236</v>
      </c>
      <c r="E237">
        <f t="shared" si="13"/>
        <v>0.14789999999999992</v>
      </c>
      <c r="F237">
        <f t="shared" si="14"/>
        <v>0.86143579000000003</v>
      </c>
      <c r="J237" s="20"/>
    </row>
    <row r="238" spans="1:10" x14ac:dyDescent="0.25">
      <c r="A238" s="17">
        <v>44340</v>
      </c>
      <c r="B238">
        <v>237</v>
      </c>
      <c r="E238">
        <f t="shared" si="13"/>
        <v>0.1379999999999999</v>
      </c>
      <c r="F238">
        <f t="shared" si="14"/>
        <v>0.86153380000000002</v>
      </c>
      <c r="J238" s="20"/>
    </row>
    <row r="239" spans="1:10" x14ac:dyDescent="0.25">
      <c r="A239" s="17">
        <v>44341</v>
      </c>
      <c r="B239">
        <v>238</v>
      </c>
      <c r="E239">
        <f t="shared" si="13"/>
        <v>0.12809999999999988</v>
      </c>
      <c r="F239">
        <f t="shared" si="14"/>
        <v>0.86163181</v>
      </c>
      <c r="J239" s="20"/>
    </row>
    <row r="240" spans="1:10" x14ac:dyDescent="0.25">
      <c r="A240" s="17">
        <v>44342</v>
      </c>
      <c r="B240">
        <v>239</v>
      </c>
      <c r="C240">
        <v>35</v>
      </c>
      <c r="E240">
        <f t="shared" si="13"/>
        <v>0.11819999999999986</v>
      </c>
      <c r="F240">
        <f t="shared" si="14"/>
        <v>0.86172981999999998</v>
      </c>
      <c r="J240" s="20"/>
    </row>
    <row r="241" spans="1:10" x14ac:dyDescent="0.25">
      <c r="A241" s="17">
        <v>44343</v>
      </c>
      <c r="B241">
        <v>240</v>
      </c>
      <c r="D241">
        <v>0.08</v>
      </c>
      <c r="E241">
        <f t="shared" si="13"/>
        <v>0.10829999999999984</v>
      </c>
      <c r="F241">
        <f t="shared" si="14"/>
        <v>0.86182782999999996</v>
      </c>
      <c r="J241" s="20"/>
    </row>
    <row r="242" spans="1:10" x14ac:dyDescent="0.25">
      <c r="A242" s="17">
        <v>44344</v>
      </c>
      <c r="B242">
        <v>241</v>
      </c>
      <c r="E242">
        <f t="shared" si="13"/>
        <v>9.8399999999999821E-2</v>
      </c>
      <c r="F242">
        <f t="shared" si="14"/>
        <v>0.86192584000000005</v>
      </c>
      <c r="J242" s="20"/>
    </row>
    <row r="243" spans="1:10" x14ac:dyDescent="0.25">
      <c r="A243" s="17">
        <v>44345</v>
      </c>
      <c r="B243">
        <v>242</v>
      </c>
      <c r="E243">
        <f t="shared" si="13"/>
        <v>8.8499999999999801E-2</v>
      </c>
      <c r="F243">
        <f t="shared" si="14"/>
        <v>0.86202385000000004</v>
      </c>
      <c r="J243" s="20"/>
    </row>
    <row r="244" spans="1:10" x14ac:dyDescent="0.25">
      <c r="A244" s="17">
        <v>44346</v>
      </c>
      <c r="B244">
        <v>243</v>
      </c>
      <c r="E244">
        <f t="shared" si="13"/>
        <v>7.8599999999999781E-2</v>
      </c>
      <c r="F244">
        <f t="shared" si="14"/>
        <v>0.86212186000000002</v>
      </c>
      <c r="J244" s="20"/>
    </row>
    <row r="245" spans="1:10" x14ac:dyDescent="0.25">
      <c r="A245" s="17">
        <v>44347</v>
      </c>
      <c r="B245">
        <v>244</v>
      </c>
      <c r="E245">
        <f t="shared" si="13"/>
        <v>6.8699999999999761E-2</v>
      </c>
      <c r="F245">
        <f t="shared" si="14"/>
        <v>0.86221987</v>
      </c>
      <c r="J245" s="20"/>
    </row>
    <row r="246" spans="1:10" x14ac:dyDescent="0.25">
      <c r="A246" s="17">
        <v>44348</v>
      </c>
      <c r="B246">
        <v>245</v>
      </c>
      <c r="E246">
        <f t="shared" si="13"/>
        <v>5.8800000000000185E-2</v>
      </c>
      <c r="F246">
        <f t="shared" si="14"/>
        <v>0.86231787999999998</v>
      </c>
      <c r="J246" s="20"/>
    </row>
    <row r="247" spans="1:10" x14ac:dyDescent="0.25">
      <c r="A247" s="17">
        <v>44349</v>
      </c>
      <c r="B247">
        <v>246</v>
      </c>
      <c r="C247">
        <v>36</v>
      </c>
      <c r="E247">
        <f t="shared" si="13"/>
        <v>4.8900000000000166E-2</v>
      </c>
      <c r="F247">
        <f t="shared" si="14"/>
        <v>0.86241588999999996</v>
      </c>
      <c r="J247" s="20"/>
    </row>
    <row r="248" spans="1:10" x14ac:dyDescent="0.25">
      <c r="A248" s="17">
        <v>44350</v>
      </c>
      <c r="B248">
        <v>247</v>
      </c>
      <c r="E248">
        <f t="shared" si="13"/>
        <v>3.9000000000000146E-2</v>
      </c>
      <c r="F248">
        <f t="shared" si="14"/>
        <v>0.86251389999999994</v>
      </c>
      <c r="J248" s="20"/>
    </row>
    <row r="249" spans="1:10" x14ac:dyDescent="0.25">
      <c r="A249" s="17">
        <v>44351</v>
      </c>
      <c r="B249">
        <v>248</v>
      </c>
      <c r="E249">
        <f t="shared" si="13"/>
        <v>2.9100000000000126E-2</v>
      </c>
      <c r="F249">
        <f t="shared" si="14"/>
        <v>0.86261191000000004</v>
      </c>
      <c r="J249" s="20"/>
    </row>
    <row r="250" spans="1:10" x14ac:dyDescent="0.25">
      <c r="A250" s="17">
        <v>44352</v>
      </c>
      <c r="B250">
        <v>249</v>
      </c>
      <c r="E250">
        <f t="shared" si="13"/>
        <v>1.9200000000000106E-2</v>
      </c>
      <c r="F250">
        <f t="shared" si="14"/>
        <v>0.86270992000000002</v>
      </c>
      <c r="J250" s="20"/>
    </row>
    <row r="251" spans="1:10" x14ac:dyDescent="0.25">
      <c r="A251" s="17">
        <v>44353</v>
      </c>
      <c r="B251">
        <v>250</v>
      </c>
      <c r="E251">
        <f t="shared" si="13"/>
        <v>9.300000000000086E-3</v>
      </c>
      <c r="F251">
        <f t="shared" si="14"/>
        <v>0.86280793</v>
      </c>
      <c r="J251" s="20"/>
    </row>
    <row r="252" spans="1:10" x14ac:dyDescent="0.25">
      <c r="A252" s="17">
        <v>44354</v>
      </c>
      <c r="B252">
        <v>251</v>
      </c>
      <c r="F252">
        <f t="shared" si="14"/>
        <v>0.8629</v>
      </c>
      <c r="J252" s="20"/>
    </row>
    <row r="253" spans="1:10" x14ac:dyDescent="0.25">
      <c r="A253" s="17">
        <v>44355</v>
      </c>
      <c r="B253">
        <v>252</v>
      </c>
      <c r="F253">
        <f t="shared" si="14"/>
        <v>0.8629</v>
      </c>
      <c r="J253" s="20"/>
    </row>
    <row r="254" spans="1:10" x14ac:dyDescent="0.25">
      <c r="A254" s="17">
        <v>44356</v>
      </c>
      <c r="B254">
        <v>253</v>
      </c>
      <c r="D254">
        <v>0.01</v>
      </c>
      <c r="F254">
        <f t="shared" si="14"/>
        <v>0.8629</v>
      </c>
      <c r="J254" s="20"/>
    </row>
    <row r="255" spans="1:10" x14ac:dyDescent="0.25">
      <c r="A255" s="17">
        <v>44357</v>
      </c>
      <c r="B255">
        <v>254</v>
      </c>
      <c r="J255" s="20"/>
    </row>
    <row r="256" spans="1:10" x14ac:dyDescent="0.25">
      <c r="A256" s="17">
        <v>44358</v>
      </c>
      <c r="B256">
        <v>255</v>
      </c>
      <c r="J256" s="20"/>
    </row>
    <row r="257" spans="1:10" x14ac:dyDescent="0.25">
      <c r="A257" s="17">
        <v>44359</v>
      </c>
      <c r="B257">
        <v>256</v>
      </c>
      <c r="J257" s="20"/>
    </row>
    <row r="258" spans="1:10" x14ac:dyDescent="0.25">
      <c r="A258" s="17">
        <v>44360</v>
      </c>
      <c r="B258">
        <v>257</v>
      </c>
      <c r="J258" s="20"/>
    </row>
    <row r="259" spans="1:10" x14ac:dyDescent="0.25">
      <c r="A259" s="17">
        <v>44361</v>
      </c>
      <c r="B259">
        <v>258</v>
      </c>
      <c r="J259" s="20"/>
    </row>
    <row r="260" spans="1:10" x14ac:dyDescent="0.25">
      <c r="A260" s="17">
        <v>44362</v>
      </c>
      <c r="B260">
        <v>259</v>
      </c>
      <c r="J260" s="20"/>
    </row>
    <row r="261" spans="1:10" x14ac:dyDescent="0.25">
      <c r="A261" s="17">
        <v>44363</v>
      </c>
      <c r="B261">
        <v>260</v>
      </c>
      <c r="J261" s="20"/>
    </row>
    <row r="262" spans="1:10" x14ac:dyDescent="0.25">
      <c r="A262" s="17">
        <v>44364</v>
      </c>
      <c r="B262">
        <v>261</v>
      </c>
      <c r="J262" s="20"/>
    </row>
    <row r="263" spans="1:10" x14ac:dyDescent="0.25">
      <c r="A263" s="17">
        <v>44365</v>
      </c>
      <c r="B263">
        <v>262</v>
      </c>
      <c r="J263" s="20"/>
    </row>
    <row r="264" spans="1:10" x14ac:dyDescent="0.25">
      <c r="A264" s="17">
        <v>44366</v>
      </c>
      <c r="B264">
        <v>263</v>
      </c>
      <c r="J264" s="20"/>
    </row>
    <row r="265" spans="1:10" x14ac:dyDescent="0.25">
      <c r="A265" s="17">
        <v>44367</v>
      </c>
      <c r="B265">
        <v>264</v>
      </c>
      <c r="J265" s="20"/>
    </row>
    <row r="266" spans="1:10" x14ac:dyDescent="0.25">
      <c r="A266" s="17">
        <v>44368</v>
      </c>
      <c r="B266">
        <v>265</v>
      </c>
      <c r="J266" s="20"/>
    </row>
    <row r="267" spans="1:10" x14ac:dyDescent="0.25">
      <c r="A267" s="17">
        <v>44369</v>
      </c>
      <c r="B267">
        <v>266</v>
      </c>
      <c r="J267" s="20"/>
    </row>
    <row r="268" spans="1:10" x14ac:dyDescent="0.25">
      <c r="A268" s="17">
        <v>44370</v>
      </c>
      <c r="B268">
        <v>267</v>
      </c>
      <c r="J268" s="20"/>
    </row>
    <row r="269" spans="1:10" x14ac:dyDescent="0.25">
      <c r="A269" s="17">
        <v>44371</v>
      </c>
      <c r="B269">
        <v>268</v>
      </c>
      <c r="J269" s="20"/>
    </row>
    <row r="270" spans="1:10" x14ac:dyDescent="0.25">
      <c r="A270" s="17">
        <v>44372</v>
      </c>
      <c r="B270">
        <v>269</v>
      </c>
      <c r="J270" s="20"/>
    </row>
    <row r="271" spans="1:10" x14ac:dyDescent="0.25">
      <c r="A271" s="17">
        <v>44373</v>
      </c>
      <c r="B271">
        <v>270</v>
      </c>
      <c r="J271" s="20"/>
    </row>
    <row r="272" spans="1:10" x14ac:dyDescent="0.25">
      <c r="A272" s="17">
        <v>44374</v>
      </c>
      <c r="B272">
        <v>271</v>
      </c>
      <c r="J272" s="20"/>
    </row>
    <row r="273" spans="1:10" x14ac:dyDescent="0.25">
      <c r="A273" s="17">
        <v>44375</v>
      </c>
      <c r="B273">
        <v>272</v>
      </c>
      <c r="J273" s="20"/>
    </row>
    <row r="274" spans="1:10" x14ac:dyDescent="0.25">
      <c r="A274" s="17">
        <v>44376</v>
      </c>
      <c r="B274">
        <v>273</v>
      </c>
      <c r="J274" s="20"/>
    </row>
    <row r="275" spans="1:10" x14ac:dyDescent="0.25">
      <c r="A275" s="17">
        <v>44377</v>
      </c>
      <c r="B275">
        <v>274</v>
      </c>
      <c r="J275" s="20"/>
    </row>
  </sheetData>
  <autoFilter ref="A1:E275" xr:uid="{7CDF1AE1-3610-4152-9BF5-8093F87D45B9}"/>
  <sortState xmlns:xlrd2="http://schemas.microsoft.com/office/spreadsheetml/2017/richdata2" ref="A2:A275">
    <sortCondition ref="A2:A275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2A027-D87A-4580-9152-AD1E7D953305}">
  <dimension ref="A1:J268"/>
  <sheetViews>
    <sheetView tabSelected="1" topLeftCell="A196" workbookViewId="0">
      <selection activeCell="D1" sqref="D1:D1048576"/>
    </sheetView>
  </sheetViews>
  <sheetFormatPr defaultRowHeight="15" x14ac:dyDescent="0.25"/>
  <cols>
    <col min="1" max="1" width="15.85546875" style="30" bestFit="1" customWidth="1"/>
    <col min="4" max="4" width="10.140625" style="37" bestFit="1" customWidth="1"/>
  </cols>
  <sheetData>
    <row r="1" spans="1:6" x14ac:dyDescent="0.25">
      <c r="A1" s="30" t="s">
        <v>0</v>
      </c>
      <c r="B1" t="s">
        <v>96</v>
      </c>
      <c r="C1" t="s">
        <v>97</v>
      </c>
      <c r="D1" s="37" t="s">
        <v>0</v>
      </c>
      <c r="E1" t="s">
        <v>96</v>
      </c>
      <c r="F1" t="s">
        <v>97</v>
      </c>
    </row>
    <row r="2" spans="1:6" x14ac:dyDescent="0.25">
      <c r="A2" s="31">
        <v>44104.5</v>
      </c>
      <c r="B2">
        <v>0.18116636342110612</v>
      </c>
      <c r="C2">
        <v>0.51896079899709802</v>
      </c>
      <c r="D2" s="37">
        <v>1</v>
      </c>
      <c r="E2">
        <v>0.18116636342110612</v>
      </c>
      <c r="F2">
        <v>0.51896079899709802</v>
      </c>
    </row>
    <row r="3" spans="1:6" x14ac:dyDescent="0.25">
      <c r="A3" s="32">
        <v>44105.5</v>
      </c>
      <c r="B3">
        <v>9.587567708775814E-2</v>
      </c>
      <c r="C3">
        <v>0.52317714326437459</v>
      </c>
      <c r="D3" s="37">
        <v>2</v>
      </c>
      <c r="E3">
        <v>0.27704204050886427</v>
      </c>
      <c r="F3">
        <v>1.0421379422614727</v>
      </c>
    </row>
    <row r="4" spans="1:6" x14ac:dyDescent="0.25">
      <c r="A4" s="31">
        <v>44106.5</v>
      </c>
      <c r="B4">
        <v>0.10114041437890087</v>
      </c>
      <c r="C4">
        <v>0.50903276472176595</v>
      </c>
      <c r="D4" s="37">
        <v>3</v>
      </c>
      <c r="E4">
        <v>0.37818245488776514</v>
      </c>
      <c r="F4">
        <v>1.5511707069832386</v>
      </c>
    </row>
    <row r="5" spans="1:6" x14ac:dyDescent="0.25">
      <c r="A5" s="32">
        <v>44107.5</v>
      </c>
      <c r="B5">
        <v>0.23483450993857993</v>
      </c>
      <c r="C5">
        <v>0.54233408996379984</v>
      </c>
      <c r="D5" s="37">
        <v>4</v>
      </c>
      <c r="E5">
        <v>0.61301696482634505</v>
      </c>
      <c r="F5">
        <v>2.0935047969470384</v>
      </c>
    </row>
    <row r="6" spans="1:6" x14ac:dyDescent="0.25">
      <c r="A6" s="31">
        <v>44108.5</v>
      </c>
      <c r="B6">
        <v>0.20166300325554221</v>
      </c>
      <c r="C6">
        <v>0.78254636735658822</v>
      </c>
      <c r="D6" s="37">
        <v>5</v>
      </c>
      <c r="E6">
        <v>0.81467996808188725</v>
      </c>
      <c r="F6">
        <v>2.8760511643036266</v>
      </c>
    </row>
    <row r="7" spans="1:6" x14ac:dyDescent="0.25">
      <c r="A7" s="32">
        <v>44109.5</v>
      </c>
      <c r="B7">
        <v>6.9182930323995195E-2</v>
      </c>
      <c r="C7">
        <v>0.76099213513776776</v>
      </c>
      <c r="D7" s="37">
        <v>6</v>
      </c>
      <c r="E7">
        <v>0.8838628984058825</v>
      </c>
      <c r="F7">
        <v>3.6370432994413946</v>
      </c>
    </row>
    <row r="8" spans="1:6" x14ac:dyDescent="0.25">
      <c r="A8" s="31">
        <v>44110.5</v>
      </c>
      <c r="B8">
        <v>0.12670863014835837</v>
      </c>
      <c r="C8">
        <v>0.48099839115208959</v>
      </c>
      <c r="D8" s="37">
        <v>7</v>
      </c>
      <c r="E8">
        <v>1.0105715285542409</v>
      </c>
      <c r="F8">
        <v>4.1180416905934845</v>
      </c>
    </row>
    <row r="9" spans="1:6" x14ac:dyDescent="0.25">
      <c r="A9" s="31">
        <v>44117.5</v>
      </c>
      <c r="B9">
        <v>0.59398604876032735</v>
      </c>
      <c r="C9">
        <v>1.0299507410054094</v>
      </c>
      <c r="D9" s="37">
        <v>8</v>
      </c>
      <c r="E9">
        <v>1.6045575773145684</v>
      </c>
      <c r="F9">
        <v>5.1479924315988939</v>
      </c>
    </row>
    <row r="10" spans="1:6" x14ac:dyDescent="0.25">
      <c r="A10" s="32">
        <v>44116.5</v>
      </c>
      <c r="B10">
        <v>0.46303035401789705</v>
      </c>
      <c r="C10">
        <v>0.80639943885846366</v>
      </c>
      <c r="D10" s="37">
        <v>9</v>
      </c>
      <c r="E10">
        <v>2.0675879313324654</v>
      </c>
      <c r="F10">
        <v>5.9543918704573571</v>
      </c>
    </row>
    <row r="11" spans="1:6" x14ac:dyDescent="0.25">
      <c r="A11" s="31">
        <v>44115.5</v>
      </c>
      <c r="B11">
        <v>0.30193525185897241</v>
      </c>
      <c r="C11">
        <v>0.46291693155613556</v>
      </c>
      <c r="D11" s="37">
        <v>10</v>
      </c>
      <c r="E11">
        <v>2.3695231831914381</v>
      </c>
      <c r="F11">
        <v>6.4173088020134923</v>
      </c>
    </row>
    <row r="12" spans="1:6" x14ac:dyDescent="0.25">
      <c r="A12" s="32">
        <v>44114.5</v>
      </c>
      <c r="B12">
        <v>0.2656904055096872</v>
      </c>
      <c r="C12">
        <v>1.2628679879344562</v>
      </c>
      <c r="D12" s="37">
        <v>11</v>
      </c>
      <c r="E12">
        <v>2.6352135887011254</v>
      </c>
      <c r="F12">
        <v>7.6801767899479483</v>
      </c>
    </row>
    <row r="13" spans="1:6" x14ac:dyDescent="0.25">
      <c r="A13" s="31">
        <v>44113.5</v>
      </c>
      <c r="B13">
        <v>0.71238473926352308</v>
      </c>
      <c r="C13">
        <v>1.0647914066157609</v>
      </c>
      <c r="D13" s="37">
        <v>12</v>
      </c>
      <c r="E13">
        <v>3.3475983279646484</v>
      </c>
      <c r="F13">
        <v>8.7449681965637094</v>
      </c>
    </row>
    <row r="14" spans="1:6" x14ac:dyDescent="0.25">
      <c r="A14" s="32">
        <v>44112.5</v>
      </c>
      <c r="B14">
        <v>0.4752932584928406</v>
      </c>
      <c r="C14">
        <v>0.87462967176233875</v>
      </c>
      <c r="D14" s="37">
        <v>13</v>
      </c>
      <c r="E14">
        <v>3.8228915864574891</v>
      </c>
      <c r="F14">
        <v>9.6195978683260481</v>
      </c>
    </row>
    <row r="15" spans="1:6" x14ac:dyDescent="0.25">
      <c r="A15" s="31">
        <v>44111.5</v>
      </c>
      <c r="B15">
        <v>0.48708877244833271</v>
      </c>
      <c r="C15">
        <v>0.86459022385560469</v>
      </c>
      <c r="D15" s="37">
        <v>14</v>
      </c>
      <c r="E15">
        <v>4.3099803589058219</v>
      </c>
      <c r="F15">
        <v>10.484188092181652</v>
      </c>
    </row>
    <row r="16" spans="1:6" x14ac:dyDescent="0.25">
      <c r="A16" s="31">
        <v>44124.5</v>
      </c>
      <c r="B16">
        <v>0.7556280344326074</v>
      </c>
      <c r="C16">
        <v>1.4355985154290989</v>
      </c>
      <c r="D16" s="37">
        <v>15</v>
      </c>
      <c r="E16">
        <v>5.0656083933384295</v>
      </c>
      <c r="F16">
        <v>11.919786607610751</v>
      </c>
    </row>
    <row r="17" spans="1:6" x14ac:dyDescent="0.25">
      <c r="A17" s="32">
        <v>44123.5</v>
      </c>
      <c r="B17">
        <v>0.94197106894751714</v>
      </c>
      <c r="C17">
        <v>1.4770518552517911</v>
      </c>
      <c r="D17" s="37">
        <v>16</v>
      </c>
      <c r="E17">
        <v>6.0075794622859462</v>
      </c>
      <c r="F17">
        <v>13.396838462862542</v>
      </c>
    </row>
    <row r="18" spans="1:6" x14ac:dyDescent="0.25">
      <c r="A18" s="31">
        <v>44122.5</v>
      </c>
      <c r="B18">
        <v>0.92397783246937548</v>
      </c>
      <c r="C18">
        <v>1.3809627614293993</v>
      </c>
      <c r="D18" s="37">
        <v>17</v>
      </c>
      <c r="E18">
        <v>6.9315572947553221</v>
      </c>
      <c r="F18">
        <v>14.777801224291942</v>
      </c>
    </row>
    <row r="19" spans="1:6" x14ac:dyDescent="0.25">
      <c r="A19" s="32">
        <v>44121.5</v>
      </c>
      <c r="B19">
        <v>0.88565749807861194</v>
      </c>
      <c r="C19">
        <v>1.2769280498558075</v>
      </c>
      <c r="D19" s="37">
        <v>18</v>
      </c>
      <c r="E19">
        <v>7.8172147928339344</v>
      </c>
      <c r="F19">
        <v>16.05472927414775</v>
      </c>
    </row>
    <row r="20" spans="1:6" x14ac:dyDescent="0.25">
      <c r="A20" s="31">
        <v>44120.5</v>
      </c>
      <c r="B20">
        <v>0.85875685766850673</v>
      </c>
      <c r="C20">
        <v>1.3033441358021221</v>
      </c>
      <c r="D20" s="37">
        <v>19</v>
      </c>
      <c r="E20">
        <v>8.6759716505024418</v>
      </c>
      <c r="F20">
        <v>17.358073409949871</v>
      </c>
    </row>
    <row r="21" spans="1:6" x14ac:dyDescent="0.25">
      <c r="A21" s="32">
        <v>44119.5</v>
      </c>
      <c r="B21">
        <v>0.75735902095026519</v>
      </c>
      <c r="C21">
        <v>1.2079526840767698</v>
      </c>
      <c r="D21" s="37">
        <v>20</v>
      </c>
      <c r="E21">
        <v>9.4333306714527065</v>
      </c>
      <c r="F21">
        <v>18.56602609402664</v>
      </c>
    </row>
    <row r="22" spans="1:6" x14ac:dyDescent="0.25">
      <c r="A22" s="31">
        <v>44118.5</v>
      </c>
      <c r="B22">
        <v>0.72840630505530102</v>
      </c>
      <c r="C22">
        <v>1.2140498316603188</v>
      </c>
      <c r="D22" s="37">
        <v>21</v>
      </c>
      <c r="E22">
        <v>10.161736976508008</v>
      </c>
      <c r="F22">
        <v>19.780075925686958</v>
      </c>
    </row>
    <row r="23" spans="1:6" x14ac:dyDescent="0.25">
      <c r="A23" s="31">
        <v>44131.5</v>
      </c>
      <c r="B23">
        <v>0.95505882923057928</v>
      </c>
      <c r="C23">
        <v>1.1895910606900004</v>
      </c>
      <c r="D23" s="37">
        <v>22</v>
      </c>
      <c r="E23">
        <v>11.116795805738587</v>
      </c>
      <c r="F23">
        <v>20.969666986376957</v>
      </c>
    </row>
    <row r="24" spans="1:6" x14ac:dyDescent="0.25">
      <c r="A24" s="32">
        <v>44130.5</v>
      </c>
      <c r="B24">
        <v>0.83980885438146924</v>
      </c>
      <c r="C24">
        <v>1.2011896840225034</v>
      </c>
      <c r="D24" s="37">
        <v>23</v>
      </c>
      <c r="E24">
        <v>11.956604660120057</v>
      </c>
      <c r="F24">
        <v>22.170856670399459</v>
      </c>
    </row>
    <row r="25" spans="1:6" x14ac:dyDescent="0.25">
      <c r="A25" s="31">
        <v>44129.5</v>
      </c>
      <c r="B25">
        <v>0.87177052956618262</v>
      </c>
      <c r="C25">
        <v>1.0235751017049197</v>
      </c>
      <c r="D25" s="37">
        <v>24</v>
      </c>
      <c r="E25">
        <v>12.828375189686239</v>
      </c>
      <c r="F25">
        <v>23.19443177210438</v>
      </c>
    </row>
    <row r="26" spans="1:6" x14ac:dyDescent="0.25">
      <c r="A26" s="32">
        <v>44128.5</v>
      </c>
      <c r="B26">
        <v>0.82918162069578027</v>
      </c>
      <c r="C26">
        <v>1.2843618397150691</v>
      </c>
      <c r="D26" s="37">
        <v>25</v>
      </c>
      <c r="E26">
        <v>13.657556810382019</v>
      </c>
      <c r="F26">
        <v>24.478793611819448</v>
      </c>
    </row>
    <row r="27" spans="1:6" x14ac:dyDescent="0.25">
      <c r="A27" s="31">
        <v>44127.5</v>
      </c>
      <c r="B27">
        <v>0.87142668011756697</v>
      </c>
      <c r="C27">
        <v>1.2504061376730626</v>
      </c>
      <c r="D27" s="37">
        <v>26</v>
      </c>
      <c r="E27">
        <v>14.528983490499586</v>
      </c>
      <c r="F27">
        <v>25.729199749492512</v>
      </c>
    </row>
    <row r="28" spans="1:6" x14ac:dyDescent="0.25">
      <c r="A28" s="32">
        <v>44126.5</v>
      </c>
      <c r="B28">
        <v>0.88037903583747135</v>
      </c>
      <c r="C28">
        <v>1.20174711628335</v>
      </c>
      <c r="D28" s="37">
        <v>27</v>
      </c>
      <c r="E28">
        <v>15.409362526337057</v>
      </c>
      <c r="F28">
        <v>26.930946865775862</v>
      </c>
    </row>
    <row r="29" spans="1:6" x14ac:dyDescent="0.25">
      <c r="A29" s="31">
        <v>44125.5</v>
      </c>
      <c r="B29">
        <v>0.88102872381703579</v>
      </c>
      <c r="C29">
        <v>1.3631378453237679</v>
      </c>
      <c r="D29" s="37">
        <v>28</v>
      </c>
      <c r="E29">
        <v>16.290391250154094</v>
      </c>
      <c r="F29">
        <v>28.294084711099629</v>
      </c>
    </row>
    <row r="30" spans="1:6" x14ac:dyDescent="0.25">
      <c r="A30" s="31">
        <v>44138.5</v>
      </c>
      <c r="B30">
        <v>0.6747554715352807</v>
      </c>
      <c r="C30">
        <v>1.5115911282863059</v>
      </c>
      <c r="D30" s="37">
        <v>29</v>
      </c>
      <c r="E30">
        <v>16.965146721689376</v>
      </c>
      <c r="F30">
        <v>29.805675839385934</v>
      </c>
    </row>
    <row r="31" spans="1:6" x14ac:dyDescent="0.25">
      <c r="A31" s="32">
        <v>44137.5</v>
      </c>
      <c r="B31">
        <v>0.55220274584155649</v>
      </c>
      <c r="C31">
        <v>1.2670275260424708</v>
      </c>
      <c r="D31" s="37">
        <v>30</v>
      </c>
      <c r="E31">
        <v>17.517349467530931</v>
      </c>
      <c r="F31">
        <v>31.072703365428406</v>
      </c>
    </row>
    <row r="32" spans="1:6" x14ac:dyDescent="0.25">
      <c r="A32" s="31">
        <v>44136.5</v>
      </c>
      <c r="B32">
        <v>0.73804875113379076</v>
      </c>
      <c r="C32">
        <v>0.76356858583796683</v>
      </c>
      <c r="D32" s="37">
        <v>31</v>
      </c>
      <c r="E32">
        <v>18.255398218664723</v>
      </c>
      <c r="F32">
        <v>31.836271951266372</v>
      </c>
    </row>
    <row r="33" spans="1:6" x14ac:dyDescent="0.25">
      <c r="A33" s="32">
        <v>44135.5</v>
      </c>
      <c r="B33">
        <v>0.47235450417022962</v>
      </c>
      <c r="C33">
        <v>1.2424404011978887</v>
      </c>
      <c r="D33" s="37">
        <v>32</v>
      </c>
      <c r="E33">
        <v>18.727752722834953</v>
      </c>
      <c r="F33">
        <v>33.078712352464258</v>
      </c>
    </row>
    <row r="34" spans="1:6" x14ac:dyDescent="0.25">
      <c r="A34" s="31">
        <v>44134.5</v>
      </c>
      <c r="B34">
        <v>0.91732881666347288</v>
      </c>
      <c r="C34">
        <v>1.3237262599422752</v>
      </c>
      <c r="D34" s="37">
        <v>33</v>
      </c>
      <c r="E34">
        <v>19.645081539498428</v>
      </c>
      <c r="F34">
        <v>34.402438612406534</v>
      </c>
    </row>
    <row r="35" spans="1:6" x14ac:dyDescent="0.25">
      <c r="A35" s="32">
        <v>44133.5</v>
      </c>
      <c r="B35">
        <v>1.0729574881152872</v>
      </c>
      <c r="C35">
        <v>1.3130269959711567</v>
      </c>
      <c r="D35" s="37">
        <v>34</v>
      </c>
      <c r="E35">
        <v>20.718039027613713</v>
      </c>
      <c r="F35">
        <v>35.715465608377691</v>
      </c>
    </row>
    <row r="36" spans="1:6" x14ac:dyDescent="0.25">
      <c r="A36" s="31">
        <v>44132.5</v>
      </c>
      <c r="B36">
        <v>1.1250379000056041</v>
      </c>
      <c r="C36">
        <v>1.2923989916214231</v>
      </c>
      <c r="D36" s="37">
        <v>35</v>
      </c>
      <c r="E36">
        <v>21.843076927619318</v>
      </c>
      <c r="F36">
        <v>37.007864599999117</v>
      </c>
    </row>
    <row r="37" spans="1:6" x14ac:dyDescent="0.25">
      <c r="A37" s="31">
        <v>44145.5</v>
      </c>
      <c r="B37">
        <v>0.6167590532729601</v>
      </c>
      <c r="C37">
        <v>0.36969311031832414</v>
      </c>
      <c r="D37" s="37">
        <v>36</v>
      </c>
      <c r="E37">
        <v>22.459835980892279</v>
      </c>
      <c r="F37">
        <v>37.37755771031744</v>
      </c>
    </row>
    <row r="38" spans="1:6" x14ac:dyDescent="0.25">
      <c r="A38" s="32">
        <v>44144.5</v>
      </c>
      <c r="B38">
        <v>0.27080711170072386</v>
      </c>
      <c r="C38">
        <v>1.18325262603109</v>
      </c>
      <c r="D38" s="37">
        <v>37</v>
      </c>
      <c r="E38">
        <v>22.730643092593002</v>
      </c>
      <c r="F38">
        <v>38.560810336348531</v>
      </c>
    </row>
    <row r="39" spans="1:6" x14ac:dyDescent="0.25">
      <c r="A39" s="31">
        <v>44143.5</v>
      </c>
      <c r="B39">
        <v>0.64159747602124428</v>
      </c>
      <c r="C39">
        <v>0.99984933108545893</v>
      </c>
      <c r="D39" s="37">
        <v>38</v>
      </c>
      <c r="E39">
        <v>23.372240568614245</v>
      </c>
      <c r="F39">
        <v>39.560659667433988</v>
      </c>
    </row>
    <row r="40" spans="1:6" x14ac:dyDescent="0.25">
      <c r="A40" s="32">
        <v>44142.5</v>
      </c>
      <c r="B40">
        <v>0.92344178302997348</v>
      </c>
      <c r="C40">
        <v>1.101238981528837</v>
      </c>
      <c r="D40" s="37">
        <v>39</v>
      </c>
      <c r="E40">
        <v>24.295682351644217</v>
      </c>
      <c r="F40">
        <v>40.661898648962826</v>
      </c>
    </row>
    <row r="41" spans="1:6" x14ac:dyDescent="0.25">
      <c r="A41" s="31">
        <v>44141.5</v>
      </c>
      <c r="B41">
        <v>0.89243332923149532</v>
      </c>
      <c r="C41">
        <v>0.96258139095758954</v>
      </c>
      <c r="D41" s="37">
        <v>40</v>
      </c>
      <c r="E41">
        <v>25.188115680875711</v>
      </c>
      <c r="F41">
        <v>41.624480039920414</v>
      </c>
    </row>
    <row r="42" spans="1:6" x14ac:dyDescent="0.25">
      <c r="A42" s="32">
        <v>44140.5</v>
      </c>
      <c r="B42">
        <v>0.72822106366069739</v>
      </c>
      <c r="C42">
        <v>1.0806454778081431</v>
      </c>
      <c r="D42" s="37">
        <v>41</v>
      </c>
      <c r="E42">
        <v>25.916336744536409</v>
      </c>
      <c r="F42">
        <v>42.705125517728554</v>
      </c>
    </row>
    <row r="43" spans="1:6" x14ac:dyDescent="0.25">
      <c r="A43" s="31">
        <v>44139.5</v>
      </c>
      <c r="B43">
        <v>0.39909245583160302</v>
      </c>
      <c r="C43">
        <v>1.5243752275670912</v>
      </c>
      <c r="D43" s="37">
        <v>42</v>
      </c>
      <c r="E43">
        <v>26.315429200368012</v>
      </c>
      <c r="F43">
        <v>44.229500745295645</v>
      </c>
    </row>
    <row r="44" spans="1:6" x14ac:dyDescent="0.25">
      <c r="A44" s="31">
        <v>44152.5</v>
      </c>
      <c r="B44">
        <v>0.89160387740489844</v>
      </c>
      <c r="C44">
        <v>1.1304588171627434</v>
      </c>
      <c r="D44" s="37">
        <v>43</v>
      </c>
      <c r="E44">
        <v>27.207033077772909</v>
      </c>
      <c r="F44">
        <v>45.359959562458386</v>
      </c>
    </row>
    <row r="45" spans="1:6" x14ac:dyDescent="0.25">
      <c r="A45" s="32">
        <v>44151.5</v>
      </c>
      <c r="B45">
        <v>0.7919910767477486</v>
      </c>
      <c r="C45">
        <v>1.2792329927012447</v>
      </c>
      <c r="D45" s="37">
        <v>44</v>
      </c>
      <c r="E45">
        <v>27.999024154520658</v>
      </c>
      <c r="F45">
        <v>46.639192555159632</v>
      </c>
    </row>
    <row r="46" spans="1:6" x14ac:dyDescent="0.25">
      <c r="A46" s="31">
        <v>44150.5</v>
      </c>
      <c r="B46">
        <v>0.91425195872244824</v>
      </c>
      <c r="C46">
        <v>1.21513699194873</v>
      </c>
      <c r="D46" s="37">
        <v>45</v>
      </c>
      <c r="E46">
        <v>28.913276113243107</v>
      </c>
      <c r="F46">
        <v>47.854329547108364</v>
      </c>
    </row>
    <row r="47" spans="1:6" x14ac:dyDescent="0.25">
      <c r="A47" s="32">
        <v>44149.5</v>
      </c>
      <c r="B47">
        <v>0.88288065471739186</v>
      </c>
      <c r="C47">
        <v>1.2008142013890901</v>
      </c>
      <c r="D47" s="37">
        <v>46</v>
      </c>
      <c r="E47">
        <v>29.7961567679605</v>
      </c>
      <c r="F47">
        <v>49.055143748497457</v>
      </c>
    </row>
    <row r="48" spans="1:6" x14ac:dyDescent="0.25">
      <c r="A48" s="31">
        <v>44148.5</v>
      </c>
      <c r="B48">
        <v>0.8934403340060536</v>
      </c>
      <c r="C48">
        <v>1.1261479434273653</v>
      </c>
      <c r="D48" s="37">
        <v>47</v>
      </c>
      <c r="E48">
        <v>30.689597101966555</v>
      </c>
      <c r="F48">
        <v>50.18129169192482</v>
      </c>
    </row>
    <row r="49" spans="1:6" x14ac:dyDescent="0.25">
      <c r="A49" s="32">
        <v>44147.5</v>
      </c>
      <c r="B49">
        <v>0.69867532252118092</v>
      </c>
      <c r="C49">
        <v>1.0789065346689042</v>
      </c>
      <c r="D49" s="37">
        <v>48</v>
      </c>
      <c r="E49">
        <v>31.388272424487734</v>
      </c>
      <c r="F49">
        <v>51.260198226593722</v>
      </c>
    </row>
    <row r="50" spans="1:6" x14ac:dyDescent="0.25">
      <c r="A50" s="31">
        <v>44146.5</v>
      </c>
      <c r="B50">
        <v>0.67847943227060603</v>
      </c>
      <c r="C50">
        <v>1.0221540937645457</v>
      </c>
      <c r="D50" s="37">
        <v>49</v>
      </c>
      <c r="E50">
        <v>32.066751856758337</v>
      </c>
      <c r="F50">
        <v>52.282352320358271</v>
      </c>
    </row>
    <row r="51" spans="1:6" x14ac:dyDescent="0.25">
      <c r="A51" s="31">
        <v>44159.5</v>
      </c>
      <c r="B51">
        <v>0.98242159225668935</v>
      </c>
      <c r="C51">
        <v>1.0753153783286</v>
      </c>
      <c r="D51" s="37">
        <v>50</v>
      </c>
      <c r="E51">
        <v>33.049173449015029</v>
      </c>
      <c r="F51">
        <v>53.357667698686868</v>
      </c>
    </row>
    <row r="52" spans="1:6" x14ac:dyDescent="0.25">
      <c r="A52" s="32">
        <v>44158.5</v>
      </c>
      <c r="B52">
        <v>0.84193376778226137</v>
      </c>
      <c r="C52">
        <v>1.247279292045633</v>
      </c>
      <c r="D52" s="37">
        <v>51</v>
      </c>
      <c r="E52">
        <v>33.891107216797288</v>
      </c>
      <c r="F52">
        <v>54.6049469907325</v>
      </c>
    </row>
    <row r="53" spans="1:6" x14ac:dyDescent="0.25">
      <c r="A53" s="31">
        <v>44157.5</v>
      </c>
      <c r="B53">
        <v>0.6854652854208193</v>
      </c>
      <c r="C53">
        <v>0.7858961305140566</v>
      </c>
      <c r="D53" s="37">
        <v>52</v>
      </c>
      <c r="E53">
        <v>34.576572502218106</v>
      </c>
      <c r="F53">
        <v>55.390843121246554</v>
      </c>
    </row>
    <row r="54" spans="1:6" x14ac:dyDescent="0.25">
      <c r="A54" s="32">
        <v>44156.5</v>
      </c>
      <c r="B54">
        <v>0.29649859326799372</v>
      </c>
      <c r="C54">
        <v>0.59343324103952466</v>
      </c>
      <c r="D54" s="37">
        <v>53</v>
      </c>
      <c r="E54">
        <v>34.873071095486097</v>
      </c>
      <c r="F54">
        <v>55.984276362286082</v>
      </c>
    </row>
    <row r="55" spans="1:6" x14ac:dyDescent="0.25">
      <c r="A55" s="31">
        <v>44155.5</v>
      </c>
      <c r="B55">
        <v>0.20035765499369945</v>
      </c>
      <c r="C55">
        <v>0.92578882622699998</v>
      </c>
      <c r="D55" s="37">
        <v>54</v>
      </c>
      <c r="E55">
        <v>35.073428750479799</v>
      </c>
      <c r="F55">
        <v>56.91006518851308</v>
      </c>
    </row>
    <row r="56" spans="1:6" x14ac:dyDescent="0.25">
      <c r="A56" s="32">
        <v>44154.5</v>
      </c>
      <c r="B56">
        <v>0.67900120174311562</v>
      </c>
      <c r="C56">
        <v>1.2627959460053697</v>
      </c>
      <c r="D56" s="37">
        <v>55</v>
      </c>
      <c r="E56">
        <v>35.752429952222911</v>
      </c>
      <c r="F56">
        <v>58.172861134518449</v>
      </c>
    </row>
    <row r="57" spans="1:6" x14ac:dyDescent="0.25">
      <c r="A57" s="31">
        <v>44153.5</v>
      </c>
      <c r="B57">
        <v>1.0133287443542063</v>
      </c>
      <c r="C57">
        <v>1.1585854711342158</v>
      </c>
      <c r="D57" s="37">
        <v>56</v>
      </c>
      <c r="E57">
        <v>36.765758696577116</v>
      </c>
      <c r="F57">
        <v>59.331446605652665</v>
      </c>
    </row>
    <row r="58" spans="1:6" x14ac:dyDescent="0.25">
      <c r="A58" s="31">
        <v>44166.5</v>
      </c>
      <c r="B58">
        <v>0.94861248750691274</v>
      </c>
      <c r="C58">
        <v>1.1897129176980286</v>
      </c>
      <c r="D58" s="37">
        <v>57</v>
      </c>
      <c r="E58">
        <v>37.71437118408403</v>
      </c>
      <c r="F58">
        <v>60.521159523350697</v>
      </c>
    </row>
    <row r="59" spans="1:6" x14ac:dyDescent="0.25">
      <c r="A59" s="32">
        <v>44165.5</v>
      </c>
      <c r="B59">
        <v>0.82538909620419709</v>
      </c>
      <c r="C59">
        <v>1.4110919214117497</v>
      </c>
      <c r="D59" s="37">
        <v>58</v>
      </c>
      <c r="E59">
        <v>38.539760280288228</v>
      </c>
      <c r="F59">
        <v>61.93225144476245</v>
      </c>
    </row>
    <row r="60" spans="1:6" x14ac:dyDescent="0.25">
      <c r="A60" s="31">
        <v>44164.5</v>
      </c>
      <c r="B60">
        <v>0.64318178715629681</v>
      </c>
      <c r="C60">
        <v>1.2409104467570278</v>
      </c>
      <c r="D60" s="37">
        <v>59</v>
      </c>
      <c r="E60">
        <v>39.182942067444522</v>
      </c>
      <c r="F60">
        <v>63.173161891519477</v>
      </c>
    </row>
    <row r="61" spans="1:6" x14ac:dyDescent="0.25">
      <c r="A61" s="32">
        <v>44163.5</v>
      </c>
      <c r="B61">
        <v>0.73309938819344123</v>
      </c>
      <c r="C61">
        <v>1.1436470840957269</v>
      </c>
      <c r="D61" s="37">
        <v>60</v>
      </c>
      <c r="E61">
        <v>39.916041455637966</v>
      </c>
      <c r="F61">
        <v>64.316808975615203</v>
      </c>
    </row>
    <row r="62" spans="1:6" x14ac:dyDescent="0.25">
      <c r="A62" s="31">
        <v>44162.5</v>
      </c>
      <c r="B62">
        <v>0.40001234069279024</v>
      </c>
      <c r="C62">
        <v>1.0899174240192726</v>
      </c>
      <c r="D62" s="37">
        <v>61</v>
      </c>
      <c r="E62">
        <v>40.316053796330756</v>
      </c>
      <c r="F62">
        <v>65.406726399634479</v>
      </c>
    </row>
    <row r="63" spans="1:6" x14ac:dyDescent="0.25">
      <c r="A63" s="32">
        <v>44161.5</v>
      </c>
      <c r="B63">
        <v>0.8929773050022134</v>
      </c>
      <c r="C63">
        <v>1.1563832763938784</v>
      </c>
      <c r="D63" s="37">
        <v>62</v>
      </c>
      <c r="E63">
        <v>41.209031101332968</v>
      </c>
      <c r="F63">
        <v>66.563109676028361</v>
      </c>
    </row>
    <row r="64" spans="1:6" x14ac:dyDescent="0.25">
      <c r="A64" s="31">
        <v>44160.5</v>
      </c>
      <c r="B64">
        <v>0.88728072718053963</v>
      </c>
      <c r="C64">
        <v>1.1089370248634642</v>
      </c>
      <c r="D64" s="37">
        <v>63</v>
      </c>
      <c r="E64">
        <v>42.096311828513507</v>
      </c>
      <c r="F64">
        <v>67.672046700891826</v>
      </c>
    </row>
    <row r="65" spans="1:6" x14ac:dyDescent="0.25">
      <c r="A65" s="31">
        <v>44173.5</v>
      </c>
      <c r="B65">
        <v>0.85488295680647064</v>
      </c>
      <c r="C65">
        <v>1.4374267679873938</v>
      </c>
      <c r="D65" s="37">
        <v>64</v>
      </c>
      <c r="E65">
        <v>42.951194785319977</v>
      </c>
      <c r="F65">
        <v>69.109473468879216</v>
      </c>
    </row>
    <row r="66" spans="1:6" x14ac:dyDescent="0.25">
      <c r="A66" s="32">
        <v>44172.5</v>
      </c>
      <c r="B66">
        <v>0.52093523973565203</v>
      </c>
      <c r="C66">
        <v>1.3723595492077325</v>
      </c>
      <c r="D66" s="37">
        <v>65</v>
      </c>
      <c r="E66">
        <v>43.472130025055627</v>
      </c>
      <c r="F66">
        <v>70.481833018086945</v>
      </c>
    </row>
    <row r="67" spans="1:6" x14ac:dyDescent="0.25">
      <c r="A67" s="31">
        <v>44171.5</v>
      </c>
      <c r="B67">
        <v>0.68079913553936722</v>
      </c>
      <c r="C67">
        <v>1.1276819842455459</v>
      </c>
      <c r="D67" s="37">
        <v>66</v>
      </c>
      <c r="E67">
        <v>44.152929160594994</v>
      </c>
      <c r="F67">
        <v>71.609515002332486</v>
      </c>
    </row>
    <row r="68" spans="1:6" x14ac:dyDescent="0.25">
      <c r="A68" s="32">
        <v>44170.5</v>
      </c>
      <c r="B68">
        <v>0.7773435048205406</v>
      </c>
      <c r="C68">
        <v>1.0639009222144109</v>
      </c>
      <c r="D68" s="37">
        <v>67</v>
      </c>
      <c r="E68">
        <v>44.930272665415536</v>
      </c>
      <c r="F68">
        <v>72.673415924546902</v>
      </c>
    </row>
    <row r="69" spans="1:6" x14ac:dyDescent="0.25">
      <c r="A69" s="31">
        <v>44169.5</v>
      </c>
      <c r="B69">
        <v>0.47609718217230718</v>
      </c>
      <c r="C69">
        <v>1.2479975648740886</v>
      </c>
      <c r="D69" s="37">
        <v>68</v>
      </c>
      <c r="E69">
        <v>45.406369847587847</v>
      </c>
      <c r="F69">
        <v>73.921413489420985</v>
      </c>
    </row>
    <row r="70" spans="1:6" x14ac:dyDescent="0.25">
      <c r="A70" s="32">
        <v>44168.5</v>
      </c>
      <c r="B70">
        <v>0.72999421742849402</v>
      </c>
      <c r="C70">
        <v>1.1488170742761363</v>
      </c>
      <c r="D70" s="37">
        <v>69</v>
      </c>
      <c r="E70">
        <v>46.136364065016338</v>
      </c>
      <c r="F70">
        <v>75.070230563697123</v>
      </c>
    </row>
    <row r="71" spans="1:6" x14ac:dyDescent="0.25">
      <c r="A71" s="31">
        <v>44167.5</v>
      </c>
      <c r="B71">
        <v>0.55760262066884458</v>
      </c>
      <c r="C71">
        <v>1.0326105093316178</v>
      </c>
      <c r="D71" s="37">
        <v>70</v>
      </c>
      <c r="E71">
        <v>46.693966685685183</v>
      </c>
      <c r="F71">
        <v>76.102841073028742</v>
      </c>
    </row>
    <row r="72" spans="1:6" x14ac:dyDescent="0.25">
      <c r="A72" s="31">
        <v>44180.5</v>
      </c>
      <c r="B72">
        <v>0.75575940962898025</v>
      </c>
      <c r="C72">
        <v>1.2714768728355774</v>
      </c>
      <c r="D72" s="37">
        <v>71</v>
      </c>
      <c r="E72">
        <v>47.449726095314162</v>
      </c>
      <c r="F72">
        <v>77.37431794586432</v>
      </c>
    </row>
    <row r="73" spans="1:6" x14ac:dyDescent="0.25">
      <c r="A73" s="32">
        <v>44179.5</v>
      </c>
      <c r="B73">
        <v>0.66802453093303527</v>
      </c>
      <c r="C73">
        <v>0.62979111172428315</v>
      </c>
      <c r="D73" s="37">
        <v>72</v>
      </c>
      <c r="E73">
        <v>48.117750626247201</v>
      </c>
      <c r="F73">
        <v>78.004109057588607</v>
      </c>
    </row>
    <row r="74" spans="1:6" x14ac:dyDescent="0.25">
      <c r="A74" s="31">
        <v>44178.5</v>
      </c>
      <c r="B74">
        <v>0.34409591134783035</v>
      </c>
      <c r="C74">
        <v>1.1788640771610632</v>
      </c>
      <c r="D74" s="37">
        <v>73</v>
      </c>
      <c r="E74">
        <v>48.461846537595029</v>
      </c>
      <c r="F74">
        <v>79.182973134749673</v>
      </c>
    </row>
    <row r="75" spans="1:6" x14ac:dyDescent="0.25">
      <c r="A75" s="32">
        <v>44177.5</v>
      </c>
      <c r="B75">
        <v>0.87228525549732305</v>
      </c>
      <c r="C75">
        <v>1.4941423706127559</v>
      </c>
      <c r="D75" s="37">
        <v>74</v>
      </c>
      <c r="E75">
        <v>49.334131793092354</v>
      </c>
      <c r="F75">
        <v>80.677115505362423</v>
      </c>
    </row>
    <row r="76" spans="1:6" x14ac:dyDescent="0.25">
      <c r="A76" s="31">
        <v>44176.5</v>
      </c>
      <c r="B76">
        <v>0.90181308967957219</v>
      </c>
      <c r="C76">
        <v>1.645450776438893</v>
      </c>
      <c r="D76" s="37">
        <v>75</v>
      </c>
      <c r="E76">
        <v>50.235944882771925</v>
      </c>
      <c r="F76">
        <v>82.322566281801315</v>
      </c>
    </row>
    <row r="77" spans="1:6" x14ac:dyDescent="0.25">
      <c r="A77" s="32">
        <v>44175.5</v>
      </c>
      <c r="B77">
        <v>0.99145444246467229</v>
      </c>
      <c r="C77">
        <v>1.2607156865234799</v>
      </c>
      <c r="D77" s="37">
        <v>76</v>
      </c>
      <c r="E77">
        <v>51.227399325236597</v>
      </c>
      <c r="F77">
        <v>83.583281968324798</v>
      </c>
    </row>
    <row r="78" spans="1:6" x14ac:dyDescent="0.25">
      <c r="A78" s="31">
        <v>44174.5</v>
      </c>
      <c r="B78">
        <v>0.98051136358298852</v>
      </c>
      <c r="C78">
        <v>1.6013575646463565</v>
      </c>
      <c r="D78" s="37">
        <v>77</v>
      </c>
      <c r="E78">
        <v>52.207910688819588</v>
      </c>
      <c r="F78">
        <v>85.184639532971147</v>
      </c>
    </row>
    <row r="79" spans="1:6" x14ac:dyDescent="0.25">
      <c r="A79" s="31">
        <v>44187.5</v>
      </c>
      <c r="B79">
        <v>0.61098200703733874</v>
      </c>
      <c r="C79">
        <v>1.2645872848613271</v>
      </c>
      <c r="D79" s="37">
        <v>78</v>
      </c>
      <c r="E79">
        <v>52.818892695856924</v>
      </c>
      <c r="F79">
        <v>86.449226817832468</v>
      </c>
    </row>
    <row r="80" spans="1:6" x14ac:dyDescent="0.25">
      <c r="A80" s="32">
        <v>44186.5</v>
      </c>
      <c r="B80">
        <v>0.74336061450747593</v>
      </c>
      <c r="C80">
        <v>1.9760053028452007</v>
      </c>
      <c r="D80" s="37">
        <v>79</v>
      </c>
      <c r="E80">
        <v>53.562253310364397</v>
      </c>
      <c r="F80">
        <v>88.425232120677663</v>
      </c>
    </row>
    <row r="81" spans="1:6" x14ac:dyDescent="0.25">
      <c r="A81" s="31">
        <v>44185.5</v>
      </c>
      <c r="B81">
        <v>0.90843776264210507</v>
      </c>
      <c r="C81">
        <v>1.6955560582820945</v>
      </c>
      <c r="D81" s="37">
        <v>80</v>
      </c>
      <c r="E81">
        <v>54.470691073006499</v>
      </c>
      <c r="F81">
        <v>90.120788178959756</v>
      </c>
    </row>
    <row r="82" spans="1:6" x14ac:dyDescent="0.25">
      <c r="A82" s="32">
        <v>44184.5</v>
      </c>
      <c r="B82">
        <v>1.0216505206243611</v>
      </c>
      <c r="C82">
        <v>1.5798339132057586</v>
      </c>
      <c r="D82" s="37">
        <v>81</v>
      </c>
      <c r="E82">
        <v>55.492341593630861</v>
      </c>
      <c r="F82">
        <v>91.700622092165517</v>
      </c>
    </row>
    <row r="83" spans="1:6" x14ac:dyDescent="0.25">
      <c r="A83" s="31">
        <v>44183.5</v>
      </c>
      <c r="B83">
        <v>0.86632418785992549</v>
      </c>
      <c r="C83">
        <v>0.73227667318717382</v>
      </c>
      <c r="D83" s="37">
        <v>82</v>
      </c>
      <c r="E83">
        <v>56.358665781490785</v>
      </c>
      <c r="F83">
        <v>92.432898765352689</v>
      </c>
    </row>
    <row r="84" spans="1:6" x14ac:dyDescent="0.25">
      <c r="A84" s="32">
        <v>44182.5</v>
      </c>
      <c r="B84">
        <v>0.36598315366378403</v>
      </c>
      <c r="C84">
        <v>1.5886919256093257</v>
      </c>
      <c r="D84" s="37">
        <v>83</v>
      </c>
      <c r="E84">
        <v>56.724648935154569</v>
      </c>
      <c r="F84">
        <v>94.021590690962014</v>
      </c>
    </row>
    <row r="85" spans="1:6" x14ac:dyDescent="0.25">
      <c r="A85" s="31">
        <v>44181.5</v>
      </c>
      <c r="B85">
        <v>0.496717743812636</v>
      </c>
      <c r="C85">
        <v>1.3917347989417499</v>
      </c>
      <c r="D85" s="37">
        <v>84</v>
      </c>
      <c r="E85">
        <v>57.221366678967208</v>
      </c>
      <c r="F85">
        <v>95.413325489903769</v>
      </c>
    </row>
    <row r="86" spans="1:6" x14ac:dyDescent="0.25">
      <c r="A86" s="31">
        <v>44194.5</v>
      </c>
      <c r="B86">
        <v>0.94392084912579044</v>
      </c>
      <c r="C86">
        <v>1.8383917408046662</v>
      </c>
      <c r="D86" s="37">
        <v>85</v>
      </c>
      <c r="E86">
        <v>58.165287528092996</v>
      </c>
      <c r="F86">
        <v>97.251717230708437</v>
      </c>
    </row>
    <row r="87" spans="1:6" x14ac:dyDescent="0.25">
      <c r="A87" s="32">
        <v>44193.5</v>
      </c>
      <c r="B87">
        <v>0.97571868574664222</v>
      </c>
      <c r="C87">
        <v>1.7063419752233762</v>
      </c>
      <c r="D87" s="37">
        <v>86</v>
      </c>
      <c r="E87">
        <v>59.141006213839638</v>
      </c>
      <c r="F87">
        <v>98.958059205931818</v>
      </c>
    </row>
    <row r="88" spans="1:6" x14ac:dyDescent="0.25">
      <c r="A88" s="31">
        <v>44192.5</v>
      </c>
      <c r="B88">
        <v>0.94368813802678864</v>
      </c>
      <c r="C88">
        <v>1.6319684961876906</v>
      </c>
      <c r="D88" s="37">
        <v>87</v>
      </c>
      <c r="E88">
        <v>60.084694351866425</v>
      </c>
      <c r="F88">
        <v>100.59002770211951</v>
      </c>
    </row>
    <row r="89" spans="1:6" x14ac:dyDescent="0.25">
      <c r="A89" s="32">
        <v>44191.5</v>
      </c>
      <c r="B89">
        <v>1.0254971609336689</v>
      </c>
      <c r="C89">
        <v>1.7523902739129225</v>
      </c>
      <c r="D89" s="37">
        <v>88</v>
      </c>
      <c r="E89">
        <v>61.110191512800093</v>
      </c>
      <c r="F89">
        <v>102.34241797603244</v>
      </c>
    </row>
    <row r="90" spans="1:6" x14ac:dyDescent="0.25">
      <c r="A90" s="31">
        <v>44190.5</v>
      </c>
      <c r="B90">
        <v>0.91029566764413139</v>
      </c>
      <c r="C90">
        <v>1.5482846114969124</v>
      </c>
      <c r="D90" s="37">
        <v>89</v>
      </c>
      <c r="E90">
        <v>62.020487180444221</v>
      </c>
      <c r="F90">
        <v>103.89070258752935</v>
      </c>
    </row>
    <row r="91" spans="1:6" x14ac:dyDescent="0.25">
      <c r="A91" s="32">
        <v>44189.5</v>
      </c>
      <c r="B91">
        <v>0.70148129904917511</v>
      </c>
      <c r="C91">
        <v>1.6535660444094027</v>
      </c>
      <c r="D91" s="37">
        <v>90</v>
      </c>
      <c r="E91">
        <v>62.721968479493398</v>
      </c>
      <c r="F91">
        <v>105.54426863193875</v>
      </c>
    </row>
    <row r="92" spans="1:6" x14ac:dyDescent="0.25">
      <c r="A92" s="31">
        <v>44188.5</v>
      </c>
      <c r="B92">
        <v>0.92487239278251421</v>
      </c>
      <c r="C92">
        <v>1.3249181801220271</v>
      </c>
      <c r="D92" s="37">
        <v>91</v>
      </c>
      <c r="E92">
        <v>63.646840872275909</v>
      </c>
      <c r="F92">
        <v>106.86918681206078</v>
      </c>
    </row>
    <row r="93" spans="1:6" x14ac:dyDescent="0.25">
      <c r="A93" s="31">
        <v>44201.5</v>
      </c>
      <c r="B93">
        <v>0.61055514625427865</v>
      </c>
      <c r="C93">
        <v>1.2869280684825888</v>
      </c>
      <c r="D93" s="37">
        <v>92</v>
      </c>
      <c r="E93">
        <v>64.257396018530187</v>
      </c>
      <c r="F93">
        <v>108.15611488054337</v>
      </c>
    </row>
    <row r="94" spans="1:6" x14ac:dyDescent="0.25">
      <c r="A94" s="32">
        <v>44200.5</v>
      </c>
      <c r="B94">
        <v>0.89496626508883892</v>
      </c>
      <c r="C94">
        <v>1.7224841732298983</v>
      </c>
      <c r="D94" s="37">
        <v>93</v>
      </c>
      <c r="E94">
        <v>65.152362283619027</v>
      </c>
      <c r="F94">
        <v>109.87859905377327</v>
      </c>
    </row>
    <row r="95" spans="1:6" x14ac:dyDescent="0.25">
      <c r="A95" s="31">
        <v>44199.5</v>
      </c>
      <c r="B95">
        <v>0.85979881042232087</v>
      </c>
      <c r="C95">
        <v>1.2994270561082986</v>
      </c>
      <c r="D95" s="37">
        <v>94</v>
      </c>
      <c r="E95">
        <v>66.012161094041346</v>
      </c>
      <c r="F95">
        <v>111.17802610988157</v>
      </c>
    </row>
    <row r="96" spans="1:6" x14ac:dyDescent="0.25">
      <c r="A96" s="32">
        <v>44198.5</v>
      </c>
      <c r="B96">
        <v>0.89499561530268879</v>
      </c>
      <c r="C96">
        <v>1.4372764227907044</v>
      </c>
      <c r="D96" s="37">
        <v>95</v>
      </c>
      <c r="E96">
        <v>66.907156709344036</v>
      </c>
      <c r="F96">
        <v>112.61530253267227</v>
      </c>
    </row>
    <row r="97" spans="1:6" x14ac:dyDescent="0.25">
      <c r="A97" s="31">
        <v>44197.5</v>
      </c>
      <c r="B97">
        <v>0.63517213997510757</v>
      </c>
      <c r="C97">
        <v>1.2770158936786735</v>
      </c>
      <c r="D97" s="37">
        <v>96</v>
      </c>
      <c r="E97">
        <v>67.542328849319148</v>
      </c>
      <c r="F97">
        <v>113.89231842635095</v>
      </c>
    </row>
    <row r="98" spans="1:6" x14ac:dyDescent="0.25">
      <c r="A98" s="32">
        <v>44196.5</v>
      </c>
      <c r="B98">
        <v>1.0146808346754554</v>
      </c>
      <c r="C98">
        <v>1.6255757010309511</v>
      </c>
      <c r="D98" s="37">
        <v>97</v>
      </c>
      <c r="E98">
        <v>68.557009683994607</v>
      </c>
      <c r="F98">
        <v>115.51789412738191</v>
      </c>
    </row>
    <row r="99" spans="1:6" x14ac:dyDescent="0.25">
      <c r="A99" s="31">
        <v>44195.5</v>
      </c>
      <c r="B99">
        <v>0.95261573908083763</v>
      </c>
      <c r="C99">
        <v>1.8524942995509361</v>
      </c>
      <c r="D99" s="37">
        <v>98</v>
      </c>
      <c r="E99">
        <v>69.509625423075448</v>
      </c>
      <c r="F99">
        <v>117.37038842693285</v>
      </c>
    </row>
    <row r="100" spans="1:6" x14ac:dyDescent="0.25">
      <c r="A100" s="31">
        <v>44208.5</v>
      </c>
      <c r="B100">
        <v>0.75664159844393741</v>
      </c>
      <c r="C100">
        <v>1.2478207204887102</v>
      </c>
      <c r="D100" s="37">
        <v>99</v>
      </c>
      <c r="E100">
        <v>70.266267021519383</v>
      </c>
      <c r="F100">
        <v>118.61820914742155</v>
      </c>
    </row>
    <row r="101" spans="1:6" x14ac:dyDescent="0.25">
      <c r="A101" s="32">
        <v>44207.5</v>
      </c>
      <c r="B101">
        <v>1.0685348234418017</v>
      </c>
      <c r="C101">
        <v>0.97446167215592894</v>
      </c>
      <c r="D101" s="37">
        <v>100</v>
      </c>
      <c r="E101">
        <v>71.334801844961191</v>
      </c>
      <c r="F101">
        <v>119.59267081957748</v>
      </c>
    </row>
    <row r="102" spans="1:6" x14ac:dyDescent="0.25">
      <c r="A102" s="31">
        <v>44206.5</v>
      </c>
      <c r="B102">
        <v>0.53774128581382441</v>
      </c>
      <c r="C102">
        <v>0.84903085808857948</v>
      </c>
      <c r="D102" s="37">
        <v>101</v>
      </c>
      <c r="E102">
        <v>71.872543130775014</v>
      </c>
      <c r="F102">
        <v>120.44170167766606</v>
      </c>
    </row>
    <row r="103" spans="1:6" x14ac:dyDescent="0.25">
      <c r="A103" s="32">
        <v>44205.5</v>
      </c>
      <c r="B103">
        <v>0.87524207695583356</v>
      </c>
      <c r="C103">
        <v>1.3576795009240394</v>
      </c>
      <c r="D103" s="37">
        <v>102</v>
      </c>
      <c r="E103">
        <v>72.747785207730843</v>
      </c>
      <c r="F103">
        <v>121.7993811785901</v>
      </c>
    </row>
    <row r="104" spans="1:6" x14ac:dyDescent="0.25">
      <c r="A104" s="31">
        <v>44204.5</v>
      </c>
      <c r="B104">
        <v>0.89091518603727482</v>
      </c>
      <c r="C104">
        <v>1.2523647243981062</v>
      </c>
      <c r="D104" s="37">
        <v>103</v>
      </c>
      <c r="E104">
        <v>73.638700393768119</v>
      </c>
      <c r="F104">
        <v>123.0517459029882</v>
      </c>
    </row>
    <row r="105" spans="1:6" x14ac:dyDescent="0.25">
      <c r="A105" s="32">
        <v>44203.5</v>
      </c>
      <c r="B105">
        <v>0.79391302638158767</v>
      </c>
      <c r="C105">
        <v>1.122481682238694</v>
      </c>
      <c r="D105" s="37">
        <v>104</v>
      </c>
      <c r="E105">
        <v>74.432613420149707</v>
      </c>
      <c r="F105">
        <v>124.1742275852269</v>
      </c>
    </row>
    <row r="106" spans="1:6" x14ac:dyDescent="0.25">
      <c r="A106" s="31">
        <v>44202.5</v>
      </c>
      <c r="B106">
        <v>0.60854742166796927</v>
      </c>
      <c r="C106">
        <v>0.80693478986605338</v>
      </c>
      <c r="D106" s="37">
        <v>105</v>
      </c>
      <c r="E106">
        <v>75.041160841817671</v>
      </c>
      <c r="F106">
        <v>124.98116237509295</v>
      </c>
    </row>
    <row r="107" spans="1:6" x14ac:dyDescent="0.25">
      <c r="A107" s="31">
        <v>44215.5</v>
      </c>
      <c r="B107">
        <v>1.1399827906322242</v>
      </c>
      <c r="C107">
        <v>1.1148347886531282</v>
      </c>
      <c r="D107" s="37">
        <v>106</v>
      </c>
      <c r="E107">
        <v>76.181143632449889</v>
      </c>
      <c r="F107">
        <v>126.09599716374608</v>
      </c>
    </row>
    <row r="108" spans="1:6" x14ac:dyDescent="0.25">
      <c r="A108" s="32">
        <v>44214.5</v>
      </c>
      <c r="B108">
        <v>0.95744117309731558</v>
      </c>
      <c r="C108">
        <v>1.5217399442847099</v>
      </c>
      <c r="D108" s="37">
        <v>107</v>
      </c>
      <c r="E108">
        <v>77.138584805547211</v>
      </c>
      <c r="F108">
        <v>127.61773710803078</v>
      </c>
    </row>
    <row r="109" spans="1:6" x14ac:dyDescent="0.25">
      <c r="A109" s="31">
        <v>44213.5</v>
      </c>
      <c r="B109">
        <v>0.95751388004091709</v>
      </c>
      <c r="C109">
        <v>1.0146372304641704</v>
      </c>
      <c r="D109" s="37">
        <v>108</v>
      </c>
      <c r="E109">
        <v>78.096098685588132</v>
      </c>
      <c r="F109">
        <v>128.63237433849494</v>
      </c>
    </row>
    <row r="110" spans="1:6" x14ac:dyDescent="0.25">
      <c r="A110" s="32">
        <v>44212.5</v>
      </c>
      <c r="B110">
        <v>1.0391980604280884</v>
      </c>
      <c r="C110">
        <v>1.0170874524175457</v>
      </c>
      <c r="D110" s="37">
        <v>109</v>
      </c>
      <c r="E110">
        <v>79.135296746016223</v>
      </c>
      <c r="F110">
        <v>129.64946179091248</v>
      </c>
    </row>
    <row r="111" spans="1:6" x14ac:dyDescent="0.25">
      <c r="A111" s="31">
        <v>44211.5</v>
      </c>
      <c r="B111">
        <v>0.8563395286072697</v>
      </c>
      <c r="C111">
        <v>0.93688154395249668</v>
      </c>
      <c r="D111" s="37">
        <v>110</v>
      </c>
      <c r="E111">
        <v>79.991636274623488</v>
      </c>
      <c r="F111">
        <v>130.58634333486498</v>
      </c>
    </row>
    <row r="112" spans="1:6" x14ac:dyDescent="0.25">
      <c r="A112" s="32">
        <v>44210.5</v>
      </c>
      <c r="B112">
        <v>0.86033238925504196</v>
      </c>
      <c r="C112">
        <v>1.0046469025330766</v>
      </c>
      <c r="D112" s="37">
        <v>111</v>
      </c>
      <c r="E112">
        <v>80.851968663878523</v>
      </c>
      <c r="F112">
        <v>131.59099023739805</v>
      </c>
    </row>
    <row r="113" spans="1:6" x14ac:dyDescent="0.25">
      <c r="A113" s="31">
        <v>44209.5</v>
      </c>
      <c r="B113">
        <v>0.66016748975127915</v>
      </c>
      <c r="C113">
        <v>1.3649328069123663</v>
      </c>
      <c r="D113" s="37">
        <v>112</v>
      </c>
      <c r="E113">
        <v>81.512136153629797</v>
      </c>
      <c r="F113">
        <v>132.95592304431042</v>
      </c>
    </row>
    <row r="114" spans="1:6" x14ac:dyDescent="0.25">
      <c r="A114" s="31">
        <v>44222.5</v>
      </c>
      <c r="B114">
        <v>0.66164790341237467</v>
      </c>
      <c r="C114">
        <v>0.83238053257149047</v>
      </c>
      <c r="D114" s="37">
        <v>113</v>
      </c>
      <c r="E114">
        <v>82.17378405704217</v>
      </c>
      <c r="F114">
        <v>133.7883035768819</v>
      </c>
    </row>
    <row r="115" spans="1:6" x14ac:dyDescent="0.25">
      <c r="A115" s="32">
        <v>44221.5</v>
      </c>
      <c r="B115">
        <v>0.560537407545598</v>
      </c>
      <c r="C115">
        <v>0.41177935263123827</v>
      </c>
      <c r="D115" s="37">
        <v>114</v>
      </c>
      <c r="E115">
        <v>82.734321464587765</v>
      </c>
      <c r="F115">
        <v>134.20008292951314</v>
      </c>
    </row>
    <row r="116" spans="1:6" x14ac:dyDescent="0.25">
      <c r="A116" s="31">
        <v>44220.5</v>
      </c>
      <c r="B116">
        <v>0.51465883494953002</v>
      </c>
      <c r="C116">
        <v>1.1831312061635892</v>
      </c>
      <c r="D116" s="37">
        <v>115</v>
      </c>
      <c r="E116">
        <v>83.248980299537294</v>
      </c>
      <c r="F116">
        <v>135.38321413567672</v>
      </c>
    </row>
    <row r="117" spans="1:6" x14ac:dyDescent="0.25">
      <c r="A117" s="32">
        <v>44219.5</v>
      </c>
      <c r="B117">
        <v>0.51125101772103865</v>
      </c>
      <c r="C117">
        <v>1.2943020179061508</v>
      </c>
      <c r="D117" s="37">
        <v>116</v>
      </c>
      <c r="E117">
        <v>83.760231317258331</v>
      </c>
      <c r="F117">
        <v>136.67751615358287</v>
      </c>
    </row>
    <row r="118" spans="1:6" x14ac:dyDescent="0.25">
      <c r="A118" s="31">
        <v>44218.5</v>
      </c>
      <c r="B118">
        <v>1.1785484425048971</v>
      </c>
      <c r="C118">
        <v>1.231529055876071</v>
      </c>
      <c r="D118" s="37">
        <v>117</v>
      </c>
      <c r="E118">
        <v>84.938779759763221</v>
      </c>
      <c r="F118">
        <v>137.90904520945895</v>
      </c>
    </row>
    <row r="119" spans="1:6" x14ac:dyDescent="0.25">
      <c r="A119" s="32">
        <v>44217.5</v>
      </c>
      <c r="B119">
        <v>1.1986319412892112</v>
      </c>
      <c r="C119">
        <v>1.1387510323231018</v>
      </c>
      <c r="D119" s="37">
        <v>118</v>
      </c>
      <c r="E119">
        <v>86.137411701052429</v>
      </c>
      <c r="F119">
        <v>139.04779624178207</v>
      </c>
    </row>
    <row r="120" spans="1:6" x14ac:dyDescent="0.25">
      <c r="A120" s="31">
        <v>44216.5</v>
      </c>
      <c r="B120">
        <v>1.2344540399018937</v>
      </c>
      <c r="C120">
        <v>1.4459628482226228</v>
      </c>
      <c r="D120" s="37">
        <v>119</v>
      </c>
      <c r="E120">
        <v>87.37186574095432</v>
      </c>
      <c r="F120">
        <v>140.49375909000469</v>
      </c>
    </row>
    <row r="121" spans="1:6" x14ac:dyDescent="0.25">
      <c r="A121" s="31">
        <v>44229.5</v>
      </c>
      <c r="B121">
        <v>0.40237074716511601</v>
      </c>
      <c r="C121">
        <v>0.5040939651147951</v>
      </c>
      <c r="D121" s="37">
        <v>120</v>
      </c>
      <c r="E121">
        <v>87.774236488119442</v>
      </c>
      <c r="F121">
        <v>140.99785305511949</v>
      </c>
    </row>
    <row r="122" spans="1:6" x14ac:dyDescent="0.25">
      <c r="A122" s="32">
        <v>44228.5</v>
      </c>
      <c r="B122">
        <v>0.40145904292630691</v>
      </c>
      <c r="C122">
        <v>0.89484466708260957</v>
      </c>
      <c r="D122" s="37">
        <v>121</v>
      </c>
      <c r="E122">
        <v>88.175695531045747</v>
      </c>
      <c r="F122">
        <v>141.89269772220212</v>
      </c>
    </row>
    <row r="123" spans="1:6" x14ac:dyDescent="0.25">
      <c r="A123" s="31">
        <v>44227.5</v>
      </c>
      <c r="B123">
        <v>0.61707348581999399</v>
      </c>
      <c r="C123">
        <v>0.62083439689516917</v>
      </c>
      <c r="D123" s="37">
        <v>122</v>
      </c>
      <c r="E123">
        <v>88.792769016865748</v>
      </c>
      <c r="F123">
        <v>142.51353211909728</v>
      </c>
    </row>
    <row r="124" spans="1:6" x14ac:dyDescent="0.25">
      <c r="A124" s="32">
        <v>44226.5</v>
      </c>
      <c r="B124">
        <v>0.48285958926870953</v>
      </c>
      <c r="C124">
        <v>0.92800730698776202</v>
      </c>
      <c r="D124" s="37">
        <v>123</v>
      </c>
      <c r="E124">
        <v>89.275628606134461</v>
      </c>
      <c r="F124">
        <v>143.44153942608503</v>
      </c>
    </row>
    <row r="125" spans="1:6" x14ac:dyDescent="0.25">
      <c r="A125" s="31">
        <v>44225.5</v>
      </c>
      <c r="B125">
        <v>0.62882126753946455</v>
      </c>
      <c r="C125">
        <v>0.5936851118682509</v>
      </c>
      <c r="D125" s="37">
        <v>124</v>
      </c>
      <c r="E125">
        <v>89.904449873673926</v>
      </c>
      <c r="F125">
        <v>144.03522453795327</v>
      </c>
    </row>
    <row r="126" spans="1:6" x14ac:dyDescent="0.25">
      <c r="A126" s="32">
        <v>44224.5</v>
      </c>
      <c r="B126">
        <v>0.45570020552446866</v>
      </c>
      <c r="C126">
        <v>0.17083246750893827</v>
      </c>
      <c r="D126" s="37">
        <v>125</v>
      </c>
      <c r="E126">
        <v>90.360150079198391</v>
      </c>
      <c r="F126">
        <v>144.20605700546221</v>
      </c>
    </row>
    <row r="127" spans="1:6" x14ac:dyDescent="0.25">
      <c r="A127" s="31">
        <v>44223.5</v>
      </c>
      <c r="B127">
        <v>0.25018311709419955</v>
      </c>
      <c r="C127">
        <v>0.66185750624752071</v>
      </c>
      <c r="D127" s="37">
        <v>126</v>
      </c>
      <c r="E127">
        <v>90.610333196292586</v>
      </c>
      <c r="F127">
        <v>144.86791451170973</v>
      </c>
    </row>
    <row r="128" spans="1:6" x14ac:dyDescent="0.25">
      <c r="A128" s="31">
        <v>44236.5</v>
      </c>
      <c r="B128">
        <v>0.64397008937448796</v>
      </c>
      <c r="C128">
        <v>1.0141029230611642</v>
      </c>
      <c r="D128" s="37">
        <v>127</v>
      </c>
      <c r="E128">
        <v>91.254303285667078</v>
      </c>
      <c r="F128">
        <v>145.88201743477089</v>
      </c>
    </row>
    <row r="129" spans="1:6" x14ac:dyDescent="0.25">
      <c r="A129" s="32">
        <v>44235.5</v>
      </c>
      <c r="B129">
        <v>0.66550837400241147</v>
      </c>
      <c r="C129">
        <v>0.90431309890435574</v>
      </c>
      <c r="D129" s="37">
        <v>128</v>
      </c>
      <c r="E129">
        <v>91.919811659669492</v>
      </c>
      <c r="F129">
        <v>146.78633053367525</v>
      </c>
    </row>
    <row r="130" spans="1:6" x14ac:dyDescent="0.25">
      <c r="A130" s="31">
        <v>44234.5</v>
      </c>
      <c r="B130">
        <v>0.72693218235905233</v>
      </c>
      <c r="C130">
        <v>0.60997052913367777</v>
      </c>
      <c r="D130" s="37">
        <v>129</v>
      </c>
      <c r="E130">
        <v>92.646743842028542</v>
      </c>
      <c r="F130">
        <v>147.39630106280893</v>
      </c>
    </row>
    <row r="131" spans="1:6" x14ac:dyDescent="0.25">
      <c r="A131" s="32">
        <v>44233.5</v>
      </c>
      <c r="B131">
        <v>0.50025625604880641</v>
      </c>
      <c r="C131">
        <v>0.8165422534290836</v>
      </c>
      <c r="D131" s="37">
        <v>130</v>
      </c>
      <c r="E131">
        <v>93.147000098077342</v>
      </c>
      <c r="F131">
        <v>148.21284331623801</v>
      </c>
    </row>
    <row r="132" spans="1:6" x14ac:dyDescent="0.25">
      <c r="A132" s="31">
        <v>44232.5</v>
      </c>
      <c r="B132">
        <v>0.50618871006151145</v>
      </c>
      <c r="C132">
        <v>0.81352364021644274</v>
      </c>
      <c r="D132" s="37">
        <v>131</v>
      </c>
      <c r="E132">
        <v>93.65318880813885</v>
      </c>
      <c r="F132">
        <v>149.02636695645444</v>
      </c>
    </row>
    <row r="133" spans="1:6" x14ac:dyDescent="0.25">
      <c r="A133" s="32">
        <v>44231.5</v>
      </c>
      <c r="B133">
        <v>0.65056981507360401</v>
      </c>
      <c r="C133">
        <v>0.6310106937588581</v>
      </c>
      <c r="D133" s="37">
        <v>132</v>
      </c>
      <c r="E133">
        <v>94.30375862321246</v>
      </c>
      <c r="F133">
        <v>149.65737765021331</v>
      </c>
    </row>
    <row r="134" spans="1:6" x14ac:dyDescent="0.25">
      <c r="A134" s="31">
        <v>44230.5</v>
      </c>
      <c r="B134">
        <v>0.35509004211534917</v>
      </c>
      <c r="C134">
        <v>0.82734081870808895</v>
      </c>
      <c r="D134" s="37">
        <v>133</v>
      </c>
      <c r="E134">
        <v>94.65884866532781</v>
      </c>
      <c r="F134">
        <v>150.48471846892139</v>
      </c>
    </row>
    <row r="135" spans="1:6" x14ac:dyDescent="0.25">
      <c r="A135" s="31">
        <v>44243.5</v>
      </c>
      <c r="B135">
        <v>1.1604256243945255</v>
      </c>
      <c r="C135">
        <v>1.1290781785465642</v>
      </c>
      <c r="D135" s="37">
        <v>134</v>
      </c>
      <c r="E135">
        <v>95.81927428972233</v>
      </c>
      <c r="F135">
        <v>151.61379664746795</v>
      </c>
    </row>
    <row r="136" spans="1:6" x14ac:dyDescent="0.25">
      <c r="A136" s="32">
        <v>44242.5</v>
      </c>
      <c r="B136">
        <v>1.0178331787707164</v>
      </c>
      <c r="C136">
        <v>0.9688551632874689</v>
      </c>
      <c r="D136" s="37">
        <v>135</v>
      </c>
      <c r="E136">
        <v>96.837107468493045</v>
      </c>
      <c r="F136">
        <v>152.58265181075541</v>
      </c>
    </row>
    <row r="137" spans="1:6" x14ac:dyDescent="0.25">
      <c r="A137" s="31">
        <v>44241.5</v>
      </c>
      <c r="B137">
        <v>0.90076707799976741</v>
      </c>
      <c r="C137">
        <v>1.0261985518485088</v>
      </c>
      <c r="D137" s="37">
        <v>136</v>
      </c>
      <c r="E137">
        <v>97.737874546492819</v>
      </c>
      <c r="F137">
        <v>153.6088503626039</v>
      </c>
    </row>
    <row r="138" spans="1:6" x14ac:dyDescent="0.25">
      <c r="A138" s="32">
        <v>44240.5</v>
      </c>
      <c r="B138">
        <v>0.95699032648581361</v>
      </c>
      <c r="C138">
        <v>1.0523613495388822</v>
      </c>
      <c r="D138" s="37">
        <v>137</v>
      </c>
      <c r="E138">
        <v>98.694864872978627</v>
      </c>
      <c r="F138">
        <v>154.66121171214277</v>
      </c>
    </row>
    <row r="139" spans="1:6" x14ac:dyDescent="0.25">
      <c r="A139" s="31">
        <v>44239.5</v>
      </c>
      <c r="B139">
        <v>0.77052986080389352</v>
      </c>
      <c r="C139">
        <v>1.130403638849746</v>
      </c>
      <c r="D139" s="37">
        <v>138</v>
      </c>
      <c r="E139">
        <v>99.465394733782517</v>
      </c>
      <c r="F139">
        <v>155.79161535099252</v>
      </c>
    </row>
    <row r="140" spans="1:6" x14ac:dyDescent="0.25">
      <c r="A140" s="32">
        <v>44238.5</v>
      </c>
      <c r="B140">
        <v>0.98524567356466219</v>
      </c>
      <c r="C140">
        <v>1.1291141389700583</v>
      </c>
      <c r="D140" s="37">
        <v>139</v>
      </c>
      <c r="E140">
        <v>100.45064040734718</v>
      </c>
      <c r="F140">
        <v>156.92072948996258</v>
      </c>
    </row>
    <row r="141" spans="1:6" x14ac:dyDescent="0.25">
      <c r="A141" s="31">
        <v>44237.5</v>
      </c>
      <c r="B141">
        <v>0.84903749442439669</v>
      </c>
      <c r="C141">
        <v>1.0013190100728777</v>
      </c>
      <c r="D141" s="37">
        <v>140</v>
      </c>
      <c r="E141">
        <v>101.29967790177157</v>
      </c>
      <c r="F141">
        <v>157.92204850003546</v>
      </c>
    </row>
    <row r="142" spans="1:6" x14ac:dyDescent="0.25">
      <c r="A142" s="31">
        <v>44250.5</v>
      </c>
      <c r="B142">
        <v>0.61800278300215827</v>
      </c>
      <c r="C142">
        <v>0.97602187468457946</v>
      </c>
      <c r="D142" s="37">
        <v>141</v>
      </c>
      <c r="E142">
        <v>101.91768068477373</v>
      </c>
      <c r="F142">
        <v>158.89807037472005</v>
      </c>
    </row>
    <row r="143" spans="1:6" x14ac:dyDescent="0.25">
      <c r="A143" s="32">
        <v>44249.5</v>
      </c>
      <c r="B143">
        <v>0.70894819294709921</v>
      </c>
      <c r="C143">
        <v>0.74979801173516658</v>
      </c>
      <c r="D143" s="37">
        <v>142</v>
      </c>
      <c r="E143">
        <v>102.62662887772083</v>
      </c>
      <c r="F143">
        <v>159.64786838645523</v>
      </c>
    </row>
    <row r="144" spans="1:6" x14ac:dyDescent="0.25">
      <c r="A144" s="31">
        <v>44248.5</v>
      </c>
      <c r="B144">
        <v>0.40229521268347079</v>
      </c>
      <c r="C144">
        <v>1.1463300712894413</v>
      </c>
      <c r="D144" s="37">
        <v>143</v>
      </c>
      <c r="E144">
        <v>103.0289240904043</v>
      </c>
      <c r="F144">
        <v>160.79419845774467</v>
      </c>
    </row>
    <row r="145" spans="1:6" x14ac:dyDescent="0.25">
      <c r="A145" s="32">
        <v>44247.5</v>
      </c>
      <c r="B145">
        <v>0.9524678421796331</v>
      </c>
      <c r="C145">
        <v>1.2198092784803252</v>
      </c>
      <c r="D145" s="37">
        <v>144</v>
      </c>
      <c r="E145">
        <v>103.98139193258393</v>
      </c>
      <c r="F145">
        <v>162.01400773622498</v>
      </c>
    </row>
    <row r="146" spans="1:6" x14ac:dyDescent="0.25">
      <c r="A146" s="31">
        <v>44246.5</v>
      </c>
      <c r="B146">
        <v>1.0954144220181181</v>
      </c>
      <c r="C146">
        <v>1.2073505703187084</v>
      </c>
      <c r="D146" s="37">
        <v>145</v>
      </c>
      <c r="E146">
        <v>105.07680635460206</v>
      </c>
      <c r="F146">
        <v>163.22135830654369</v>
      </c>
    </row>
    <row r="147" spans="1:6" x14ac:dyDescent="0.25">
      <c r="A147" s="32">
        <v>44245.5</v>
      </c>
      <c r="B147">
        <v>1.1729459872519241</v>
      </c>
      <c r="C147">
        <v>1.1147924334356758</v>
      </c>
      <c r="D147" s="37">
        <v>146</v>
      </c>
      <c r="E147">
        <v>106.24975234185398</v>
      </c>
      <c r="F147">
        <v>164.33615073997936</v>
      </c>
    </row>
    <row r="148" spans="1:6" x14ac:dyDescent="0.25">
      <c r="A148" s="31">
        <v>44244.5</v>
      </c>
      <c r="B148">
        <v>0.74882663749878087</v>
      </c>
      <c r="C148">
        <v>1.0942566902618147</v>
      </c>
      <c r="D148" s="37">
        <v>147</v>
      </c>
      <c r="E148">
        <v>106.99857897935276</v>
      </c>
      <c r="F148">
        <v>165.43040743024116</v>
      </c>
    </row>
    <row r="149" spans="1:6" x14ac:dyDescent="0.25">
      <c r="A149" s="31">
        <v>44257.5</v>
      </c>
      <c r="B149">
        <v>0.63914170813619442</v>
      </c>
      <c r="C149">
        <v>0.97436839455622659</v>
      </c>
      <c r="D149" s="37">
        <v>148</v>
      </c>
      <c r="E149">
        <v>107.63772068748895</v>
      </c>
      <c r="F149">
        <v>166.40477582479738</v>
      </c>
    </row>
    <row r="150" spans="1:6" x14ac:dyDescent="0.25">
      <c r="A150" s="32">
        <v>44256.5</v>
      </c>
      <c r="B150">
        <v>0.59939511662570821</v>
      </c>
      <c r="C150">
        <v>0.94351252062032376</v>
      </c>
      <c r="D150" s="37">
        <v>149</v>
      </c>
      <c r="E150">
        <v>108.23711580411467</v>
      </c>
      <c r="F150">
        <v>167.3482883454177</v>
      </c>
    </row>
    <row r="151" spans="1:6" x14ac:dyDescent="0.25">
      <c r="A151" s="31">
        <v>44255.5</v>
      </c>
      <c r="B151">
        <v>0.67267007208893936</v>
      </c>
      <c r="C151">
        <v>1.0437198353468378</v>
      </c>
      <c r="D151" s="37">
        <v>150</v>
      </c>
      <c r="E151">
        <v>108.9097858762036</v>
      </c>
      <c r="F151">
        <v>168.39200818076455</v>
      </c>
    </row>
    <row r="152" spans="1:6" x14ac:dyDescent="0.25">
      <c r="A152" s="32">
        <v>44254.5</v>
      </c>
      <c r="B152">
        <v>0.92458128056990718</v>
      </c>
      <c r="C152">
        <v>0.94475727726840175</v>
      </c>
      <c r="D152" s="37">
        <v>151</v>
      </c>
      <c r="E152">
        <v>109.83436715677351</v>
      </c>
      <c r="F152">
        <v>169.33676545803294</v>
      </c>
    </row>
    <row r="153" spans="1:6" x14ac:dyDescent="0.25">
      <c r="A153" s="31">
        <v>44253.5</v>
      </c>
      <c r="B153">
        <v>0.62044244423219364</v>
      </c>
      <c r="C153">
        <v>0.72842083236060107</v>
      </c>
      <c r="D153" s="37">
        <v>152</v>
      </c>
      <c r="E153">
        <v>110.45480960100571</v>
      </c>
      <c r="F153">
        <v>170.06518629039354</v>
      </c>
    </row>
    <row r="154" spans="1:6" x14ac:dyDescent="0.25">
      <c r="A154" s="32">
        <v>44252.5</v>
      </c>
      <c r="B154">
        <v>0.59325371157889828</v>
      </c>
      <c r="C154">
        <v>0.86647880612357864</v>
      </c>
      <c r="D154" s="37">
        <v>153</v>
      </c>
      <c r="E154">
        <v>111.0480633125846</v>
      </c>
      <c r="F154">
        <v>170.93166509651712</v>
      </c>
    </row>
    <row r="155" spans="1:6" x14ac:dyDescent="0.25">
      <c r="A155" s="31">
        <v>44251.5</v>
      </c>
      <c r="B155">
        <v>0.53504697073249352</v>
      </c>
      <c r="C155">
        <v>1.015036676984501</v>
      </c>
      <c r="D155" s="37">
        <v>154</v>
      </c>
      <c r="E155">
        <v>111.5831102833171</v>
      </c>
      <c r="F155">
        <v>171.94670177350162</v>
      </c>
    </row>
    <row r="156" spans="1:6" x14ac:dyDescent="0.25">
      <c r="A156" s="31">
        <v>44264.5</v>
      </c>
      <c r="B156">
        <v>0.8106415919907688</v>
      </c>
      <c r="C156">
        <v>1.1293324798576443</v>
      </c>
      <c r="D156" s="37">
        <v>155</v>
      </c>
      <c r="E156">
        <v>112.39375187530787</v>
      </c>
      <c r="F156">
        <v>173.07603425335927</v>
      </c>
    </row>
    <row r="157" spans="1:6" x14ac:dyDescent="0.25">
      <c r="A157" s="32">
        <v>44263.5</v>
      </c>
      <c r="B157">
        <v>0.80383555752526659</v>
      </c>
      <c r="C157">
        <v>1.1138577346970657</v>
      </c>
      <c r="D157" s="37">
        <v>156</v>
      </c>
      <c r="E157">
        <v>113.19758743283313</v>
      </c>
      <c r="F157">
        <v>174.18989198805633</v>
      </c>
    </row>
    <row r="158" spans="1:6" x14ac:dyDescent="0.25">
      <c r="A158" s="31">
        <v>44262.5</v>
      </c>
      <c r="B158">
        <v>0.75402745719056885</v>
      </c>
      <c r="C158">
        <v>1.0214582583344149</v>
      </c>
      <c r="D158" s="37">
        <v>157</v>
      </c>
      <c r="E158">
        <v>113.95161489002371</v>
      </c>
      <c r="F158">
        <v>175.21135024639074</v>
      </c>
    </row>
    <row r="159" spans="1:6" x14ac:dyDescent="0.25">
      <c r="A159" s="32">
        <v>44261.5</v>
      </c>
      <c r="B159">
        <v>0.78885081665986256</v>
      </c>
      <c r="C159">
        <v>0.89592998712435645</v>
      </c>
      <c r="D159" s="37">
        <v>158</v>
      </c>
      <c r="E159">
        <v>114.74046570668357</v>
      </c>
      <c r="F159">
        <v>176.1072802335151</v>
      </c>
    </row>
    <row r="160" spans="1:6" x14ac:dyDescent="0.25">
      <c r="A160" s="31">
        <v>44260.5</v>
      </c>
      <c r="B160">
        <v>0.69675395757119751</v>
      </c>
      <c r="C160">
        <v>0.88412679545245643</v>
      </c>
      <c r="D160" s="37">
        <v>159</v>
      </c>
      <c r="E160">
        <v>115.43721966425477</v>
      </c>
      <c r="F160">
        <v>176.99140702896756</v>
      </c>
    </row>
    <row r="161" spans="1:6" x14ac:dyDescent="0.25">
      <c r="A161" s="32">
        <v>44259.5</v>
      </c>
      <c r="B161">
        <v>0.68061404253123658</v>
      </c>
      <c r="C161">
        <v>1.0138093933245214</v>
      </c>
      <c r="D161" s="37">
        <v>160</v>
      </c>
      <c r="E161">
        <v>116.117833706786</v>
      </c>
      <c r="F161">
        <v>178.00521642229208</v>
      </c>
    </row>
    <row r="162" spans="1:6" x14ac:dyDescent="0.25">
      <c r="A162" s="31">
        <v>44258.5</v>
      </c>
      <c r="B162">
        <v>0.71881718897342761</v>
      </c>
      <c r="C162">
        <v>0.99917923740960035</v>
      </c>
      <c r="D162" s="37">
        <v>161</v>
      </c>
      <c r="E162">
        <v>116.83665089575943</v>
      </c>
      <c r="F162">
        <v>179.00439565970169</v>
      </c>
    </row>
    <row r="163" spans="1:6" x14ac:dyDescent="0.25">
      <c r="A163" s="31">
        <v>44271.5</v>
      </c>
      <c r="B163">
        <v>0.38488391314489617</v>
      </c>
      <c r="C163">
        <v>1.089542182661847</v>
      </c>
      <c r="D163" s="37">
        <v>162</v>
      </c>
      <c r="E163">
        <v>117.22153480890432</v>
      </c>
      <c r="F163">
        <v>180.09393784236354</v>
      </c>
    </row>
    <row r="164" spans="1:6" x14ac:dyDescent="0.25">
      <c r="A164" s="32">
        <v>44270.5</v>
      </c>
      <c r="B164">
        <v>0.5947122776028041</v>
      </c>
      <c r="C164">
        <v>1.2113905581067719</v>
      </c>
      <c r="D164" s="37">
        <v>163</v>
      </c>
      <c r="E164">
        <v>117.81624708650713</v>
      </c>
      <c r="F164">
        <v>181.30532840047033</v>
      </c>
    </row>
    <row r="165" spans="1:6" x14ac:dyDescent="0.25">
      <c r="A165" s="31">
        <v>44269.5</v>
      </c>
      <c r="B165">
        <v>0.65416348002517877</v>
      </c>
      <c r="C165">
        <v>1.1713900524504017</v>
      </c>
      <c r="D165" s="37">
        <v>164</v>
      </c>
      <c r="E165">
        <v>118.47041056653231</v>
      </c>
      <c r="F165">
        <v>182.47671845292072</v>
      </c>
    </row>
    <row r="166" spans="1:6" x14ac:dyDescent="0.25">
      <c r="A166" s="32">
        <v>44268.5</v>
      </c>
      <c r="B166">
        <v>0.68156012331180271</v>
      </c>
      <c r="C166">
        <v>1.4692112234712422</v>
      </c>
      <c r="D166" s="37">
        <v>165</v>
      </c>
      <c r="E166">
        <v>119.15197068984411</v>
      </c>
      <c r="F166">
        <v>183.94592967639196</v>
      </c>
    </row>
    <row r="167" spans="1:6" x14ac:dyDescent="0.25">
      <c r="A167" s="31">
        <v>44267.5</v>
      </c>
      <c r="B167">
        <v>0.57118497260585055</v>
      </c>
      <c r="C167">
        <v>1.1297537746219894</v>
      </c>
      <c r="D167" s="37">
        <v>166</v>
      </c>
      <c r="E167">
        <v>119.72315566244995</v>
      </c>
      <c r="F167">
        <v>185.07568345101396</v>
      </c>
    </row>
    <row r="168" spans="1:6" x14ac:dyDescent="0.25">
      <c r="A168" s="32">
        <v>44266.5</v>
      </c>
      <c r="B168">
        <v>0.78816483298621987</v>
      </c>
      <c r="C168">
        <v>1.1343460353406636</v>
      </c>
      <c r="D168" s="37">
        <v>167</v>
      </c>
      <c r="E168">
        <v>120.51132049543618</v>
      </c>
      <c r="F168">
        <v>186.21002948635461</v>
      </c>
    </row>
    <row r="169" spans="1:6" x14ac:dyDescent="0.25">
      <c r="A169" s="31">
        <v>44265.5</v>
      </c>
      <c r="B169">
        <v>0.86413497779643766</v>
      </c>
      <c r="C169">
        <v>1.0735439167096887</v>
      </c>
      <c r="D169" s="37">
        <v>168</v>
      </c>
      <c r="E169">
        <v>121.37545547323262</v>
      </c>
      <c r="F169">
        <v>187.28357340306431</v>
      </c>
    </row>
    <row r="170" spans="1:6" x14ac:dyDescent="0.25">
      <c r="A170" s="31">
        <v>44278.5</v>
      </c>
      <c r="B170">
        <v>0.17523818127502647</v>
      </c>
      <c r="C170">
        <v>0.72212815686646303</v>
      </c>
      <c r="D170" s="37">
        <v>169</v>
      </c>
      <c r="E170">
        <v>121.55069365450764</v>
      </c>
      <c r="F170">
        <v>188.00570155993077</v>
      </c>
    </row>
    <row r="171" spans="1:6" x14ac:dyDescent="0.25">
      <c r="A171" s="32">
        <v>44277.5</v>
      </c>
      <c r="B171">
        <v>0.37224301349042754</v>
      </c>
      <c r="C171">
        <v>0.69745400250712242</v>
      </c>
      <c r="D171" s="37">
        <v>170</v>
      </c>
      <c r="E171">
        <v>121.92293666799807</v>
      </c>
      <c r="F171">
        <v>188.7031555624379</v>
      </c>
    </row>
    <row r="172" spans="1:6" x14ac:dyDescent="0.25">
      <c r="A172" s="31">
        <v>44276.5</v>
      </c>
      <c r="B172">
        <v>0.5055704711150768</v>
      </c>
      <c r="C172">
        <v>1.1403295276417693</v>
      </c>
      <c r="D172" s="37">
        <v>171</v>
      </c>
      <c r="E172">
        <v>122.42850713911315</v>
      </c>
      <c r="F172">
        <v>189.84348509007967</v>
      </c>
    </row>
    <row r="173" spans="1:6" x14ac:dyDescent="0.25">
      <c r="A173" s="32">
        <v>44275.5</v>
      </c>
      <c r="B173">
        <v>0.53198526245513356</v>
      </c>
      <c r="C173">
        <v>1.1838407910851685</v>
      </c>
      <c r="D173" s="37">
        <v>172</v>
      </c>
      <c r="E173">
        <v>122.96049240156829</v>
      </c>
      <c r="F173">
        <v>191.02732588116484</v>
      </c>
    </row>
    <row r="174" spans="1:6" x14ac:dyDescent="0.25">
      <c r="A174" s="31">
        <v>44274.5</v>
      </c>
      <c r="B174">
        <v>0.5814738829381817</v>
      </c>
      <c r="C174">
        <v>1.1435546197660775</v>
      </c>
      <c r="D174" s="37">
        <v>173</v>
      </c>
      <c r="E174">
        <v>123.54196628450647</v>
      </c>
      <c r="F174">
        <v>192.17088050093091</v>
      </c>
    </row>
    <row r="175" spans="1:6" x14ac:dyDescent="0.25">
      <c r="A175" s="32">
        <v>44273.5</v>
      </c>
      <c r="B175">
        <v>0.53479594661811458</v>
      </c>
      <c r="C175">
        <v>0.97851340706711054</v>
      </c>
      <c r="D175" s="37">
        <v>174</v>
      </c>
      <c r="E175">
        <v>124.07676223112459</v>
      </c>
      <c r="F175">
        <v>193.14939390799802</v>
      </c>
    </row>
    <row r="176" spans="1:6" x14ac:dyDescent="0.25">
      <c r="A176" s="31">
        <v>44272.5</v>
      </c>
      <c r="B176">
        <v>0.42508089259042992</v>
      </c>
      <c r="C176">
        <v>1.1584580871647239</v>
      </c>
      <c r="D176" s="37">
        <v>175</v>
      </c>
      <c r="E176">
        <v>124.50184312371502</v>
      </c>
      <c r="F176">
        <v>194.30785199516274</v>
      </c>
    </row>
    <row r="177" spans="1:6" x14ac:dyDescent="0.25">
      <c r="A177" s="31">
        <v>44285.5</v>
      </c>
      <c r="B177">
        <v>0.46481934286315646</v>
      </c>
      <c r="C177">
        <v>0.86458984993579979</v>
      </c>
      <c r="D177" s="37">
        <v>176</v>
      </c>
      <c r="E177">
        <v>124.96666246657817</v>
      </c>
      <c r="F177">
        <v>195.17244184509855</v>
      </c>
    </row>
    <row r="178" spans="1:6" x14ac:dyDescent="0.25">
      <c r="A178" s="32">
        <v>44284.5</v>
      </c>
      <c r="B178">
        <v>0.47979723045894423</v>
      </c>
      <c r="C178">
        <v>1.1129983740560145</v>
      </c>
      <c r="D178" s="37">
        <v>177</v>
      </c>
      <c r="E178">
        <v>125.44645969703711</v>
      </c>
      <c r="F178">
        <v>196.28544021915457</v>
      </c>
    </row>
    <row r="179" spans="1:6" x14ac:dyDescent="0.25">
      <c r="A179" s="31">
        <v>44283.5</v>
      </c>
      <c r="B179">
        <v>0.51212193448459487</v>
      </c>
      <c r="C179">
        <v>1.0549788383972194</v>
      </c>
      <c r="D179" s="37">
        <v>178</v>
      </c>
      <c r="E179">
        <v>125.95858163152171</v>
      </c>
      <c r="F179">
        <v>197.3404190575518</v>
      </c>
    </row>
    <row r="180" spans="1:6" x14ac:dyDescent="0.25">
      <c r="A180" s="32">
        <v>44282.5</v>
      </c>
      <c r="B180">
        <v>0.5722495537523089</v>
      </c>
      <c r="C180">
        <v>1.1239831741971256</v>
      </c>
      <c r="D180" s="37">
        <v>179</v>
      </c>
      <c r="E180">
        <v>126.53083118527402</v>
      </c>
      <c r="F180">
        <v>198.46440223174892</v>
      </c>
    </row>
    <row r="181" spans="1:6" x14ac:dyDescent="0.25">
      <c r="A181" s="31">
        <v>44281.5</v>
      </c>
      <c r="B181">
        <v>0.55355532928043105</v>
      </c>
      <c r="C181">
        <v>1.1522848010454878</v>
      </c>
      <c r="D181" s="37">
        <v>180</v>
      </c>
      <c r="E181">
        <v>127.08438651455445</v>
      </c>
      <c r="F181">
        <v>199.6166870327944</v>
      </c>
    </row>
    <row r="182" spans="1:6" x14ac:dyDescent="0.25">
      <c r="A182" s="32">
        <v>44280.5</v>
      </c>
      <c r="B182">
        <v>0.55625618198739479</v>
      </c>
      <c r="C182">
        <v>0.49284359643316222</v>
      </c>
      <c r="D182" s="37">
        <v>181</v>
      </c>
      <c r="E182">
        <v>127.64064269654185</v>
      </c>
      <c r="F182">
        <v>200.10953062922758</v>
      </c>
    </row>
    <row r="183" spans="1:6" x14ac:dyDescent="0.25">
      <c r="A183" s="31">
        <v>44279.5</v>
      </c>
      <c r="B183">
        <v>0.2379043332747065</v>
      </c>
      <c r="C183">
        <v>0.23522418019780011</v>
      </c>
      <c r="D183" s="37">
        <v>182</v>
      </c>
      <c r="E183">
        <v>127.87854702981656</v>
      </c>
      <c r="F183">
        <v>200.34475480942538</v>
      </c>
    </row>
    <row r="184" spans="1:6" x14ac:dyDescent="0.25">
      <c r="A184" s="31">
        <v>44292.5</v>
      </c>
      <c r="B184">
        <v>0.20515007861760765</v>
      </c>
      <c r="C184">
        <v>1.0072660830267397</v>
      </c>
      <c r="D184" s="37">
        <v>183</v>
      </c>
      <c r="E184">
        <v>128.08369710843417</v>
      </c>
      <c r="F184">
        <v>201.35202089245212</v>
      </c>
    </row>
    <row r="185" spans="1:6" x14ac:dyDescent="0.25">
      <c r="A185" s="32">
        <v>44291.5</v>
      </c>
      <c r="B185">
        <v>0.49036560731773793</v>
      </c>
      <c r="C185">
        <v>1.2315760604381929</v>
      </c>
      <c r="D185" s="37">
        <v>184</v>
      </c>
      <c r="E185">
        <v>128.57406271575189</v>
      </c>
      <c r="F185">
        <v>202.5835969528903</v>
      </c>
    </row>
    <row r="186" spans="1:6" x14ac:dyDescent="0.25">
      <c r="A186" s="31">
        <v>44290.5</v>
      </c>
      <c r="B186">
        <v>0.51224658437855541</v>
      </c>
      <c r="C186">
        <v>1.0997303765573649</v>
      </c>
      <c r="D186" s="37">
        <v>185</v>
      </c>
      <c r="E186">
        <v>129.08630930013044</v>
      </c>
      <c r="F186">
        <v>203.68332732944768</v>
      </c>
    </row>
    <row r="187" spans="1:6" x14ac:dyDescent="0.25">
      <c r="A187" s="32">
        <v>44289.5</v>
      </c>
      <c r="B187">
        <v>0.35277964157103725</v>
      </c>
      <c r="C187">
        <v>1.0566335436628591</v>
      </c>
      <c r="D187" s="37">
        <v>186</v>
      </c>
      <c r="E187">
        <v>129.43908894170147</v>
      </c>
      <c r="F187">
        <v>204.73996087311053</v>
      </c>
    </row>
    <row r="188" spans="1:6" x14ac:dyDescent="0.25">
      <c r="A188" s="31">
        <v>44288.5</v>
      </c>
      <c r="B188">
        <v>0.54478756071617018</v>
      </c>
      <c r="C188">
        <v>1.3108728481282896</v>
      </c>
      <c r="D188" s="37">
        <v>187</v>
      </c>
      <c r="E188">
        <v>129.98387650241764</v>
      </c>
      <c r="F188">
        <v>206.05083372123883</v>
      </c>
    </row>
    <row r="189" spans="1:6" x14ac:dyDescent="0.25">
      <c r="A189" s="32">
        <v>44287.5</v>
      </c>
      <c r="B189">
        <v>0.44976491415274861</v>
      </c>
      <c r="C189">
        <v>1.2405090767618674</v>
      </c>
      <c r="D189" s="37">
        <v>188</v>
      </c>
      <c r="E189">
        <v>130.4336414165704</v>
      </c>
      <c r="F189">
        <v>207.2913427980007</v>
      </c>
    </row>
    <row r="190" spans="1:6" x14ac:dyDescent="0.25">
      <c r="A190" s="31">
        <v>44286.5</v>
      </c>
      <c r="B190">
        <v>0.47123702988801419</v>
      </c>
      <c r="C190">
        <v>0.8799439535728959</v>
      </c>
      <c r="D190" s="37">
        <v>189</v>
      </c>
      <c r="E190">
        <v>130.90487844645841</v>
      </c>
      <c r="F190">
        <v>208.1712867515736</v>
      </c>
    </row>
    <row r="191" spans="1:6" x14ac:dyDescent="0.25">
      <c r="A191" s="31">
        <v>44299.5</v>
      </c>
      <c r="B191">
        <v>0.29778981105101326</v>
      </c>
      <c r="C191">
        <v>1.1339270674229183</v>
      </c>
      <c r="D191" s="37">
        <v>190</v>
      </c>
      <c r="E191">
        <v>131.20266825750943</v>
      </c>
      <c r="F191">
        <v>209.30521381899652</v>
      </c>
    </row>
    <row r="192" spans="1:6" x14ac:dyDescent="0.25">
      <c r="A192" s="32">
        <v>44298.5</v>
      </c>
      <c r="B192">
        <v>0.43296402180802895</v>
      </c>
      <c r="C192">
        <v>1.206962625168972</v>
      </c>
      <c r="D192" s="37">
        <v>191</v>
      </c>
      <c r="E192">
        <v>131.63563227931746</v>
      </c>
      <c r="F192">
        <v>210.5121764441655</v>
      </c>
    </row>
    <row r="193" spans="1:6" x14ac:dyDescent="0.25">
      <c r="A193" s="31">
        <v>44297.5</v>
      </c>
      <c r="B193">
        <v>0.58159195309501011</v>
      </c>
      <c r="C193">
        <v>1.1266926937485608</v>
      </c>
      <c r="D193" s="37">
        <v>192</v>
      </c>
      <c r="E193">
        <v>132.21722423241246</v>
      </c>
      <c r="F193">
        <v>211.63886913791407</v>
      </c>
    </row>
    <row r="194" spans="1:6" x14ac:dyDescent="0.25">
      <c r="A194" s="32">
        <v>44296.5</v>
      </c>
      <c r="B194">
        <v>0.48415939197133445</v>
      </c>
      <c r="C194">
        <v>0.96590604421058612</v>
      </c>
      <c r="D194" s="37">
        <v>193</v>
      </c>
      <c r="E194">
        <v>132.70138362438379</v>
      </c>
      <c r="F194">
        <v>212.60477518212465</v>
      </c>
    </row>
    <row r="195" spans="1:6" x14ac:dyDescent="0.25">
      <c r="A195" s="31">
        <v>44295.5</v>
      </c>
      <c r="B195">
        <v>0.4439693956431392</v>
      </c>
      <c r="C195">
        <v>1.1544521222282129</v>
      </c>
      <c r="D195" s="37">
        <v>194</v>
      </c>
      <c r="E195">
        <v>133.14535302002693</v>
      </c>
      <c r="F195">
        <v>213.75922730435286</v>
      </c>
    </row>
    <row r="196" spans="1:6" x14ac:dyDescent="0.25">
      <c r="A196" s="32">
        <v>44294.5</v>
      </c>
      <c r="B196">
        <v>0.44564041526346515</v>
      </c>
      <c r="C196">
        <v>0.88011328645121523</v>
      </c>
      <c r="D196" s="37">
        <v>195</v>
      </c>
      <c r="E196">
        <v>133.59099343529039</v>
      </c>
      <c r="F196">
        <v>214.63934059080407</v>
      </c>
    </row>
    <row r="197" spans="1:6" x14ac:dyDescent="0.25">
      <c r="A197" s="31">
        <v>44293.5</v>
      </c>
      <c r="B197">
        <v>0.412609951375984</v>
      </c>
      <c r="C197">
        <v>0.71865839751267624</v>
      </c>
      <c r="D197" s="37">
        <v>196</v>
      </c>
      <c r="E197">
        <v>134.00360338666638</v>
      </c>
      <c r="F197">
        <v>215.35799898831675</v>
      </c>
    </row>
    <row r="198" spans="1:6" x14ac:dyDescent="0.25">
      <c r="A198" s="31">
        <v>44306.5</v>
      </c>
      <c r="B198">
        <v>0.35587522388215115</v>
      </c>
      <c r="C198">
        <v>1.1750095855359528</v>
      </c>
      <c r="D198" s="37">
        <v>197</v>
      </c>
      <c r="E198">
        <v>134.35947861054854</v>
      </c>
      <c r="F198">
        <v>216.5330085738527</v>
      </c>
    </row>
    <row r="199" spans="1:6" x14ac:dyDescent="0.25">
      <c r="A199" s="32">
        <v>44305.5</v>
      </c>
      <c r="B199">
        <v>0.5537468175763619</v>
      </c>
      <c r="C199">
        <v>1.2025120699918688</v>
      </c>
      <c r="D199" s="37">
        <v>198</v>
      </c>
      <c r="E199">
        <v>134.91322542812489</v>
      </c>
      <c r="F199">
        <v>217.73552064384455</v>
      </c>
    </row>
    <row r="200" spans="1:6" x14ac:dyDescent="0.25">
      <c r="A200" s="31">
        <v>44304.5</v>
      </c>
      <c r="B200">
        <v>0.44454437586210704</v>
      </c>
      <c r="C200">
        <v>0.91350679994785733</v>
      </c>
      <c r="D200" s="37">
        <v>199</v>
      </c>
      <c r="E200">
        <v>135.357769803987</v>
      </c>
      <c r="F200">
        <v>218.64902744379242</v>
      </c>
    </row>
    <row r="201" spans="1:6" x14ac:dyDescent="0.25">
      <c r="A201" s="32">
        <v>44303.5</v>
      </c>
      <c r="B201">
        <v>0.39175182898945471</v>
      </c>
      <c r="C201">
        <v>0.8911587640179488</v>
      </c>
      <c r="D201" s="37">
        <v>200</v>
      </c>
      <c r="E201">
        <v>135.74952163297644</v>
      </c>
      <c r="F201">
        <v>219.54018620781036</v>
      </c>
    </row>
    <row r="202" spans="1:6" x14ac:dyDescent="0.25">
      <c r="A202" s="31">
        <v>44302.5</v>
      </c>
      <c r="B202">
        <v>0.24693914561222854</v>
      </c>
      <c r="C202">
        <v>1.2111535126734976</v>
      </c>
      <c r="D202" s="37">
        <v>201</v>
      </c>
      <c r="E202">
        <v>135.99646077858867</v>
      </c>
      <c r="F202">
        <v>220.75133972048386</v>
      </c>
    </row>
    <row r="203" spans="1:6" x14ac:dyDescent="0.25">
      <c r="A203" s="32">
        <v>44301.5</v>
      </c>
      <c r="B203">
        <v>0.57356194526961457</v>
      </c>
      <c r="C203">
        <v>1.0998399013670346</v>
      </c>
      <c r="D203" s="37">
        <v>202</v>
      </c>
      <c r="E203">
        <v>136.57002272385827</v>
      </c>
      <c r="F203">
        <v>221.85117962185089</v>
      </c>
    </row>
    <row r="204" spans="1:6" x14ac:dyDescent="0.25">
      <c r="A204" s="31">
        <v>44300.5</v>
      </c>
      <c r="B204">
        <v>0.42195762639526407</v>
      </c>
      <c r="C204">
        <v>1.1725324750749915</v>
      </c>
      <c r="D204" s="37">
        <v>203</v>
      </c>
      <c r="E204">
        <v>136.99198035025353</v>
      </c>
      <c r="F204">
        <v>223.02371209692589</v>
      </c>
    </row>
    <row r="205" spans="1:6" x14ac:dyDescent="0.25">
      <c r="A205" s="31">
        <v>44313.5</v>
      </c>
      <c r="B205">
        <v>0.40457658728772533</v>
      </c>
      <c r="C205">
        <v>1.0313243691074205</v>
      </c>
      <c r="D205" s="37">
        <v>204</v>
      </c>
      <c r="E205">
        <v>137.39655693754125</v>
      </c>
      <c r="F205">
        <v>224.0550364660333</v>
      </c>
    </row>
    <row r="206" spans="1:6" x14ac:dyDescent="0.25">
      <c r="A206" s="32">
        <v>44312.5</v>
      </c>
      <c r="B206">
        <v>0.40038688136701633</v>
      </c>
      <c r="C206">
        <v>1.1871332482000911</v>
      </c>
      <c r="D206" s="37">
        <v>205</v>
      </c>
      <c r="E206">
        <v>137.79694381890826</v>
      </c>
      <c r="F206">
        <v>225.2421697142334</v>
      </c>
    </row>
    <row r="207" spans="1:6" x14ac:dyDescent="0.25">
      <c r="A207" s="31">
        <v>44311.5</v>
      </c>
      <c r="B207">
        <v>0.38311597428635208</v>
      </c>
      <c r="C207">
        <v>1.2442522035431021</v>
      </c>
      <c r="D207" s="37">
        <v>206</v>
      </c>
      <c r="E207">
        <v>138.1800597931946</v>
      </c>
      <c r="F207">
        <v>226.48642191777651</v>
      </c>
    </row>
    <row r="208" spans="1:6" x14ac:dyDescent="0.25">
      <c r="A208" s="32">
        <v>44310.5</v>
      </c>
      <c r="B208">
        <v>0.38906914528396852</v>
      </c>
      <c r="C208">
        <v>1.0189000567772499</v>
      </c>
      <c r="D208" s="37">
        <v>207</v>
      </c>
      <c r="E208">
        <v>138.56912893847857</v>
      </c>
      <c r="F208">
        <v>227.50532197455377</v>
      </c>
    </row>
    <row r="209" spans="1:6" x14ac:dyDescent="0.25">
      <c r="A209" s="31">
        <v>44309.5</v>
      </c>
      <c r="B209">
        <v>0.45393404992941844</v>
      </c>
      <c r="C209">
        <v>1.0961012387861764</v>
      </c>
      <c r="D209" s="37">
        <v>208</v>
      </c>
      <c r="E209">
        <v>139.02306298840799</v>
      </c>
      <c r="F209">
        <v>228.60142321333996</v>
      </c>
    </row>
    <row r="210" spans="1:6" x14ac:dyDescent="0.25">
      <c r="A210" s="32">
        <v>44308.5</v>
      </c>
      <c r="B210">
        <v>0.47612605983184836</v>
      </c>
      <c r="C210">
        <v>0.95515511164135003</v>
      </c>
      <c r="D210" s="37">
        <v>209</v>
      </c>
      <c r="E210">
        <v>139.49918904823983</v>
      </c>
      <c r="F210">
        <v>229.5565783249813</v>
      </c>
    </row>
    <row r="211" spans="1:6" x14ac:dyDescent="0.25">
      <c r="A211" s="31">
        <v>44307.5</v>
      </c>
      <c r="B211">
        <v>0.31620970532792547</v>
      </c>
      <c r="C211">
        <v>1.0996206874288503</v>
      </c>
      <c r="D211" s="37">
        <v>210</v>
      </c>
      <c r="E211">
        <v>139.81539875356776</v>
      </c>
      <c r="F211">
        <v>230.65619901241016</v>
      </c>
    </row>
    <row r="212" spans="1:6" x14ac:dyDescent="0.25">
      <c r="A212" s="31">
        <v>44320.5</v>
      </c>
      <c r="B212">
        <v>0.32158566587930065</v>
      </c>
      <c r="C212">
        <v>0.77464189107404069</v>
      </c>
      <c r="D212" s="37">
        <v>211</v>
      </c>
      <c r="E212">
        <v>140.13698441944706</v>
      </c>
      <c r="F212">
        <v>231.43084090348421</v>
      </c>
    </row>
    <row r="213" spans="1:6" x14ac:dyDescent="0.25">
      <c r="A213" s="32">
        <v>44319.5</v>
      </c>
      <c r="B213">
        <v>0.34330512767711069</v>
      </c>
      <c r="C213">
        <v>0.74882312985702693</v>
      </c>
      <c r="D213" s="37">
        <v>212</v>
      </c>
      <c r="E213">
        <v>140.48028954712416</v>
      </c>
      <c r="F213">
        <v>232.17966403334123</v>
      </c>
    </row>
    <row r="214" spans="1:6" x14ac:dyDescent="0.25">
      <c r="A214" s="31">
        <v>44318.5</v>
      </c>
      <c r="B214">
        <v>0.30659547602121684</v>
      </c>
      <c r="C214">
        <v>0.78488157426543836</v>
      </c>
      <c r="D214" s="37">
        <v>213</v>
      </c>
      <c r="E214">
        <v>140.78688502314537</v>
      </c>
      <c r="F214">
        <v>232.96454560760665</v>
      </c>
    </row>
    <row r="215" spans="1:6" x14ac:dyDescent="0.25">
      <c r="A215" s="32">
        <v>44317.5</v>
      </c>
      <c r="B215">
        <v>0.43572774756087085</v>
      </c>
      <c r="C215">
        <v>0.78472371656204842</v>
      </c>
      <c r="D215" s="37">
        <v>214</v>
      </c>
      <c r="E215">
        <v>141.22261277070623</v>
      </c>
      <c r="F215">
        <v>233.74926932416869</v>
      </c>
    </row>
    <row r="216" spans="1:6" x14ac:dyDescent="0.25">
      <c r="A216" s="31">
        <v>44316.5</v>
      </c>
      <c r="B216">
        <v>0.42528563010578124</v>
      </c>
      <c r="C216">
        <v>0.33293260172935768</v>
      </c>
      <c r="D216" s="37">
        <v>215</v>
      </c>
      <c r="E216">
        <v>141.64789840081201</v>
      </c>
      <c r="F216">
        <v>234.08220192589806</v>
      </c>
    </row>
    <row r="217" spans="1:6" x14ac:dyDescent="0.25">
      <c r="A217" s="32">
        <v>44315.5</v>
      </c>
      <c r="B217">
        <v>0.20608317106171628</v>
      </c>
      <c r="C217">
        <v>0.88558318375234113</v>
      </c>
      <c r="D217" s="37">
        <v>216</v>
      </c>
      <c r="E217">
        <v>141.85398157187373</v>
      </c>
      <c r="F217">
        <v>234.96778510965041</v>
      </c>
    </row>
    <row r="218" spans="1:6" x14ac:dyDescent="0.25">
      <c r="A218" s="31">
        <v>44314.5</v>
      </c>
      <c r="B218">
        <v>0.40454576035254369</v>
      </c>
      <c r="C218">
        <v>1.051220874041531</v>
      </c>
      <c r="D218" s="37">
        <v>217</v>
      </c>
      <c r="E218">
        <v>142.25852733222627</v>
      </c>
      <c r="F218">
        <v>236.01900598369193</v>
      </c>
    </row>
    <row r="219" spans="1:6" x14ac:dyDescent="0.25">
      <c r="A219" s="31">
        <v>44327.5</v>
      </c>
      <c r="B219">
        <v>0.26513823043048845</v>
      </c>
      <c r="C219">
        <v>0.68908309726594597</v>
      </c>
      <c r="D219" s="37">
        <v>218</v>
      </c>
      <c r="E219">
        <v>142.52366556265676</v>
      </c>
      <c r="F219">
        <v>236.70808908095788</v>
      </c>
    </row>
    <row r="220" spans="1:6" x14ac:dyDescent="0.25">
      <c r="A220" s="32">
        <v>44326.5</v>
      </c>
      <c r="B220">
        <v>0.25018179301220933</v>
      </c>
      <c r="C220">
        <v>0.84524725551412216</v>
      </c>
      <c r="D220" s="37">
        <v>219</v>
      </c>
      <c r="E220">
        <v>142.77384735566898</v>
      </c>
      <c r="F220">
        <v>237.553336336472</v>
      </c>
    </row>
    <row r="221" spans="1:6" x14ac:dyDescent="0.25">
      <c r="A221" s="31">
        <v>44325.5</v>
      </c>
      <c r="B221">
        <v>0.26141923152805557</v>
      </c>
      <c r="C221">
        <v>0.99835814133330647</v>
      </c>
      <c r="D221" s="37">
        <v>220</v>
      </c>
      <c r="E221">
        <v>143.03526658719704</v>
      </c>
      <c r="F221">
        <v>238.55169447780531</v>
      </c>
    </row>
    <row r="222" spans="1:6" x14ac:dyDescent="0.25">
      <c r="A222" s="32">
        <v>44324.5</v>
      </c>
      <c r="B222">
        <v>0.32898100246509709</v>
      </c>
      <c r="C222">
        <v>0.6072885920649882</v>
      </c>
      <c r="D222" s="37">
        <v>221</v>
      </c>
      <c r="E222">
        <v>143.36424758966214</v>
      </c>
      <c r="F222">
        <v>239.15898306987029</v>
      </c>
    </row>
    <row r="223" spans="1:6" x14ac:dyDescent="0.25">
      <c r="A223" s="31">
        <v>44323.5</v>
      </c>
      <c r="B223">
        <v>0.21882948107217998</v>
      </c>
      <c r="C223">
        <v>1.1205552997338162</v>
      </c>
      <c r="D223" s="37">
        <v>222</v>
      </c>
      <c r="E223">
        <v>143.58307707073433</v>
      </c>
      <c r="F223">
        <v>240.2795383696041</v>
      </c>
    </row>
    <row r="224" spans="1:6" x14ac:dyDescent="0.25">
      <c r="A224" s="32">
        <v>44322.5</v>
      </c>
      <c r="B224">
        <v>0.2796420088401102</v>
      </c>
      <c r="C224">
        <v>0.83941073708818381</v>
      </c>
      <c r="D224" s="37">
        <v>223</v>
      </c>
      <c r="E224">
        <v>143.86271907957445</v>
      </c>
      <c r="F224">
        <v>241.11894910669227</v>
      </c>
    </row>
    <row r="225" spans="1:6" x14ac:dyDescent="0.25">
      <c r="A225" s="31">
        <v>44321.5</v>
      </c>
      <c r="B225">
        <v>0.24736600155642308</v>
      </c>
      <c r="C225">
        <v>0.77026700294982775</v>
      </c>
      <c r="D225" s="37">
        <v>224</v>
      </c>
      <c r="E225">
        <v>144.11008508113088</v>
      </c>
      <c r="F225">
        <v>241.88921610964209</v>
      </c>
    </row>
    <row r="226" spans="1:6" x14ac:dyDescent="0.25">
      <c r="A226" s="31">
        <v>44334.5</v>
      </c>
      <c r="B226">
        <v>0.20851944912883358</v>
      </c>
      <c r="C226">
        <v>0.53200591960606936</v>
      </c>
      <c r="D226" s="37">
        <v>225</v>
      </c>
      <c r="E226">
        <v>144.31860453025971</v>
      </c>
      <c r="F226">
        <v>242.42122202924816</v>
      </c>
    </row>
    <row r="227" spans="1:6" x14ac:dyDescent="0.25">
      <c r="A227" s="32">
        <v>44333.5</v>
      </c>
      <c r="B227">
        <v>0.22536718516935481</v>
      </c>
      <c r="C227">
        <v>0.8210763787786014</v>
      </c>
      <c r="D227" s="37">
        <v>226</v>
      </c>
      <c r="E227">
        <v>144.54397171542905</v>
      </c>
      <c r="F227">
        <v>243.24229840802676</v>
      </c>
    </row>
    <row r="228" spans="1:6" x14ac:dyDescent="0.25">
      <c r="A228" s="31">
        <v>44332.5</v>
      </c>
      <c r="B228">
        <v>0.26776154034306787</v>
      </c>
      <c r="C228">
        <v>0.83481591705254088</v>
      </c>
      <c r="D228" s="37">
        <v>227</v>
      </c>
      <c r="E228">
        <v>144.81173325577211</v>
      </c>
      <c r="F228">
        <v>244.07711432507929</v>
      </c>
    </row>
    <row r="229" spans="1:6" x14ac:dyDescent="0.25">
      <c r="A229" s="32">
        <v>44331.5</v>
      </c>
      <c r="B229">
        <v>0.29662901683406573</v>
      </c>
      <c r="C229">
        <v>0.73126440400612736</v>
      </c>
      <c r="D229" s="37">
        <v>228</v>
      </c>
      <c r="E229">
        <v>145.10836227260617</v>
      </c>
      <c r="F229">
        <v>244.80837872908543</v>
      </c>
    </row>
    <row r="230" spans="1:6" x14ac:dyDescent="0.25">
      <c r="A230" s="31">
        <v>44330.5</v>
      </c>
      <c r="B230">
        <v>0.26459832403871503</v>
      </c>
      <c r="C230">
        <v>0.7321338282490697</v>
      </c>
      <c r="D230" s="37">
        <v>229</v>
      </c>
      <c r="E230">
        <v>145.37296059664487</v>
      </c>
      <c r="F230">
        <v>245.54051255733449</v>
      </c>
    </row>
    <row r="231" spans="1:6" x14ac:dyDescent="0.25">
      <c r="A231" s="32">
        <v>44329.5</v>
      </c>
      <c r="B231">
        <v>0.23789887284842387</v>
      </c>
      <c r="C231">
        <v>0.66686249175924728</v>
      </c>
      <c r="D231" s="37">
        <v>230</v>
      </c>
      <c r="E231">
        <v>145.61085946949331</v>
      </c>
      <c r="F231">
        <v>246.20737504909374</v>
      </c>
    </row>
    <row r="232" spans="1:6" x14ac:dyDescent="0.25">
      <c r="A232" s="31">
        <v>44328.5</v>
      </c>
      <c r="B232">
        <v>0.238549267080709</v>
      </c>
      <c r="C232">
        <v>0.66917166042660725</v>
      </c>
      <c r="D232" s="37">
        <v>231</v>
      </c>
      <c r="E232">
        <v>145.84940873657402</v>
      </c>
      <c r="F232">
        <v>246.87654670952034</v>
      </c>
    </row>
    <row r="233" spans="1:6" x14ac:dyDescent="0.25">
      <c r="A233" s="31">
        <v>44341.5</v>
      </c>
      <c r="B233">
        <v>0.15676461402313238</v>
      </c>
      <c r="C233">
        <v>0.66228096663221092</v>
      </c>
      <c r="D233" s="37">
        <v>232</v>
      </c>
      <c r="E233">
        <v>146.00617335059715</v>
      </c>
      <c r="F233">
        <v>247.53882767615255</v>
      </c>
    </row>
    <row r="234" spans="1:6" x14ac:dyDescent="0.25">
      <c r="A234" s="32">
        <v>44340.5</v>
      </c>
      <c r="B234">
        <v>0.1522666931218348</v>
      </c>
      <c r="C234">
        <v>0.63508892740682321</v>
      </c>
      <c r="D234" s="37">
        <v>233</v>
      </c>
      <c r="E234">
        <v>146.158440043719</v>
      </c>
      <c r="F234">
        <v>248.17391660355938</v>
      </c>
    </row>
    <row r="235" spans="1:6" x14ac:dyDescent="0.25">
      <c r="A235" s="31">
        <v>44339.5</v>
      </c>
      <c r="B235">
        <v>0.14892570442260239</v>
      </c>
      <c r="C235">
        <v>0.56115094886258776</v>
      </c>
      <c r="D235" s="37">
        <v>234</v>
      </c>
      <c r="E235">
        <v>146.30736574814159</v>
      </c>
      <c r="F235">
        <v>248.73506755242195</v>
      </c>
    </row>
    <row r="236" spans="1:6" x14ac:dyDescent="0.25">
      <c r="A236" s="32">
        <v>44338.5</v>
      </c>
      <c r="B236">
        <v>0.12503626750807004</v>
      </c>
      <c r="C236">
        <v>0.83352050592790605</v>
      </c>
      <c r="D236" s="37">
        <v>235</v>
      </c>
      <c r="E236">
        <v>146.43240201564967</v>
      </c>
      <c r="F236">
        <v>249.56858805834986</v>
      </c>
    </row>
    <row r="237" spans="1:6" x14ac:dyDescent="0.25">
      <c r="A237" s="31">
        <v>44337.5</v>
      </c>
      <c r="B237">
        <v>0.25101126904444998</v>
      </c>
      <c r="C237">
        <v>0.87771342269946173</v>
      </c>
      <c r="D237" s="37">
        <v>236</v>
      </c>
      <c r="E237">
        <v>146.68341328469413</v>
      </c>
      <c r="F237">
        <v>250.44630148104932</v>
      </c>
    </row>
    <row r="238" spans="1:6" x14ac:dyDescent="0.25">
      <c r="A238" s="32">
        <v>44336.5</v>
      </c>
      <c r="B238">
        <v>0.24855303358429434</v>
      </c>
      <c r="C238">
        <v>0.74015606903402598</v>
      </c>
      <c r="D238" s="37">
        <v>237</v>
      </c>
      <c r="E238">
        <v>146.93196631827843</v>
      </c>
      <c r="F238">
        <v>251.18645755008333</v>
      </c>
    </row>
    <row r="239" spans="1:6" x14ac:dyDescent="0.25">
      <c r="A239" s="31">
        <v>44335.5</v>
      </c>
      <c r="B239">
        <v>0.19986254972819484</v>
      </c>
      <c r="C239">
        <v>0.57328708294149056</v>
      </c>
      <c r="D239" s="37">
        <v>238</v>
      </c>
      <c r="E239">
        <v>147.13182886800661</v>
      </c>
      <c r="F239">
        <v>251.75974463302481</v>
      </c>
    </row>
    <row r="240" spans="1:6" x14ac:dyDescent="0.25">
      <c r="A240" s="31">
        <v>44348.5</v>
      </c>
      <c r="B240">
        <v>0.14454226889986674</v>
      </c>
      <c r="C240">
        <v>0.42463088039298674</v>
      </c>
      <c r="D240" s="37">
        <v>239</v>
      </c>
      <c r="E240">
        <v>147.27637113690648</v>
      </c>
      <c r="F240">
        <v>252.18437551341779</v>
      </c>
    </row>
    <row r="241" spans="1:6" x14ac:dyDescent="0.25">
      <c r="A241" s="32">
        <v>44347.5</v>
      </c>
      <c r="B241">
        <v>0.11695901769087116</v>
      </c>
      <c r="C241">
        <v>0.44658803473780828</v>
      </c>
      <c r="D241" s="37">
        <v>240</v>
      </c>
      <c r="E241">
        <v>147.39333015459735</v>
      </c>
      <c r="F241">
        <v>252.63096354815559</v>
      </c>
    </row>
    <row r="242" spans="1:6" x14ac:dyDescent="0.25">
      <c r="A242" s="31">
        <v>44346.5</v>
      </c>
      <c r="B242">
        <v>0.13878268072863612</v>
      </c>
      <c r="C242">
        <v>0.56209039324857091</v>
      </c>
      <c r="D242" s="37">
        <v>241</v>
      </c>
      <c r="E242">
        <v>147.53211283532599</v>
      </c>
      <c r="F242">
        <v>253.19305394140417</v>
      </c>
    </row>
    <row r="243" spans="1:6" x14ac:dyDescent="0.25">
      <c r="A243" s="32">
        <v>44345.5</v>
      </c>
      <c r="B243">
        <v>0.14162836843260077</v>
      </c>
      <c r="C243">
        <v>0.70311075023741754</v>
      </c>
      <c r="D243" s="37">
        <v>242</v>
      </c>
      <c r="E243">
        <v>147.6737412037586</v>
      </c>
      <c r="F243">
        <v>253.89616469164159</v>
      </c>
    </row>
    <row r="244" spans="1:6" x14ac:dyDescent="0.25">
      <c r="A244" s="31">
        <v>44344.5</v>
      </c>
      <c r="B244">
        <v>0.18632822760024911</v>
      </c>
      <c r="C244">
        <v>0.81013022944530488</v>
      </c>
      <c r="D244" s="37">
        <v>243</v>
      </c>
      <c r="E244">
        <v>147.86006943135885</v>
      </c>
      <c r="F244">
        <v>254.70629492108688</v>
      </c>
    </row>
    <row r="245" spans="1:6" x14ac:dyDescent="0.25">
      <c r="A245" s="32">
        <v>44343.5</v>
      </c>
      <c r="B245">
        <v>0.17738405715530997</v>
      </c>
      <c r="C245">
        <v>0.71264898734864479</v>
      </c>
      <c r="D245" s="37">
        <v>244</v>
      </c>
      <c r="E245">
        <v>148.03745348851416</v>
      </c>
      <c r="F245">
        <v>255.41894390843552</v>
      </c>
    </row>
    <row r="246" spans="1:6" x14ac:dyDescent="0.25">
      <c r="A246" s="31">
        <v>44342.5</v>
      </c>
      <c r="B246">
        <v>0.13396224017764144</v>
      </c>
      <c r="C246">
        <v>0.91270684165438321</v>
      </c>
      <c r="D246" s="37">
        <v>245</v>
      </c>
      <c r="E246">
        <v>148.17141572869181</v>
      </c>
      <c r="F246">
        <v>256.33165075008992</v>
      </c>
    </row>
    <row r="247" spans="1:6" x14ac:dyDescent="0.25">
      <c r="A247" s="31">
        <v>44362.5</v>
      </c>
      <c r="B247">
        <v>8.2986469943882216E-2</v>
      </c>
      <c r="C247">
        <v>0.23753186594610526</v>
      </c>
      <c r="D247" s="37">
        <v>246</v>
      </c>
      <c r="E247">
        <v>148.25440219863569</v>
      </c>
      <c r="F247">
        <v>256.56918261603602</v>
      </c>
    </row>
    <row r="248" spans="1:6" x14ac:dyDescent="0.25">
      <c r="A248" s="32">
        <v>44361.5</v>
      </c>
      <c r="B248">
        <v>8.5082455840282331E-2</v>
      </c>
      <c r="C248">
        <v>0.21636343202330682</v>
      </c>
      <c r="D248" s="37">
        <v>247</v>
      </c>
      <c r="E248">
        <v>148.33948465447597</v>
      </c>
      <c r="F248">
        <v>256.7855460480593</v>
      </c>
    </row>
    <row r="249" spans="1:6" x14ac:dyDescent="0.25">
      <c r="A249" s="31">
        <v>44360.5</v>
      </c>
      <c r="B249">
        <v>0.13738793259217102</v>
      </c>
      <c r="C249">
        <v>0.24239758099598568</v>
      </c>
      <c r="D249" s="37">
        <v>248</v>
      </c>
      <c r="E249">
        <v>148.47687258706813</v>
      </c>
      <c r="F249">
        <v>257.0279436290553</v>
      </c>
    </row>
    <row r="250" spans="1:6" x14ac:dyDescent="0.25">
      <c r="A250" s="32">
        <v>44359.5</v>
      </c>
      <c r="B250">
        <v>9.4087897840661391E-2</v>
      </c>
      <c r="C250">
        <v>0.22498704198245967</v>
      </c>
      <c r="D250" s="37">
        <v>249</v>
      </c>
      <c r="E250">
        <v>148.5709604849088</v>
      </c>
      <c r="F250">
        <v>257.25293067103775</v>
      </c>
    </row>
    <row r="251" spans="1:6" x14ac:dyDescent="0.25">
      <c r="A251" s="31">
        <v>44358.5</v>
      </c>
      <c r="B251">
        <v>7.4394570741700791E-2</v>
      </c>
      <c r="C251">
        <v>0.19884428173282698</v>
      </c>
      <c r="D251" s="37">
        <v>250</v>
      </c>
      <c r="E251">
        <v>148.6453550556505</v>
      </c>
      <c r="F251">
        <v>257.45177495277056</v>
      </c>
    </row>
    <row r="252" spans="1:6" x14ac:dyDescent="0.25">
      <c r="A252" s="32">
        <v>44357.5</v>
      </c>
      <c r="B252">
        <v>7.3227524506803268E-2</v>
      </c>
      <c r="C252">
        <v>0.23290742556719288</v>
      </c>
      <c r="D252" s="37">
        <v>251</v>
      </c>
      <c r="E252">
        <v>148.71858258015729</v>
      </c>
      <c r="F252">
        <v>257.68468237833775</v>
      </c>
    </row>
    <row r="253" spans="1:6" x14ac:dyDescent="0.25">
      <c r="A253" s="31">
        <v>44356.5</v>
      </c>
      <c r="B253">
        <v>8.4872733613241075E-2</v>
      </c>
      <c r="C253">
        <v>0.23363294829039957</v>
      </c>
      <c r="D253" s="37">
        <v>252</v>
      </c>
      <c r="E253">
        <v>148.80345531377054</v>
      </c>
      <c r="F253">
        <v>257.91831532662815</v>
      </c>
    </row>
    <row r="254" spans="1:6" x14ac:dyDescent="0.25">
      <c r="A254" s="31">
        <v>44369.5</v>
      </c>
      <c r="B254">
        <v>8.3611792138917215E-2</v>
      </c>
      <c r="C254">
        <v>0.2535781802997269</v>
      </c>
      <c r="D254" s="37">
        <v>253</v>
      </c>
      <c r="E254">
        <v>148.88706710590947</v>
      </c>
      <c r="F254">
        <v>258.17189350692786</v>
      </c>
    </row>
    <row r="255" spans="1:6" x14ac:dyDescent="0.25">
      <c r="A255" s="32">
        <v>44368.5</v>
      </c>
      <c r="B255">
        <v>7.8671899882599927E-2</v>
      </c>
      <c r="C255">
        <v>0.30968274380082528</v>
      </c>
      <c r="D255" s="37">
        <v>254</v>
      </c>
      <c r="E255">
        <v>148.96573900579207</v>
      </c>
      <c r="F255">
        <v>258.48157625072866</v>
      </c>
    </row>
    <row r="256" spans="1:6" x14ac:dyDescent="0.25">
      <c r="A256" s="31">
        <v>44367.5</v>
      </c>
      <c r="B256">
        <v>6.8844963346744503E-2</v>
      </c>
      <c r="C256">
        <v>0.17984216898377167</v>
      </c>
      <c r="D256" s="37">
        <v>255</v>
      </c>
      <c r="E256">
        <v>149.03458396913882</v>
      </c>
      <c r="F256">
        <v>258.66141841971245</v>
      </c>
    </row>
    <row r="257" spans="1:10" x14ac:dyDescent="0.25">
      <c r="A257" s="32">
        <v>44366.5</v>
      </c>
      <c r="B257">
        <v>6.9917502742752519E-2</v>
      </c>
      <c r="C257">
        <v>0.26612032357822452</v>
      </c>
      <c r="D257" s="37">
        <v>256</v>
      </c>
      <c r="E257">
        <v>149.10450147188158</v>
      </c>
      <c r="F257">
        <v>258.92753874329065</v>
      </c>
    </row>
    <row r="258" spans="1:10" x14ac:dyDescent="0.25">
      <c r="A258" s="31">
        <v>44365.5</v>
      </c>
      <c r="B258">
        <v>0.13948461134056472</v>
      </c>
      <c r="C258">
        <v>0.17233297336573331</v>
      </c>
      <c r="D258" s="37">
        <v>257</v>
      </c>
      <c r="E258">
        <v>149.24398608322215</v>
      </c>
      <c r="F258">
        <v>259.09987171665637</v>
      </c>
    </row>
    <row r="259" spans="1:10" x14ac:dyDescent="0.25">
      <c r="A259" s="32">
        <v>44364.5</v>
      </c>
      <c r="B259">
        <v>7.4483023969893605E-2</v>
      </c>
      <c r="C259">
        <v>0.24204588172621244</v>
      </c>
      <c r="D259" s="37">
        <v>258</v>
      </c>
      <c r="E259">
        <v>149.31846910719204</v>
      </c>
      <c r="F259">
        <v>259.34191759838257</v>
      </c>
      <c r="J259">
        <v>267</v>
      </c>
    </row>
    <row r="260" spans="1:10" x14ac:dyDescent="0.25">
      <c r="A260" s="31">
        <v>44363.5</v>
      </c>
      <c r="B260">
        <v>7.8734151926229221E-2</v>
      </c>
      <c r="C260">
        <v>0.27033256019624763</v>
      </c>
      <c r="D260" s="37">
        <v>259</v>
      </c>
      <c r="E260">
        <v>149.39720325911827</v>
      </c>
      <c r="F260">
        <v>259.61225015857883</v>
      </c>
    </row>
    <row r="261" spans="1:10" x14ac:dyDescent="0.25">
      <c r="A261" s="31">
        <v>44376.5</v>
      </c>
      <c r="B261">
        <v>7.8812023772703729E-2</v>
      </c>
      <c r="C261">
        <v>0.20585882293657209</v>
      </c>
      <c r="D261" s="37">
        <v>260</v>
      </c>
      <c r="E261">
        <v>149.47601528289098</v>
      </c>
      <c r="F261">
        <v>259.81810898151542</v>
      </c>
    </row>
    <row r="262" spans="1:10" x14ac:dyDescent="0.25">
      <c r="A262" s="32">
        <v>44375.5</v>
      </c>
      <c r="B262">
        <v>8.1663328902784008E-2</v>
      </c>
      <c r="C262">
        <v>0.20291325954650044</v>
      </c>
      <c r="D262" s="37">
        <v>261</v>
      </c>
      <c r="E262">
        <v>149.55767861179376</v>
      </c>
      <c r="F262">
        <v>260.02102224106193</v>
      </c>
    </row>
    <row r="263" spans="1:10" x14ac:dyDescent="0.25">
      <c r="A263" s="31">
        <v>44374.5</v>
      </c>
      <c r="B263">
        <v>6.5313521478936168E-2</v>
      </c>
      <c r="C263">
        <v>0.22305701865038632</v>
      </c>
      <c r="D263" s="37">
        <v>262</v>
      </c>
      <c r="E263">
        <v>149.6229921332727</v>
      </c>
      <c r="F263">
        <v>260.24407925971229</v>
      </c>
    </row>
    <row r="264" spans="1:10" x14ac:dyDescent="0.25">
      <c r="A264" s="32">
        <v>44373.5</v>
      </c>
      <c r="B264">
        <v>0.10830320343467759</v>
      </c>
      <c r="C264">
        <v>0.25005079423330517</v>
      </c>
      <c r="D264" s="37">
        <v>263</v>
      </c>
      <c r="E264">
        <v>149.73129533670738</v>
      </c>
      <c r="F264">
        <v>260.49413005394558</v>
      </c>
    </row>
    <row r="265" spans="1:10" x14ac:dyDescent="0.25">
      <c r="A265" s="31">
        <v>44372.5</v>
      </c>
      <c r="B265">
        <v>7.1564283032339263E-2</v>
      </c>
      <c r="C265">
        <v>0.27740298714265138</v>
      </c>
      <c r="D265" s="37">
        <v>264</v>
      </c>
      <c r="E265">
        <v>149.80285961973971</v>
      </c>
      <c r="F265">
        <v>260.77153304108822</v>
      </c>
    </row>
    <row r="266" spans="1:10" x14ac:dyDescent="0.25">
      <c r="A266" s="32">
        <v>44371.5</v>
      </c>
      <c r="B266">
        <v>6.1549581318090109E-2</v>
      </c>
      <c r="C266">
        <v>0.20505777384096049</v>
      </c>
      <c r="D266" s="37">
        <v>265</v>
      </c>
      <c r="E266">
        <v>149.86440920105781</v>
      </c>
      <c r="F266">
        <v>260.97659081492918</v>
      </c>
    </row>
    <row r="267" spans="1:10" x14ac:dyDescent="0.25">
      <c r="A267" s="31">
        <v>44370.5</v>
      </c>
      <c r="B267">
        <v>5.5572410316477569E-2</v>
      </c>
      <c r="C267">
        <v>0.24013124876052508</v>
      </c>
      <c r="D267" s="37">
        <v>266</v>
      </c>
      <c r="E267">
        <v>149.91998161137428</v>
      </c>
      <c r="F267">
        <v>261.2167220636897</v>
      </c>
    </row>
    <row r="268" spans="1:10" x14ac:dyDescent="0.25">
      <c r="A268" s="31">
        <v>44377.5</v>
      </c>
      <c r="B268">
        <v>9.2490680296340361E-2</v>
      </c>
      <c r="C268">
        <v>0.30907363721483871</v>
      </c>
      <c r="D268" s="37">
        <v>267</v>
      </c>
      <c r="E268">
        <v>150.01247229167063</v>
      </c>
      <c r="F268">
        <v>261.52579570090455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08C9D-82C7-442B-A427-2C1D719DF518}">
  <dimension ref="A2:J58"/>
  <sheetViews>
    <sheetView topLeftCell="A29" workbookViewId="0">
      <selection activeCell="B39" sqref="B39"/>
    </sheetView>
  </sheetViews>
  <sheetFormatPr defaultRowHeight="15" x14ac:dyDescent="0.25"/>
  <cols>
    <col min="1" max="1" width="22.42578125" bestFit="1" customWidth="1"/>
    <col min="2" max="2" width="17.28515625" bestFit="1" customWidth="1"/>
    <col min="3" max="3" width="23.5703125" bestFit="1" customWidth="1"/>
    <col min="7" max="7" width="22.42578125" bestFit="1" customWidth="1"/>
    <col min="8" max="8" width="6" bestFit="1" customWidth="1"/>
  </cols>
  <sheetData>
    <row r="2" spans="1:10" x14ac:dyDescent="0.25">
      <c r="I2" t="s">
        <v>54</v>
      </c>
      <c r="J2" t="s">
        <v>55</v>
      </c>
    </row>
    <row r="3" spans="1:10" x14ac:dyDescent="0.25">
      <c r="A3" s="25" t="s">
        <v>40</v>
      </c>
      <c r="B3" t="s">
        <v>52</v>
      </c>
      <c r="C3" t="s">
        <v>53</v>
      </c>
      <c r="H3" s="27" t="s">
        <v>42</v>
      </c>
      <c r="I3">
        <v>0.18116636342110612</v>
      </c>
      <c r="J3">
        <v>0.51896079899709802</v>
      </c>
    </row>
    <row r="4" spans="1:10" x14ac:dyDescent="0.25">
      <c r="A4" s="26" t="s">
        <v>56</v>
      </c>
      <c r="B4">
        <v>1.0105715285542409</v>
      </c>
      <c r="C4">
        <v>4.1180416905934845</v>
      </c>
      <c r="H4" s="27" t="s">
        <v>43</v>
      </c>
      <c r="I4">
        <v>19.69690359568758</v>
      </c>
      <c r="J4">
        <v>32.946716560835277</v>
      </c>
    </row>
    <row r="5" spans="1:10" x14ac:dyDescent="0.25">
      <c r="A5" s="26" t="s">
        <v>57</v>
      </c>
      <c r="B5">
        <v>3.2994088303515805</v>
      </c>
      <c r="C5">
        <v>6.3661464015881695</v>
      </c>
      <c r="H5" s="27" t="s">
        <v>44</v>
      </c>
      <c r="I5">
        <v>21.269629381897918</v>
      </c>
      <c r="J5">
        <v>33.016656423361418</v>
      </c>
    </row>
    <row r="6" spans="1:10" x14ac:dyDescent="0.25">
      <c r="A6" s="26" t="s">
        <v>58</v>
      </c>
      <c r="B6">
        <v>5.8517566176021845</v>
      </c>
      <c r="C6">
        <v>9.2958878335053079</v>
      </c>
      <c r="H6" s="27" t="s">
        <v>45</v>
      </c>
      <c r="I6">
        <v>24.466438105025624</v>
      </c>
      <c r="J6">
        <v>43.864923029448875</v>
      </c>
    </row>
    <row r="7" spans="1:10" x14ac:dyDescent="0.25">
      <c r="A7" s="26" t="s">
        <v>59</v>
      </c>
      <c r="B7">
        <v>6.1286542736460854</v>
      </c>
      <c r="C7">
        <v>8.514008785412674</v>
      </c>
      <c r="H7" s="27" t="s">
        <v>46</v>
      </c>
      <c r="I7">
        <v>24.192365960168985</v>
      </c>
      <c r="J7">
        <v>33.121719066869673</v>
      </c>
    </row>
    <row r="8" spans="1:10" x14ac:dyDescent="0.25">
      <c r="A8" s="26" t="s">
        <v>60</v>
      </c>
      <c r="B8">
        <v>5.552685677465222</v>
      </c>
      <c r="C8">
        <v>8.7137798888994862</v>
      </c>
      <c r="H8" s="27" t="s">
        <v>47</v>
      </c>
      <c r="I8">
        <v>20.538070052354037</v>
      </c>
      <c r="J8">
        <v>26.559844978812816</v>
      </c>
    </row>
    <row r="9" spans="1:10" x14ac:dyDescent="0.25">
      <c r="A9" s="26" t="s">
        <v>61</v>
      </c>
      <c r="B9">
        <v>4.4723522727486973</v>
      </c>
      <c r="C9">
        <v>7.2216361452965332</v>
      </c>
      <c r="H9" s="27" t="s">
        <v>48</v>
      </c>
      <c r="I9">
        <v>18.005210601149365</v>
      </c>
      <c r="J9">
        <v>31.195877904673157</v>
      </c>
    </row>
    <row r="10" spans="1:10" x14ac:dyDescent="0.25">
      <c r="A10" s="26" t="s">
        <v>62</v>
      </c>
      <c r="B10">
        <v>5.7513226563903288</v>
      </c>
      <c r="C10">
        <v>8.0528515750626237</v>
      </c>
      <c r="H10" s="27" t="s">
        <v>49</v>
      </c>
      <c r="I10">
        <v>12.501529255383309</v>
      </c>
      <c r="J10">
        <v>31.701236908935069</v>
      </c>
    </row>
    <row r="11" spans="1:10" x14ac:dyDescent="0.25">
      <c r="A11" s="26" t="s">
        <v>63</v>
      </c>
      <c r="B11">
        <v>4.699006839818785</v>
      </c>
      <c r="C11">
        <v>7.0490942852943999</v>
      </c>
      <c r="H11" s="27" t="s">
        <v>50</v>
      </c>
      <c r="I11">
        <v>7.1755601447041206</v>
      </c>
      <c r="J11">
        <v>22.981084197763643</v>
      </c>
    </row>
    <row r="12" spans="1:10" x14ac:dyDescent="0.25">
      <c r="A12" s="26" t="s">
        <v>64</v>
      </c>
      <c r="B12">
        <v>5.3305531319363908</v>
      </c>
      <c r="C12">
        <v>8.3406000952391466</v>
      </c>
      <c r="H12" s="27" t="s">
        <v>51</v>
      </c>
      <c r="I12">
        <v>2.0994369384692706</v>
      </c>
      <c r="J12">
        <v>6.0994430765934728</v>
      </c>
    </row>
    <row r="13" spans="1:10" x14ac:dyDescent="0.25">
      <c r="A13" s="26" t="s">
        <v>65</v>
      </c>
      <c r="B13">
        <v>4.5976548571716762</v>
      </c>
      <c r="C13">
        <v>8.4307943721369263</v>
      </c>
    </row>
    <row r="14" spans="1:10" x14ac:dyDescent="0.25">
      <c r="A14" s="26" t="s">
        <v>66</v>
      </c>
      <c r="B14">
        <v>5.5139440031344016</v>
      </c>
      <c r="C14">
        <v>9.0817984599424086</v>
      </c>
    </row>
    <row r="15" spans="1:10" x14ac:dyDescent="0.25">
      <c r="A15" s="26" t="s">
        <v>67</v>
      </c>
      <c r="B15">
        <v>5.0134559901476266</v>
      </c>
      <c r="C15">
        <v>10.22868595693263</v>
      </c>
    </row>
    <row r="16" spans="1:10" x14ac:dyDescent="0.25">
      <c r="A16" s="26" t="s">
        <v>68</v>
      </c>
      <c r="B16">
        <v>6.4254741933087107</v>
      </c>
      <c r="C16">
        <v>11.455861322156998</v>
      </c>
    </row>
    <row r="17" spans="1:9" x14ac:dyDescent="0.25">
      <c r="A17" s="26" t="s">
        <v>69</v>
      </c>
      <c r="B17">
        <v>5.8627845507995282</v>
      </c>
      <c r="C17">
        <v>10.50120161487205</v>
      </c>
    </row>
    <row r="18" spans="1:9" x14ac:dyDescent="0.25">
      <c r="A18" s="26" t="s">
        <v>70</v>
      </c>
      <c r="B18">
        <v>5.5315354187422292</v>
      </c>
      <c r="C18">
        <v>7.6107739481601122</v>
      </c>
    </row>
    <row r="19" spans="1:9" x14ac:dyDescent="0.25">
      <c r="A19" s="26" t="s">
        <v>71</v>
      </c>
      <c r="B19">
        <v>6.4709753118121363</v>
      </c>
      <c r="C19">
        <v>7.9747606692174937</v>
      </c>
      <c r="G19" s="26" t="s">
        <v>56</v>
      </c>
      <c r="H19">
        <v>1.0105715285542409</v>
      </c>
      <c r="I19">
        <v>4.1180416905934845</v>
      </c>
    </row>
    <row r="20" spans="1:9" x14ac:dyDescent="0.25">
      <c r="A20" s="26" t="s">
        <v>72</v>
      </c>
      <c r="B20">
        <v>5.8597295873245434</v>
      </c>
      <c r="C20">
        <v>7.5378360456942648</v>
      </c>
      <c r="G20" s="26" t="s">
        <v>57</v>
      </c>
      <c r="H20">
        <v>3.2994088303515805</v>
      </c>
      <c r="I20">
        <v>6.3661464015881695</v>
      </c>
    </row>
    <row r="21" spans="1:9" x14ac:dyDescent="0.25">
      <c r="A21" s="26" t="s">
        <v>73</v>
      </c>
      <c r="B21">
        <v>3.2384674553382595</v>
      </c>
      <c r="C21">
        <v>4.374155421705046</v>
      </c>
      <c r="G21" s="26" t="s">
        <v>58</v>
      </c>
      <c r="H21">
        <v>5.8517566176021845</v>
      </c>
      <c r="I21">
        <v>9.2958878335053079</v>
      </c>
    </row>
    <row r="22" spans="1:9" x14ac:dyDescent="0.25">
      <c r="A22" s="26" t="s">
        <v>74</v>
      </c>
      <c r="B22">
        <v>4.0485154690352232</v>
      </c>
      <c r="C22">
        <v>5.6168039572116708</v>
      </c>
      <c r="G22" s="26" t="s">
        <v>59</v>
      </c>
      <c r="H22">
        <v>6.1286542736460854</v>
      </c>
      <c r="I22">
        <v>8.514008785412674</v>
      </c>
    </row>
    <row r="23" spans="1:9" x14ac:dyDescent="0.25">
      <c r="A23" s="26" t="s">
        <v>75</v>
      </c>
      <c r="B23">
        <v>6.6408292364437749</v>
      </c>
      <c r="C23">
        <v>7.4373300311141062</v>
      </c>
      <c r="G23" s="26" t="s">
        <v>60</v>
      </c>
      <c r="H23">
        <v>5.552685677465222</v>
      </c>
      <c r="I23">
        <v>8.7137798888994862</v>
      </c>
    </row>
    <row r="24" spans="1:9" x14ac:dyDescent="0.25">
      <c r="A24" s="26" t="s">
        <v>76</v>
      </c>
      <c r="B24">
        <v>5.6989010775811844</v>
      </c>
      <c r="C24">
        <v>7.508358930205711</v>
      </c>
      <c r="G24" s="26" t="s">
        <v>61</v>
      </c>
      <c r="H24">
        <v>4.4723522727486973</v>
      </c>
      <c r="I24">
        <v>7.2216361452965332</v>
      </c>
    </row>
    <row r="25" spans="1:9" x14ac:dyDescent="0.25">
      <c r="A25" s="26" t="s">
        <v>77</v>
      </c>
      <c r="B25">
        <v>4.5845313039643338</v>
      </c>
      <c r="C25">
        <v>6.516294343260471</v>
      </c>
      <c r="G25" s="26" t="s">
        <v>62</v>
      </c>
      <c r="H25">
        <v>5.7513226563903288</v>
      </c>
      <c r="I25">
        <v>8.0528515750626237</v>
      </c>
    </row>
    <row r="26" spans="1:9" x14ac:dyDescent="0.25">
      <c r="A26" s="26" t="s">
        <v>78</v>
      </c>
      <c r="B26">
        <v>5.2535406124423281</v>
      </c>
      <c r="C26">
        <v>7.0576938862000604</v>
      </c>
      <c r="G26" s="26" t="s">
        <v>63</v>
      </c>
      <c r="H26">
        <v>4.699006839818785</v>
      </c>
      <c r="I26">
        <v>7.0490942852943999</v>
      </c>
    </row>
    <row r="27" spans="1:9" x14ac:dyDescent="0.25">
      <c r="A27" s="26" t="s">
        <v>79</v>
      </c>
      <c r="B27">
        <v>4.53880457747319</v>
      </c>
      <c r="C27">
        <v>8.2791777433626041</v>
      </c>
      <c r="G27" s="26" t="s">
        <v>64</v>
      </c>
      <c r="H27">
        <v>5.3305531319363908</v>
      </c>
      <c r="I27">
        <v>8.3406000952391466</v>
      </c>
    </row>
    <row r="28" spans="1:9" x14ac:dyDescent="0.25">
      <c r="A28" s="26" t="s">
        <v>80</v>
      </c>
      <c r="B28">
        <v>3.1263876504823904</v>
      </c>
      <c r="C28">
        <v>7.024278592098435</v>
      </c>
      <c r="G28" s="26" t="s">
        <v>65</v>
      </c>
      <c r="H28">
        <v>4.5976548571716762</v>
      </c>
      <c r="I28">
        <v>8.4307943721369263</v>
      </c>
    </row>
    <row r="29" spans="1:9" x14ac:dyDescent="0.25">
      <c r="A29" s="26" t="s">
        <v>81</v>
      </c>
      <c r="B29">
        <v>3.3767039061015369</v>
      </c>
      <c r="C29">
        <v>6.0369028142626089</v>
      </c>
      <c r="G29" s="26" t="s">
        <v>66</v>
      </c>
      <c r="H29">
        <v>5.5139440031344016</v>
      </c>
      <c r="I29">
        <v>9.0817984599424086</v>
      </c>
    </row>
    <row r="30" spans="1:9" x14ac:dyDescent="0.25">
      <c r="A30" s="26" t="s">
        <v>82</v>
      </c>
      <c r="B30">
        <v>3.0263314166418716</v>
      </c>
      <c r="C30">
        <v>7.8265319421482094</v>
      </c>
      <c r="G30" s="26" t="s">
        <v>67</v>
      </c>
      <c r="H30">
        <v>5.0134559901476266</v>
      </c>
      <c r="I30">
        <v>10.22868595693263</v>
      </c>
    </row>
    <row r="31" spans="1:9" x14ac:dyDescent="0.25">
      <c r="A31" s="26" t="s">
        <v>83</v>
      </c>
      <c r="B31">
        <v>3.0987249402079753</v>
      </c>
      <c r="C31">
        <v>7.1867122367431424</v>
      </c>
      <c r="G31" s="26" t="s">
        <v>68</v>
      </c>
      <c r="H31">
        <v>6.4254741933087107</v>
      </c>
      <c r="I31">
        <v>11.455861322156998</v>
      </c>
    </row>
    <row r="32" spans="1:9" x14ac:dyDescent="0.25">
      <c r="A32" s="26" t="s">
        <v>84</v>
      </c>
      <c r="B32">
        <v>2.9883769635871817</v>
      </c>
      <c r="C32">
        <v>7.6657131086091521</v>
      </c>
      <c r="G32" s="26" t="s">
        <v>69</v>
      </c>
      <c r="H32">
        <v>5.8627845507995282</v>
      </c>
      <c r="I32">
        <v>10.50120161487205</v>
      </c>
    </row>
    <row r="33" spans="1:9" x14ac:dyDescent="0.25">
      <c r="A33" s="26" t="s">
        <v>85</v>
      </c>
      <c r="B33">
        <v>2.8234184033142542</v>
      </c>
      <c r="C33">
        <v>7.6324869154842405</v>
      </c>
      <c r="G33" s="26" t="s">
        <v>70</v>
      </c>
      <c r="H33">
        <v>5.5315354187422292</v>
      </c>
      <c r="I33">
        <v>7.6107739481601122</v>
      </c>
    </row>
    <row r="34" spans="1:9" x14ac:dyDescent="0.25">
      <c r="A34" s="26" t="s">
        <v>86</v>
      </c>
      <c r="B34">
        <v>2.4431285786585404</v>
      </c>
      <c r="C34">
        <v>5.3628069712817847</v>
      </c>
      <c r="G34" s="26" t="s">
        <v>71</v>
      </c>
      <c r="H34">
        <v>6.4709753118121363</v>
      </c>
      <c r="I34">
        <v>7.9747606692174937</v>
      </c>
    </row>
    <row r="35" spans="1:9" x14ac:dyDescent="0.25">
      <c r="A35" s="26" t="s">
        <v>87</v>
      </c>
      <c r="B35">
        <v>1.8515577489045634</v>
      </c>
      <c r="C35">
        <v>5.87021012595019</v>
      </c>
      <c r="G35" s="26" t="s">
        <v>72</v>
      </c>
      <c r="H35">
        <v>5.8597295873245434</v>
      </c>
      <c r="I35">
        <v>7.5378360456942648</v>
      </c>
    </row>
    <row r="36" spans="1:9" x14ac:dyDescent="0.25">
      <c r="A36" s="26" t="s">
        <v>88</v>
      </c>
      <c r="B36">
        <v>1.7393236554431697</v>
      </c>
      <c r="C36">
        <v>4.9873305998782635</v>
      </c>
      <c r="G36" s="26" t="s">
        <v>73</v>
      </c>
      <c r="H36">
        <v>3.2384674553382595</v>
      </c>
      <c r="I36">
        <v>4.374155421705046</v>
      </c>
    </row>
    <row r="37" spans="1:9" x14ac:dyDescent="0.25">
      <c r="A37" s="26" t="s">
        <v>89</v>
      </c>
      <c r="B37">
        <v>1.2824201314325789</v>
      </c>
      <c r="C37">
        <v>4.8831979235045058</v>
      </c>
      <c r="G37" s="26" t="s">
        <v>74</v>
      </c>
      <c r="H37">
        <v>4.0485154690352232</v>
      </c>
      <c r="I37">
        <v>5.6168039572116708</v>
      </c>
    </row>
    <row r="38" spans="1:9" x14ac:dyDescent="0.25">
      <c r="A38" s="26" t="s">
        <v>90</v>
      </c>
      <c r="B38">
        <v>1.0395868606851753</v>
      </c>
      <c r="C38">
        <v>4.5719061170651161</v>
      </c>
      <c r="G38" s="26" t="s">
        <v>75</v>
      </c>
      <c r="H38">
        <v>6.6408292364437749</v>
      </c>
      <c r="I38">
        <v>7.4373300311141062</v>
      </c>
    </row>
    <row r="39" spans="1:9" s="29" customFormat="1" x14ac:dyDescent="0.25">
      <c r="A39" s="28" t="s">
        <v>91</v>
      </c>
      <c r="B39" s="29">
        <v>0.11383810659061085</v>
      </c>
      <c r="C39" s="29">
        <v>0.48066724538572886</v>
      </c>
      <c r="G39" s="28" t="s">
        <v>76</v>
      </c>
      <c r="H39" s="29">
        <v>5.6989010775811844</v>
      </c>
      <c r="I39" s="29">
        <v>7.508358930205711</v>
      </c>
    </row>
    <row r="40" spans="1:9" x14ac:dyDescent="0.25">
      <c r="A40" s="26" t="s">
        <v>92</v>
      </c>
      <c r="B40">
        <v>0.63203958507874214</v>
      </c>
      <c r="C40">
        <v>1.5866645765382767</v>
      </c>
      <c r="G40" s="26" t="s">
        <v>77</v>
      </c>
      <c r="H40">
        <v>4.5845313039643338</v>
      </c>
      <c r="I40">
        <v>6.516294343260471</v>
      </c>
    </row>
    <row r="41" spans="1:9" x14ac:dyDescent="0.25">
      <c r="A41" s="26" t="s">
        <v>93</v>
      </c>
      <c r="B41">
        <v>0.5937479453477017</v>
      </c>
      <c r="C41">
        <v>1.6939348319507417</v>
      </c>
      <c r="G41" s="26" t="s">
        <v>78</v>
      </c>
      <c r="H41">
        <v>5.2535406124423281</v>
      </c>
      <c r="I41">
        <v>7.0576938862000604</v>
      </c>
    </row>
    <row r="42" spans="1:9" x14ac:dyDescent="0.25">
      <c r="A42" s="26" t="s">
        <v>94</v>
      </c>
      <c r="B42">
        <v>0.52277835225600844</v>
      </c>
      <c r="C42">
        <v>1.6044719051109011</v>
      </c>
      <c r="G42" s="26" t="s">
        <v>79</v>
      </c>
      <c r="H42">
        <v>4.53880457747319</v>
      </c>
      <c r="I42">
        <v>8.2791777433626041</v>
      </c>
    </row>
    <row r="43" spans="1:9" x14ac:dyDescent="0.25">
      <c r="A43" s="26" t="s">
        <v>95</v>
      </c>
      <c r="B43">
        <v>9.2490680296340361E-2</v>
      </c>
      <c r="C43">
        <v>0.30907363721483871</v>
      </c>
      <c r="G43" s="26" t="s">
        <v>80</v>
      </c>
      <c r="H43">
        <v>3.1263876504823904</v>
      </c>
      <c r="I43">
        <v>7.024278592098435</v>
      </c>
    </row>
    <row r="44" spans="1:9" x14ac:dyDescent="0.25">
      <c r="A44" s="26" t="s">
        <v>41</v>
      </c>
      <c r="B44">
        <v>150.1263103982613</v>
      </c>
      <c r="C44">
        <v>262.00646294629058</v>
      </c>
      <c r="G44" s="26" t="s">
        <v>81</v>
      </c>
      <c r="H44">
        <v>3.3767039061015369</v>
      </c>
      <c r="I44">
        <v>6.0369028142626089</v>
      </c>
    </row>
    <row r="45" spans="1:9" x14ac:dyDescent="0.25">
      <c r="G45" s="26" t="s">
        <v>82</v>
      </c>
      <c r="H45">
        <v>3.0263314166418716</v>
      </c>
      <c r="I45">
        <v>7.8265319421482094</v>
      </c>
    </row>
    <row r="46" spans="1:9" x14ac:dyDescent="0.25">
      <c r="G46" s="26" t="s">
        <v>83</v>
      </c>
      <c r="H46">
        <v>3.0987249402079753</v>
      </c>
      <c r="I46">
        <v>7.1867122367431424</v>
      </c>
    </row>
    <row r="47" spans="1:9" x14ac:dyDescent="0.25">
      <c r="G47" s="26" t="s">
        <v>84</v>
      </c>
      <c r="H47">
        <v>2.9883769635871817</v>
      </c>
      <c r="I47">
        <v>7.6657131086091521</v>
      </c>
    </row>
    <row r="48" spans="1:9" x14ac:dyDescent="0.25">
      <c r="G48" s="26" t="s">
        <v>85</v>
      </c>
      <c r="H48">
        <v>2.8234184033142542</v>
      </c>
      <c r="I48">
        <v>7.6324869154842405</v>
      </c>
    </row>
    <row r="49" spans="7:9" x14ac:dyDescent="0.25">
      <c r="G49" s="26" t="s">
        <v>86</v>
      </c>
      <c r="H49">
        <v>2.4431285786585404</v>
      </c>
      <c r="I49">
        <v>5.3628069712817847</v>
      </c>
    </row>
    <row r="50" spans="7:9" x14ac:dyDescent="0.25">
      <c r="G50" s="26" t="s">
        <v>87</v>
      </c>
      <c r="H50">
        <v>1.8515577489045634</v>
      </c>
      <c r="I50">
        <v>5.87021012595019</v>
      </c>
    </row>
    <row r="51" spans="7:9" x14ac:dyDescent="0.25">
      <c r="G51" s="26" t="s">
        <v>88</v>
      </c>
      <c r="H51">
        <v>1.7393236554431697</v>
      </c>
      <c r="I51">
        <v>4.9873305998782635</v>
      </c>
    </row>
    <row r="52" spans="7:9" x14ac:dyDescent="0.25">
      <c r="G52" s="26" t="s">
        <v>89</v>
      </c>
      <c r="H52">
        <v>1.2824201314325789</v>
      </c>
      <c r="I52">
        <v>4.8831979235045058</v>
      </c>
    </row>
    <row r="53" spans="7:9" x14ac:dyDescent="0.25">
      <c r="G53" s="26" t="s">
        <v>90</v>
      </c>
      <c r="H53">
        <v>1.0395868606851753</v>
      </c>
      <c r="I53">
        <v>4.5719061170651161</v>
      </c>
    </row>
    <row r="54" spans="7:9" x14ac:dyDescent="0.25">
      <c r="G54" s="26" t="s">
        <v>91</v>
      </c>
      <c r="H54">
        <v>0.11383810659061085</v>
      </c>
      <c r="I54">
        <v>0.48066724538572886</v>
      </c>
    </row>
    <row r="55" spans="7:9" x14ac:dyDescent="0.25">
      <c r="G55" s="26" t="s">
        <v>92</v>
      </c>
      <c r="H55">
        <v>0.63203958507874214</v>
      </c>
      <c r="I55">
        <v>1.5866645765382767</v>
      </c>
    </row>
    <row r="56" spans="7:9" x14ac:dyDescent="0.25">
      <c r="G56" s="26" t="s">
        <v>93</v>
      </c>
      <c r="H56">
        <v>0.5937479453477017</v>
      </c>
      <c r="I56">
        <v>1.6939348319507417</v>
      </c>
    </row>
    <row r="57" spans="7:9" x14ac:dyDescent="0.25">
      <c r="G57" s="26" t="s">
        <v>94</v>
      </c>
      <c r="H57">
        <v>0.52277835225600844</v>
      </c>
      <c r="I57">
        <v>1.6044719051109011</v>
      </c>
    </row>
    <row r="58" spans="7:9" x14ac:dyDescent="0.25">
      <c r="G58" s="26" t="s">
        <v>95</v>
      </c>
      <c r="H58">
        <v>9.2490680296340361E-2</v>
      </c>
      <c r="I58">
        <v>0.30907363721483871</v>
      </c>
    </row>
  </sheetData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E6DAD-EA89-493F-8562-22A73E143CA3}">
  <dimension ref="A1:I277"/>
  <sheetViews>
    <sheetView topLeftCell="A10" workbookViewId="0">
      <selection activeCell="C2" sqref="C2"/>
    </sheetView>
  </sheetViews>
  <sheetFormatPr defaultRowHeight="15" x14ac:dyDescent="0.25"/>
  <cols>
    <col min="1" max="1" width="9.85546875" bestFit="1" customWidth="1"/>
    <col min="3" max="3" width="9.140625" style="24"/>
    <col min="7" max="7" width="12.28515625" customWidth="1"/>
    <col min="8" max="8" width="10.7109375" bestFit="1" customWidth="1"/>
  </cols>
  <sheetData>
    <row r="1" spans="1:9" x14ac:dyDescent="0.25">
      <c r="A1" t="s">
        <v>28</v>
      </c>
      <c r="B1" t="s">
        <v>29</v>
      </c>
      <c r="C1" s="24" t="s">
        <v>30</v>
      </c>
      <c r="D1" t="s">
        <v>31</v>
      </c>
      <c r="E1" t="s">
        <v>32</v>
      </c>
    </row>
    <row r="2" spans="1:9" x14ac:dyDescent="0.25">
      <c r="A2" s="21">
        <f>'Transpiration data'!A65</f>
        <v>44104.5</v>
      </c>
      <c r="B2" s="14">
        <f>'Transpiration data'!N65</f>
        <v>3.8220751776604662</v>
      </c>
      <c r="C2" s="24">
        <f>$I$3</f>
        <v>4.7400000000000005E-2</v>
      </c>
      <c r="D2" s="14">
        <f>B2*C2</f>
        <v>0.18116636342110612</v>
      </c>
      <c r="E2" s="14">
        <f>'Transpiration data'!I65</f>
        <v>0.51896079899709802</v>
      </c>
      <c r="H2" t="s">
        <v>0</v>
      </c>
      <c r="I2" t="s">
        <v>34</v>
      </c>
    </row>
    <row r="3" spans="1:9" x14ac:dyDescent="0.25">
      <c r="A3" s="21">
        <f>'Transpiration data'!A66</f>
        <v>44105.5</v>
      </c>
      <c r="B3" s="14">
        <f>'Transpiration data'!N66</f>
        <v>2.0226936094463741</v>
      </c>
      <c r="C3" s="24">
        <f t="shared" ref="C3:C8" si="0">$I$3</f>
        <v>4.7400000000000005E-2</v>
      </c>
      <c r="D3" s="14">
        <f t="shared" ref="D3:D66" si="1">B3*C3</f>
        <v>9.587567708775814E-2</v>
      </c>
      <c r="E3" s="14">
        <f>'Transpiration data'!I66</f>
        <v>0.52317714326437459</v>
      </c>
      <c r="G3" s="22"/>
      <c r="H3" s="17">
        <f>'canopeo weekly estimates'!K59</f>
        <v>44104</v>
      </c>
      <c r="I3">
        <f>'canopeo weekly estimates'!J59</f>
        <v>4.7400000000000005E-2</v>
      </c>
    </row>
    <row r="4" spans="1:9" x14ac:dyDescent="0.25">
      <c r="A4" s="21">
        <f>'Transpiration data'!A67</f>
        <v>44106.5</v>
      </c>
      <c r="B4" s="14">
        <f>'Transpiration data'!N67</f>
        <v>2.1337640164325076</v>
      </c>
      <c r="C4" s="24">
        <f t="shared" si="0"/>
        <v>4.7400000000000005E-2</v>
      </c>
      <c r="D4" s="14">
        <f t="shared" si="1"/>
        <v>0.10114041437890087</v>
      </c>
      <c r="E4" s="14">
        <f>'Transpiration data'!I67</f>
        <v>0.50903276472176595</v>
      </c>
      <c r="H4" s="17">
        <f>'canopeo weekly estimates'!K60</f>
        <v>44111</v>
      </c>
      <c r="I4">
        <f>'canopeo weekly estimates'!J60</f>
        <v>0.10746</v>
      </c>
    </row>
    <row r="5" spans="1:9" x14ac:dyDescent="0.25">
      <c r="A5" s="21">
        <f>'Transpiration data'!A68</f>
        <v>44107.5</v>
      </c>
      <c r="B5" s="14">
        <f>'Transpiration data'!N68</f>
        <v>4.9543145556662429</v>
      </c>
      <c r="C5" s="24">
        <f t="shared" si="0"/>
        <v>4.7400000000000005E-2</v>
      </c>
      <c r="D5" s="14">
        <f t="shared" si="1"/>
        <v>0.23483450993857993</v>
      </c>
      <c r="E5" s="14">
        <f>'Transpiration data'!I68</f>
        <v>0.54233408996379984</v>
      </c>
      <c r="H5" s="17">
        <f>'canopeo weekly estimates'!K61</f>
        <v>44118</v>
      </c>
      <c r="I5">
        <f>'canopeo weekly estimates'!J61</f>
        <v>0.12825419290033885</v>
      </c>
    </row>
    <row r="6" spans="1:9" x14ac:dyDescent="0.25">
      <c r="A6" s="21">
        <f>'Transpiration data'!A69</f>
        <v>44108.5</v>
      </c>
      <c r="B6" s="14">
        <f>'Transpiration data'!N69</f>
        <v>4.2544937395684004</v>
      </c>
      <c r="C6" s="24">
        <f t="shared" si="0"/>
        <v>4.7400000000000005E-2</v>
      </c>
      <c r="D6" s="14">
        <f t="shared" si="1"/>
        <v>0.20166300325554221</v>
      </c>
      <c r="E6" s="14">
        <f>'Transpiration data'!I69</f>
        <v>0.78254636735658822</v>
      </c>
      <c r="H6" s="17">
        <f>'canopeo weekly estimates'!K62</f>
        <v>44125</v>
      </c>
      <c r="I6">
        <f>'canopeo weekly estimates'!J62</f>
        <v>0.13949118558153301</v>
      </c>
    </row>
    <row r="7" spans="1:9" x14ac:dyDescent="0.25">
      <c r="A7" s="21">
        <f>'Transpiration data'!A70</f>
        <v>44109.5</v>
      </c>
      <c r="B7" s="14">
        <f>'Transpiration data'!N70</f>
        <v>1.459555492067409</v>
      </c>
      <c r="C7" s="24">
        <f t="shared" si="0"/>
        <v>4.7400000000000005E-2</v>
      </c>
      <c r="D7" s="14">
        <f t="shared" si="1"/>
        <v>6.9182930323995195E-2</v>
      </c>
      <c r="E7" s="14">
        <f>'Transpiration data'!I70</f>
        <v>0.76099213513776776</v>
      </c>
      <c r="H7" s="17">
        <f>'canopeo weekly estimates'!K63</f>
        <v>44132</v>
      </c>
      <c r="I7">
        <f>'canopeo weekly estimates'!J63</f>
        <v>0.14759645965180315</v>
      </c>
    </row>
    <row r="8" spans="1:9" x14ac:dyDescent="0.25">
      <c r="A8" s="21">
        <f>'Transpiration data'!A71</f>
        <v>44110.5</v>
      </c>
      <c r="B8" s="14">
        <f>'Transpiration data'!N71</f>
        <v>2.673177851231189</v>
      </c>
      <c r="C8" s="24">
        <f t="shared" si="0"/>
        <v>4.7400000000000005E-2</v>
      </c>
      <c r="D8" s="14">
        <f t="shared" si="1"/>
        <v>0.12670863014835837</v>
      </c>
      <c r="E8" s="14">
        <f>'Transpiration data'!I71</f>
        <v>0.48099839115208959</v>
      </c>
      <c r="H8" s="17">
        <f>'canopeo weekly estimates'!K64</f>
        <v>44139</v>
      </c>
      <c r="I8">
        <f>'canopeo weekly estimates'!J64</f>
        <v>0.15394044565430229</v>
      </c>
    </row>
    <row r="9" spans="1:9" x14ac:dyDescent="0.25">
      <c r="A9" s="21">
        <f>'Transpiration data'!A72</f>
        <v>44111.5</v>
      </c>
      <c r="B9" s="14">
        <f>'Transpiration data'!N72</f>
        <v>4.5327449511290965</v>
      </c>
      <c r="C9" s="24">
        <f>$I$4</f>
        <v>0.10746</v>
      </c>
      <c r="D9" s="14">
        <f t="shared" si="1"/>
        <v>0.48708877244833271</v>
      </c>
      <c r="E9" s="14">
        <f>'Transpiration data'!I72</f>
        <v>0.86459022385560469</v>
      </c>
      <c r="H9" s="17">
        <f>'canopeo weekly estimates'!K65</f>
        <v>44146</v>
      </c>
      <c r="I9">
        <f>'canopeo weekly estimates'!J65</f>
        <v>0.15915361139444914</v>
      </c>
    </row>
    <row r="10" spans="1:9" x14ac:dyDescent="0.25">
      <c r="A10" s="21">
        <f>'Transpiration data'!A73</f>
        <v>44112.5</v>
      </c>
      <c r="B10" s="14">
        <f>'Transpiration data'!N73</f>
        <v>4.4229783965460694</v>
      </c>
      <c r="C10" s="24">
        <f t="shared" ref="C10:C15" si="2">$I$4</f>
        <v>0.10746</v>
      </c>
      <c r="D10" s="14">
        <f t="shared" si="1"/>
        <v>0.4752932584928406</v>
      </c>
      <c r="E10" s="14">
        <f>'Transpiration data'!I73</f>
        <v>0.87462967176233875</v>
      </c>
      <c r="H10" s="17">
        <f>'canopeo weekly estimates'!K66</f>
        <v>44153</v>
      </c>
      <c r="I10">
        <f>'canopeo weekly estimates'!J66</f>
        <v>0.1635787549792618</v>
      </c>
    </row>
    <row r="11" spans="1:9" x14ac:dyDescent="0.25">
      <c r="A11" s="21">
        <f>'Transpiration data'!A74</f>
        <v>44113.5</v>
      </c>
      <c r="B11" s="14">
        <f>'Transpiration data'!N74</f>
        <v>6.62930150068419</v>
      </c>
      <c r="C11" s="24">
        <f t="shared" si="2"/>
        <v>0.10746</v>
      </c>
      <c r="D11" s="14">
        <f t="shared" si="1"/>
        <v>0.71238473926352308</v>
      </c>
      <c r="E11" s="14">
        <f>'Transpiration data'!I74</f>
        <v>1.0647914066157609</v>
      </c>
      <c r="H11" s="17">
        <f>'canopeo weekly estimates'!K67</f>
        <v>44160</v>
      </c>
      <c r="I11">
        <f>'canopeo weekly estimates'!J67</f>
        <v>0.16742312419826572</v>
      </c>
    </row>
    <row r="12" spans="1:9" x14ac:dyDescent="0.25">
      <c r="A12" s="21">
        <f>'Transpiration data'!A75</f>
        <v>44114.5</v>
      </c>
      <c r="B12" s="14">
        <f>'Transpiration data'!N75</f>
        <v>2.4724586405144908</v>
      </c>
      <c r="C12" s="24">
        <f t="shared" si="2"/>
        <v>0.10746</v>
      </c>
      <c r="D12" s="14">
        <f t="shared" si="1"/>
        <v>0.2656904055096872</v>
      </c>
      <c r="E12" s="14">
        <f>'Transpiration data'!I75</f>
        <v>1.2628679879344562</v>
      </c>
      <c r="H12" s="17">
        <f>'canopeo weekly estimates'!K68</f>
        <v>44167</v>
      </c>
      <c r="I12">
        <f>'canopeo weekly estimates'!J68</f>
        <v>0.17082162966577277</v>
      </c>
    </row>
    <row r="13" spans="1:9" x14ac:dyDescent="0.25">
      <c r="A13" s="21">
        <f>'Transpiration data'!A76</f>
        <v>44115.5</v>
      </c>
      <c r="B13" s="14">
        <f>'Transpiration data'!N76</f>
        <v>2.8097455039919264</v>
      </c>
      <c r="C13" s="24">
        <f t="shared" si="2"/>
        <v>0.10746</v>
      </c>
      <c r="D13" s="14">
        <f t="shared" si="1"/>
        <v>0.30193525185897241</v>
      </c>
      <c r="E13" s="14">
        <f>'Transpiration data'!I76</f>
        <v>0.46291693155613556</v>
      </c>
      <c r="H13" s="17">
        <f>'canopeo weekly estimates'!K69</f>
        <v>44174</v>
      </c>
      <c r="I13">
        <f>'canopeo weekly estimates'!J69</f>
        <v>0.1738670275923922</v>
      </c>
    </row>
    <row r="14" spans="1:9" x14ac:dyDescent="0.25">
      <c r="A14" s="21">
        <f>'Transpiration data'!A77</f>
        <v>44116.5</v>
      </c>
      <c r="B14" s="14">
        <f>'Transpiration data'!N77</f>
        <v>4.308862404782217</v>
      </c>
      <c r="C14" s="24">
        <f t="shared" si="2"/>
        <v>0.10746</v>
      </c>
      <c r="D14" s="14">
        <f t="shared" si="1"/>
        <v>0.46303035401789705</v>
      </c>
      <c r="E14" s="14">
        <f>'Transpiration data'!I77</f>
        <v>0.80639943885846366</v>
      </c>
      <c r="H14" s="17">
        <f>'canopeo weekly estimates'!K70</f>
        <v>44181</v>
      </c>
      <c r="I14">
        <f>'canopeo weekly estimates'!J70</f>
        <v>0.17662583697507261</v>
      </c>
    </row>
    <row r="15" spans="1:9" x14ac:dyDescent="0.25">
      <c r="A15" s="21">
        <f>'Transpiration data'!A78</f>
        <v>44117.5</v>
      </c>
      <c r="B15" s="14">
        <f>'Transpiration data'!N78</f>
        <v>5.5275083636732489</v>
      </c>
      <c r="C15" s="24">
        <f t="shared" si="2"/>
        <v>0.10746</v>
      </c>
      <c r="D15" s="14">
        <f t="shared" si="1"/>
        <v>0.59398604876032735</v>
      </c>
      <c r="E15" s="14">
        <f>'Transpiration data'!I78</f>
        <v>1.0299507410054094</v>
      </c>
      <c r="H15" s="17">
        <f>'canopeo weekly estimates'!K71</f>
        <v>44188</v>
      </c>
      <c r="I15">
        <f>'canopeo weekly estimates'!J71</f>
        <v>0.17914738786542589</v>
      </c>
    </row>
    <row r="16" spans="1:9" x14ac:dyDescent="0.25">
      <c r="A16" s="21">
        <f>'Transpiration data'!A79</f>
        <v>44118.5</v>
      </c>
      <c r="B16" s="14">
        <f>'Transpiration data'!N79</f>
        <v>5.6793956484628625</v>
      </c>
      <c r="C16" s="24">
        <f>$I$5</f>
        <v>0.12825419290033885</v>
      </c>
      <c r="D16" s="14">
        <f t="shared" si="1"/>
        <v>0.72840630505530102</v>
      </c>
      <c r="E16" s="14">
        <f>'Transpiration data'!I79</f>
        <v>1.2140498316603188</v>
      </c>
      <c r="H16" s="17">
        <f>'canopeo weekly estimates'!K72</f>
        <v>44196</v>
      </c>
      <c r="I16">
        <f>'canopeo weekly estimates'!J72</f>
        <v>0.18293999999999999</v>
      </c>
    </row>
    <row r="17" spans="1:9" x14ac:dyDescent="0.25">
      <c r="A17" s="21">
        <f>'Transpiration data'!A80</f>
        <v>44119.5</v>
      </c>
      <c r="B17" s="14">
        <f>'Transpiration data'!N80</f>
        <v>5.9051404388687576</v>
      </c>
      <c r="C17" s="24">
        <f t="shared" ref="C17:C22" si="3">$I$5</f>
        <v>0.12825419290033885</v>
      </c>
      <c r="D17" s="14">
        <f t="shared" si="1"/>
        <v>0.75735902095026519</v>
      </c>
      <c r="E17" s="14">
        <f>'Transpiration data'!I80</f>
        <v>1.2079526840767698</v>
      </c>
      <c r="H17" s="17">
        <f>'canopeo weekly estimates'!K73</f>
        <v>44202</v>
      </c>
      <c r="I17">
        <f>'canopeo weekly estimates'!J73</f>
        <v>0.18366000000000002</v>
      </c>
    </row>
    <row r="18" spans="1:9" x14ac:dyDescent="0.25">
      <c r="A18" s="21">
        <f>'Transpiration data'!A81</f>
        <v>44120.5</v>
      </c>
      <c r="B18" s="14">
        <f>'Transpiration data'!N81</f>
        <v>6.6957409987820986</v>
      </c>
      <c r="C18" s="24">
        <f t="shared" si="3"/>
        <v>0.12825419290033885</v>
      </c>
      <c r="D18" s="14">
        <f t="shared" si="1"/>
        <v>0.85875685766850673</v>
      </c>
      <c r="E18" s="14">
        <f>'Transpiration data'!I81</f>
        <v>1.3033441358021221</v>
      </c>
      <c r="H18" s="17">
        <f>'canopeo weekly estimates'!K74</f>
        <v>44209</v>
      </c>
      <c r="I18">
        <f>'canopeo weekly estimates'!J74</f>
        <v>0.1845</v>
      </c>
    </row>
    <row r="19" spans="1:9" x14ac:dyDescent="0.25">
      <c r="A19" s="21">
        <f>'Transpiration data'!A82</f>
        <v>44121.5</v>
      </c>
      <c r="B19" s="14">
        <f>'Transpiration data'!N82</f>
        <v>6.9054857237051159</v>
      </c>
      <c r="C19" s="24">
        <f t="shared" si="3"/>
        <v>0.12825419290033885</v>
      </c>
      <c r="D19" s="14">
        <f t="shared" si="1"/>
        <v>0.88565749807861194</v>
      </c>
      <c r="E19" s="14">
        <f>'Transpiration data'!I82</f>
        <v>1.2769280498558075</v>
      </c>
      <c r="H19" s="17">
        <f>'canopeo weekly estimates'!K75</f>
        <v>44216</v>
      </c>
      <c r="I19">
        <f>'canopeo weekly estimates'!J75</f>
        <v>0.18534</v>
      </c>
    </row>
    <row r="20" spans="1:9" x14ac:dyDescent="0.25">
      <c r="A20" s="21">
        <f>'Transpiration data'!A83</f>
        <v>44122.5</v>
      </c>
      <c r="B20" s="14">
        <f>'Transpiration data'!N83</f>
        <v>7.2042699858347818</v>
      </c>
      <c r="C20" s="24">
        <f t="shared" si="3"/>
        <v>0.12825419290033885</v>
      </c>
      <c r="D20" s="14">
        <f t="shared" si="1"/>
        <v>0.92397783246937548</v>
      </c>
      <c r="E20" s="14">
        <f>'Transpiration data'!I83</f>
        <v>1.3809627614293993</v>
      </c>
      <c r="H20" s="17">
        <f>'canopeo weekly estimates'!K76</f>
        <v>44223</v>
      </c>
      <c r="I20">
        <f>'canopeo weekly estimates'!J76</f>
        <v>0.18617999999999998</v>
      </c>
    </row>
    <row r="21" spans="1:9" x14ac:dyDescent="0.25">
      <c r="A21" s="21">
        <f>'Transpiration data'!A84</f>
        <v>44123.5</v>
      </c>
      <c r="B21" s="14">
        <f>'Transpiration data'!N84</f>
        <v>7.3445635393728201</v>
      </c>
      <c r="C21" s="24">
        <f t="shared" si="3"/>
        <v>0.12825419290033885</v>
      </c>
      <c r="D21" s="14">
        <f t="shared" si="1"/>
        <v>0.94197106894751714</v>
      </c>
      <c r="E21" s="14">
        <f>'Transpiration data'!I84</f>
        <v>1.4770518552517911</v>
      </c>
      <c r="H21" s="17">
        <f>'canopeo weekly estimates'!K77</f>
        <v>44230</v>
      </c>
      <c r="I21">
        <f>'canopeo weekly estimates'!J77</f>
        <v>0.18701999999999999</v>
      </c>
    </row>
    <row r="22" spans="1:9" x14ac:dyDescent="0.25">
      <c r="A22" s="21">
        <f>'Transpiration data'!A85</f>
        <v>44124.5</v>
      </c>
      <c r="B22" s="14">
        <f>'Transpiration data'!N85</f>
        <v>5.8916439092153148</v>
      </c>
      <c r="C22" s="24">
        <f t="shared" si="3"/>
        <v>0.12825419290033885</v>
      </c>
      <c r="D22" s="14">
        <f t="shared" si="1"/>
        <v>0.7556280344326074</v>
      </c>
      <c r="E22" s="14">
        <f>'Transpiration data'!I85</f>
        <v>1.4355985154290989</v>
      </c>
      <c r="H22" s="17">
        <f>'canopeo weekly estimates'!K78</f>
        <v>44237</v>
      </c>
      <c r="I22">
        <f>'canopeo weekly estimates'!J78</f>
        <v>0.18786</v>
      </c>
    </row>
    <row r="23" spans="1:9" x14ac:dyDescent="0.25">
      <c r="A23" s="21">
        <f>'Transpiration data'!A86</f>
        <v>44125.5</v>
      </c>
      <c r="B23" s="14">
        <f>'Transpiration data'!N86</f>
        <v>6.3160171744477136</v>
      </c>
      <c r="C23" s="24">
        <f>$I$6</f>
        <v>0.13949118558153301</v>
      </c>
      <c r="D23" s="14">
        <f t="shared" si="1"/>
        <v>0.88102872381703579</v>
      </c>
      <c r="E23" s="14">
        <f>'Transpiration data'!I86</f>
        <v>1.3631378453237679</v>
      </c>
      <c r="H23" s="17">
        <f>'canopeo weekly estimates'!K79</f>
        <v>44244</v>
      </c>
      <c r="I23">
        <f>'canopeo weekly estimates'!J79</f>
        <v>0.18870000000000001</v>
      </c>
    </row>
    <row r="24" spans="1:9" x14ac:dyDescent="0.25">
      <c r="A24" s="21">
        <f>'Transpiration data'!A87</f>
        <v>44126.5</v>
      </c>
      <c r="B24" s="14">
        <f>'Transpiration data'!N87</f>
        <v>6.3113596186540919</v>
      </c>
      <c r="C24" s="24">
        <f t="shared" ref="C24:C29" si="4">$I$6</f>
        <v>0.13949118558153301</v>
      </c>
      <c r="D24" s="14">
        <f t="shared" si="1"/>
        <v>0.88037903583747135</v>
      </c>
      <c r="E24" s="14">
        <f>'Transpiration data'!I87</f>
        <v>1.20174711628335</v>
      </c>
      <c r="H24" s="17">
        <f>'canopeo weekly estimates'!K80</f>
        <v>44251</v>
      </c>
      <c r="I24">
        <f>'canopeo weekly estimates'!J80</f>
        <v>0.17778000000000002</v>
      </c>
    </row>
    <row r="25" spans="1:9" x14ac:dyDescent="0.25">
      <c r="A25" s="21">
        <f>'Transpiration data'!A88</f>
        <v>44127.5</v>
      </c>
      <c r="B25" s="14">
        <f>'Transpiration data'!N88</f>
        <v>6.2471809705009322</v>
      </c>
      <c r="C25" s="24">
        <f t="shared" si="4"/>
        <v>0.13949118558153301</v>
      </c>
      <c r="D25" s="14">
        <f t="shared" si="1"/>
        <v>0.87142668011756697</v>
      </c>
      <c r="E25" s="14">
        <f>'Transpiration data'!I88</f>
        <v>1.2504061376730626</v>
      </c>
      <c r="H25" s="17">
        <f>'canopeo weekly estimates'!K81</f>
        <v>44258</v>
      </c>
      <c r="I25">
        <f>'canopeo weekly estimates'!J81</f>
        <v>0.17050000000000001</v>
      </c>
    </row>
    <row r="26" spans="1:9" x14ac:dyDescent="0.25">
      <c r="A26" s="21">
        <f>'Transpiration data'!A89</f>
        <v>44128.5</v>
      </c>
      <c r="B26" s="14">
        <f>'Transpiration data'!N89</f>
        <v>5.9443298674318115</v>
      </c>
      <c r="C26" s="24">
        <f t="shared" si="4"/>
        <v>0.13949118558153301</v>
      </c>
      <c r="D26" s="14">
        <f t="shared" si="1"/>
        <v>0.82918162069578027</v>
      </c>
      <c r="E26" s="14">
        <f>'Transpiration data'!I89</f>
        <v>1.2843618397150691</v>
      </c>
      <c r="H26" s="17">
        <f>'canopeo weekly estimates'!K82</f>
        <v>44265</v>
      </c>
      <c r="I26">
        <f>'canopeo weekly estimates'!J82</f>
        <v>0.16322000000000003</v>
      </c>
    </row>
    <row r="27" spans="1:9" x14ac:dyDescent="0.25">
      <c r="A27" s="21">
        <f>'Transpiration data'!A90</f>
        <v>44129.5</v>
      </c>
      <c r="B27" s="14">
        <f>'Transpiration data'!N90</f>
        <v>6.2496459968549782</v>
      </c>
      <c r="C27" s="24">
        <f t="shared" si="4"/>
        <v>0.13949118558153301</v>
      </c>
      <c r="D27" s="14">
        <f t="shared" si="1"/>
        <v>0.87177052956618262</v>
      </c>
      <c r="E27" s="14">
        <f>'Transpiration data'!I90</f>
        <v>1.0235751017049197</v>
      </c>
      <c r="H27" s="17">
        <f>'canopeo weekly estimates'!K83</f>
        <v>44272</v>
      </c>
      <c r="I27">
        <f>'canopeo weekly estimates'!J83</f>
        <v>0.15594000000000002</v>
      </c>
    </row>
    <row r="28" spans="1:9" x14ac:dyDescent="0.25">
      <c r="A28" s="21">
        <f>'Transpiration data'!A91</f>
        <v>44130.5</v>
      </c>
      <c r="B28" s="14">
        <f>'Transpiration data'!N91</f>
        <v>6.0205155679216631</v>
      </c>
      <c r="C28" s="24">
        <f t="shared" si="4"/>
        <v>0.13949118558153301</v>
      </c>
      <c r="D28" s="14">
        <f t="shared" si="1"/>
        <v>0.83980885438146924</v>
      </c>
      <c r="E28" s="14">
        <f>'Transpiration data'!I91</f>
        <v>1.2011896840225034</v>
      </c>
      <c r="H28" s="17">
        <f>'canopeo weekly estimates'!K84</f>
        <v>44279</v>
      </c>
      <c r="I28">
        <f>'canopeo weekly estimates'!J84</f>
        <v>0.14866000000000001</v>
      </c>
    </row>
    <row r="29" spans="1:9" x14ac:dyDescent="0.25">
      <c r="A29" s="21">
        <f>'Transpiration data'!A92</f>
        <v>44131.5</v>
      </c>
      <c r="B29" s="14">
        <f>'Transpiration data'!N92</f>
        <v>6.8467324673525312</v>
      </c>
      <c r="C29" s="24">
        <f t="shared" si="4"/>
        <v>0.13949118558153301</v>
      </c>
      <c r="D29" s="14">
        <f t="shared" si="1"/>
        <v>0.95505882923057928</v>
      </c>
      <c r="E29" s="14">
        <f>'Transpiration data'!I92</f>
        <v>1.1895910606900004</v>
      </c>
      <c r="H29" s="17">
        <f>'canopeo weekly estimates'!K85</f>
        <v>44286</v>
      </c>
      <c r="I29">
        <f>'canopeo weekly estimates'!J85</f>
        <v>0.14138000000000001</v>
      </c>
    </row>
    <row r="30" spans="1:9" x14ac:dyDescent="0.25">
      <c r="A30" s="21">
        <f>'Transpiration data'!A93</f>
        <v>44132.5</v>
      </c>
      <c r="B30" s="14">
        <f>'Transpiration data'!N93</f>
        <v>7.6223908260380808</v>
      </c>
      <c r="C30" s="24">
        <f>$I$7</f>
        <v>0.14759645965180315</v>
      </c>
      <c r="D30" s="14">
        <f t="shared" si="1"/>
        <v>1.1250379000056041</v>
      </c>
      <c r="E30" s="14">
        <f>'Transpiration data'!I93</f>
        <v>1.2923989916214231</v>
      </c>
      <c r="H30" s="17">
        <f>'canopeo weekly estimates'!K86</f>
        <v>44293</v>
      </c>
      <c r="I30">
        <f>'canopeo weekly estimates'!J86</f>
        <v>0.13818000000000003</v>
      </c>
    </row>
    <row r="31" spans="1:9" x14ac:dyDescent="0.25">
      <c r="A31" s="21">
        <f>'Transpiration data'!A94</f>
        <v>44133.5</v>
      </c>
      <c r="B31" s="14">
        <f>'Transpiration data'!N94</f>
        <v>7.2695340433403084</v>
      </c>
      <c r="C31" s="24">
        <f t="shared" ref="C31:C36" si="5">$I$7</f>
        <v>0.14759645965180315</v>
      </c>
      <c r="D31" s="14">
        <f t="shared" si="1"/>
        <v>1.0729574881152872</v>
      </c>
      <c r="E31" s="14">
        <f>'Transpiration data'!I94</f>
        <v>1.3130269959711567</v>
      </c>
      <c r="H31" s="17">
        <f>'canopeo weekly estimates'!K87</f>
        <v>44300</v>
      </c>
      <c r="I31">
        <f>'canopeo weekly estimates'!J87</f>
        <v>0.13524000000000003</v>
      </c>
    </row>
    <row r="32" spans="1:9" x14ac:dyDescent="0.25">
      <c r="A32" s="21">
        <f>'Transpiration data'!A95</f>
        <v>44134.5</v>
      </c>
      <c r="B32" s="14">
        <f>'Transpiration data'!N95</f>
        <v>6.2151139588819131</v>
      </c>
      <c r="C32" s="24">
        <f t="shared" si="5"/>
        <v>0.14759645965180315</v>
      </c>
      <c r="D32" s="14">
        <f t="shared" si="1"/>
        <v>0.91732881666347288</v>
      </c>
      <c r="E32" s="14">
        <f>'Transpiration data'!I95</f>
        <v>1.3237262599422752</v>
      </c>
      <c r="H32" s="17">
        <f>'canopeo weekly estimates'!K88</f>
        <v>44307</v>
      </c>
      <c r="I32">
        <f>'canopeo weekly estimates'!J88</f>
        <v>0.13230000000000003</v>
      </c>
    </row>
    <row r="33" spans="1:9" x14ac:dyDescent="0.25">
      <c r="A33" s="21">
        <f>'Transpiration data'!A96</f>
        <v>44135.5</v>
      </c>
      <c r="B33" s="14">
        <f>'Transpiration data'!N96</f>
        <v>3.2003105310558779</v>
      </c>
      <c r="C33" s="24">
        <f t="shared" si="5"/>
        <v>0.14759645965180315</v>
      </c>
      <c r="D33" s="14">
        <f t="shared" si="1"/>
        <v>0.47235450417022962</v>
      </c>
      <c r="E33" s="14">
        <f>'Transpiration data'!I96</f>
        <v>1.2424404011978887</v>
      </c>
      <c r="H33" s="17">
        <f>'canopeo weekly estimates'!K89</f>
        <v>44314</v>
      </c>
      <c r="I33">
        <f>'canopeo weekly estimates'!J89</f>
        <v>0.12936</v>
      </c>
    </row>
    <row r="34" spans="1:9" x14ac:dyDescent="0.25">
      <c r="A34" s="21">
        <f>'Transpiration data'!A97</f>
        <v>44136.5</v>
      </c>
      <c r="B34" s="14">
        <f>'Transpiration data'!N97</f>
        <v>5.0004502335281735</v>
      </c>
      <c r="C34" s="24">
        <f t="shared" si="5"/>
        <v>0.14759645965180315</v>
      </c>
      <c r="D34" s="14">
        <f t="shared" si="1"/>
        <v>0.73804875113379076</v>
      </c>
      <c r="E34" s="14">
        <f>'Transpiration data'!I97</f>
        <v>0.76356858583796683</v>
      </c>
      <c r="H34" s="17">
        <f>'canopeo weekly estimates'!K90</f>
        <v>44321</v>
      </c>
      <c r="I34">
        <f>'canopeo weekly estimates'!J90</f>
        <v>0.11061999999999997</v>
      </c>
    </row>
    <row r="35" spans="1:9" x14ac:dyDescent="0.25">
      <c r="A35" s="21">
        <f>'Transpiration data'!A98</f>
        <v>44137.5</v>
      </c>
      <c r="B35" s="14">
        <f>'Transpiration data'!N98</f>
        <v>3.7413007543965868</v>
      </c>
      <c r="C35" s="24">
        <f t="shared" si="5"/>
        <v>0.14759645965180315</v>
      </c>
      <c r="D35" s="14">
        <f t="shared" si="1"/>
        <v>0.55220274584155649</v>
      </c>
      <c r="E35" s="14">
        <f>'Transpiration data'!I98</f>
        <v>1.2670275260424708</v>
      </c>
      <c r="H35" s="17">
        <f>'canopeo weekly estimates'!K91</f>
        <v>44328</v>
      </c>
      <c r="I35">
        <f>'canopeo weekly estimates'!J91</f>
        <v>9.676000000000004E-2</v>
      </c>
    </row>
    <row r="36" spans="1:9" x14ac:dyDescent="0.25">
      <c r="A36" s="21">
        <f>'Transpiration data'!A99</f>
        <v>44138.5</v>
      </c>
      <c r="B36" s="14">
        <f>'Transpiration data'!N99</f>
        <v>4.5716236902098171</v>
      </c>
      <c r="C36" s="24">
        <f t="shared" si="5"/>
        <v>0.14759645965180315</v>
      </c>
      <c r="D36" s="14">
        <f t="shared" si="1"/>
        <v>0.6747554715352807</v>
      </c>
      <c r="E36" s="14">
        <f>'Transpiration data'!I99</f>
        <v>1.5115911282863059</v>
      </c>
      <c r="H36" s="17">
        <f>'canopeo weekly estimates'!K92</f>
        <v>44335</v>
      </c>
      <c r="I36">
        <f>'canopeo weekly estimates'!J92</f>
        <v>8.2900000000000001E-2</v>
      </c>
    </row>
    <row r="37" spans="1:9" x14ac:dyDescent="0.25">
      <c r="A37" s="21">
        <f>'Transpiration data'!A100</f>
        <v>44139.5</v>
      </c>
      <c r="B37" s="14">
        <f>'Transpiration data'!N100</f>
        <v>2.9257048348729335</v>
      </c>
      <c r="C37" s="24">
        <f>0.136408994876934</f>
        <v>0.136408994876934</v>
      </c>
      <c r="D37" s="14">
        <f t="shared" si="1"/>
        <v>0.39909245583160302</v>
      </c>
      <c r="E37" s="14">
        <f>'Transpiration data'!I100</f>
        <v>1.5243752275670912</v>
      </c>
      <c r="H37" s="17">
        <f>'canopeo weekly estimates'!K93</f>
        <v>44342</v>
      </c>
      <c r="I37">
        <f>'canopeo weekly estimates'!J93</f>
        <v>6.9039999999999976E-2</v>
      </c>
    </row>
    <row r="38" spans="1:9" x14ac:dyDescent="0.25">
      <c r="A38" s="21">
        <f>'Transpiration data'!A101</f>
        <v>44140.5</v>
      </c>
      <c r="B38" s="14">
        <f>'Transpiration data'!N101</f>
        <v>5.3385120557312709</v>
      </c>
      <c r="C38" s="24">
        <f>$C$37</f>
        <v>0.136408994876934</v>
      </c>
      <c r="D38" s="14">
        <f t="shared" si="1"/>
        <v>0.72822106366069739</v>
      </c>
      <c r="E38" s="14">
        <f>'Transpiration data'!I101</f>
        <v>1.0806454778081431</v>
      </c>
      <c r="H38" s="17">
        <f>'canopeo weekly estimates'!K94</f>
        <v>44349</v>
      </c>
      <c r="I38">
        <f>'canopeo weekly estimates'!J94</f>
        <v>5.5180000000000035E-2</v>
      </c>
    </row>
    <row r="39" spans="1:9" x14ac:dyDescent="0.25">
      <c r="A39" s="21">
        <f>'Transpiration data'!A102</f>
        <v>44141.5</v>
      </c>
      <c r="B39" s="14">
        <f>'Transpiration data'!N102</f>
        <v>6.5423349100741799</v>
      </c>
      <c r="C39" s="24">
        <f t="shared" ref="C39:C43" si="6">$C$37</f>
        <v>0.136408994876934</v>
      </c>
      <c r="D39" s="14">
        <f t="shared" si="1"/>
        <v>0.89243332923149532</v>
      </c>
      <c r="E39" s="14">
        <f>'Transpiration data'!I102</f>
        <v>0.96258139095758954</v>
      </c>
      <c r="H39" s="17"/>
    </row>
    <row r="40" spans="1:9" x14ac:dyDescent="0.25">
      <c r="A40" s="21">
        <f>'Transpiration data'!A103</f>
        <v>44142.5</v>
      </c>
      <c r="B40" s="14">
        <f>'Transpiration data'!N103</f>
        <v>6.7696546247781368</v>
      </c>
      <c r="C40" s="24">
        <f t="shared" si="6"/>
        <v>0.136408994876934</v>
      </c>
      <c r="D40" s="14">
        <f t="shared" si="1"/>
        <v>0.92344178302997348</v>
      </c>
      <c r="E40" s="14">
        <f>'Transpiration data'!I103</f>
        <v>1.101238981528837</v>
      </c>
    </row>
    <row r="41" spans="1:9" x14ac:dyDescent="0.25">
      <c r="A41" s="21">
        <f>'Transpiration data'!A104</f>
        <v>44143.5</v>
      </c>
      <c r="B41" s="14">
        <f>'Transpiration data'!N104</f>
        <v>4.7034836419701147</v>
      </c>
      <c r="C41" s="24">
        <f t="shared" si="6"/>
        <v>0.136408994876934</v>
      </c>
      <c r="D41" s="14">
        <f t="shared" si="1"/>
        <v>0.64159747602124428</v>
      </c>
      <c r="E41" s="14">
        <f>'Transpiration data'!I104</f>
        <v>0.99984933108545893</v>
      </c>
    </row>
    <row r="42" spans="1:9" x14ac:dyDescent="0.25">
      <c r="A42" s="21">
        <f>'Transpiration data'!A105</f>
        <v>44144.5</v>
      </c>
      <c r="B42" s="14">
        <f>'Transpiration data'!N105</f>
        <v>1.9852584644072897</v>
      </c>
      <c r="C42" s="24">
        <f t="shared" si="6"/>
        <v>0.136408994876934</v>
      </c>
      <c r="D42" s="14">
        <f t="shared" si="1"/>
        <v>0.27080711170072386</v>
      </c>
      <c r="E42" s="14">
        <f>'Transpiration data'!I105</f>
        <v>1.18325262603109</v>
      </c>
    </row>
    <row r="43" spans="1:9" x14ac:dyDescent="0.25">
      <c r="A43" s="21">
        <f>'Transpiration data'!A106</f>
        <v>44145.5</v>
      </c>
      <c r="B43" s="14">
        <f>'Transpiration data'!N106</f>
        <v>4.5213957762051553</v>
      </c>
      <c r="C43" s="24">
        <f t="shared" si="6"/>
        <v>0.136408994876934</v>
      </c>
      <c r="D43" s="14">
        <f t="shared" si="1"/>
        <v>0.6167590532729601</v>
      </c>
      <c r="E43" s="14">
        <f>'Transpiration data'!I106</f>
        <v>0.36969311031832414</v>
      </c>
    </row>
    <row r="44" spans="1:9" x14ac:dyDescent="0.25">
      <c r="A44" s="21">
        <f>'Transpiration data'!A107</f>
        <v>44146.5</v>
      </c>
      <c r="B44" s="14">
        <f>'Transpiration data'!N107</f>
        <v>4.8069622205244329</v>
      </c>
      <c r="C44" s="24">
        <v>0.14114515595185703</v>
      </c>
      <c r="D44" s="14">
        <f t="shared" si="1"/>
        <v>0.67847943227060603</v>
      </c>
      <c r="E44" s="14">
        <f>'Transpiration data'!I107</f>
        <v>1.0221540937645457</v>
      </c>
    </row>
    <row r="45" spans="1:9" x14ac:dyDescent="0.25">
      <c r="A45" s="21">
        <f>'Transpiration data'!A108</f>
        <v>44147.5</v>
      </c>
      <c r="B45" s="14">
        <f>'Transpiration data'!N108</f>
        <v>4.9500481813169053</v>
      </c>
      <c r="C45" s="24">
        <f>$C$44</f>
        <v>0.14114515595185703</v>
      </c>
      <c r="D45" s="14">
        <f t="shared" si="1"/>
        <v>0.69867532252118092</v>
      </c>
      <c r="E45" s="14">
        <f>'Transpiration data'!I108</f>
        <v>1.0789065346689042</v>
      </c>
    </row>
    <row r="46" spans="1:9" x14ac:dyDescent="0.25">
      <c r="A46" s="21">
        <f>'Transpiration data'!A109</f>
        <v>44148.5</v>
      </c>
      <c r="B46" s="14">
        <f>'Transpiration data'!N109</f>
        <v>6.3299397558552819</v>
      </c>
      <c r="C46" s="24">
        <f t="shared" ref="C46:C50" si="7">$C$44</f>
        <v>0.14114515595185703</v>
      </c>
      <c r="D46" s="14">
        <f t="shared" si="1"/>
        <v>0.8934403340060536</v>
      </c>
      <c r="E46" s="14">
        <f>'Transpiration data'!I109</f>
        <v>1.1261479434273653</v>
      </c>
    </row>
    <row r="47" spans="1:9" x14ac:dyDescent="0.25">
      <c r="A47" s="21">
        <f>'Transpiration data'!A110</f>
        <v>44149.5</v>
      </c>
      <c r="B47" s="14">
        <f>'Transpiration data'!N110</f>
        <v>6.2551254328454045</v>
      </c>
      <c r="C47" s="24">
        <f t="shared" si="7"/>
        <v>0.14114515595185703</v>
      </c>
      <c r="D47" s="14">
        <f t="shared" si="1"/>
        <v>0.88288065471739186</v>
      </c>
      <c r="E47" s="14">
        <f>'Transpiration data'!I110</f>
        <v>1.2008142013890901</v>
      </c>
    </row>
    <row r="48" spans="1:9" x14ac:dyDescent="0.25">
      <c r="A48" s="21">
        <f>'Transpiration data'!A111</f>
        <v>44150.5</v>
      </c>
      <c r="B48" s="14">
        <f>'Transpiration data'!N111</f>
        <v>6.4773881367511397</v>
      </c>
      <c r="C48" s="24">
        <f t="shared" si="7"/>
        <v>0.14114515595185703</v>
      </c>
      <c r="D48" s="14">
        <f t="shared" si="1"/>
        <v>0.91425195872244824</v>
      </c>
      <c r="E48" s="14">
        <f>'Transpiration data'!I111</f>
        <v>1.21513699194873</v>
      </c>
    </row>
    <row r="49" spans="1:5" x14ac:dyDescent="0.25">
      <c r="A49" s="21">
        <f>'Transpiration data'!A112</f>
        <v>44151.5</v>
      </c>
      <c r="B49" s="14">
        <f>'Transpiration data'!N112</f>
        <v>5.6111814210463411</v>
      </c>
      <c r="C49" s="24">
        <f t="shared" si="7"/>
        <v>0.14114515595185703</v>
      </c>
      <c r="D49" s="14">
        <f t="shared" si="1"/>
        <v>0.7919910767477486</v>
      </c>
      <c r="E49" s="14">
        <f>'Transpiration data'!I112</f>
        <v>1.2792329927012447</v>
      </c>
    </row>
    <row r="50" spans="1:5" x14ac:dyDescent="0.25">
      <c r="A50" s="21">
        <f>'Transpiration data'!A113</f>
        <v>44152.5</v>
      </c>
      <c r="B50" s="14">
        <f>'Transpiration data'!N113</f>
        <v>6.3169286355743877</v>
      </c>
      <c r="C50" s="24">
        <f t="shared" si="7"/>
        <v>0.14114515595185703</v>
      </c>
      <c r="D50" s="14">
        <f t="shared" si="1"/>
        <v>0.89160387740489844</v>
      </c>
      <c r="E50" s="14">
        <f>'Transpiration data'!I113</f>
        <v>1.1304588171627434</v>
      </c>
    </row>
    <row r="51" spans="1:5" x14ac:dyDescent="0.25">
      <c r="A51" s="21">
        <f>'Transpiration data'!A114</f>
        <v>44153.5</v>
      </c>
      <c r="B51" s="14">
        <f>'Transpiration data'!N114</f>
        <v>6.9805115546964185</v>
      </c>
      <c r="C51" s="24">
        <v>0.14516539889865934</v>
      </c>
      <c r="D51" s="14">
        <f t="shared" si="1"/>
        <v>1.0133287443542063</v>
      </c>
      <c r="E51" s="14">
        <f>'Transpiration data'!I114</f>
        <v>1.1585854711342158</v>
      </c>
    </row>
    <row r="52" spans="1:5" x14ac:dyDescent="0.25">
      <c r="A52" s="21">
        <f>'Transpiration data'!A115</f>
        <v>44154.5</v>
      </c>
      <c r="B52" s="14">
        <f>'Transpiration data'!N115</f>
        <v>4.6774314464366924</v>
      </c>
      <c r="C52" s="24">
        <f>$C$51</f>
        <v>0.14516539889865934</v>
      </c>
      <c r="D52" s="14">
        <f t="shared" si="1"/>
        <v>0.67900120174311562</v>
      </c>
      <c r="E52" s="14">
        <f>'Transpiration data'!I115</f>
        <v>1.2627959460053697</v>
      </c>
    </row>
    <row r="53" spans="1:5" x14ac:dyDescent="0.25">
      <c r="A53" s="21">
        <f>'Transpiration data'!A116</f>
        <v>44155.5</v>
      </c>
      <c r="B53" s="14">
        <f>'Transpiration data'!N116</f>
        <v>1.3802025586935498</v>
      </c>
      <c r="C53" s="24">
        <f t="shared" ref="C53:C57" si="8">$C$51</f>
        <v>0.14516539889865934</v>
      </c>
      <c r="D53" s="14">
        <f t="shared" si="1"/>
        <v>0.20035765499369945</v>
      </c>
      <c r="E53" s="14">
        <f>'Transpiration data'!I116</f>
        <v>0.92578882622699998</v>
      </c>
    </row>
    <row r="54" spans="1:5" x14ac:dyDescent="0.25">
      <c r="A54" s="21">
        <f>'Transpiration data'!A117</f>
        <v>44156.5</v>
      </c>
      <c r="B54" s="14">
        <f>'Transpiration data'!N117</f>
        <v>2.0424880551251805</v>
      </c>
      <c r="C54" s="24">
        <f t="shared" si="8"/>
        <v>0.14516539889865934</v>
      </c>
      <c r="D54" s="14">
        <f t="shared" si="1"/>
        <v>0.29649859326799372</v>
      </c>
      <c r="E54" s="14">
        <f>'Transpiration data'!I117</f>
        <v>0.59343324103952466</v>
      </c>
    </row>
    <row r="55" spans="1:5" x14ac:dyDescent="0.25">
      <c r="A55" s="21">
        <f>'Transpiration data'!A118</f>
        <v>44157.5</v>
      </c>
      <c r="B55" s="14">
        <f>'Transpiration data'!N118</f>
        <v>4.7219605403305911</v>
      </c>
      <c r="C55" s="24">
        <f t="shared" si="8"/>
        <v>0.14516539889865934</v>
      </c>
      <c r="D55" s="14">
        <f t="shared" si="1"/>
        <v>0.6854652854208193</v>
      </c>
      <c r="E55" s="14">
        <f>'Transpiration data'!I118</f>
        <v>0.7858961305140566</v>
      </c>
    </row>
    <row r="56" spans="1:5" x14ac:dyDescent="0.25">
      <c r="A56" s="21">
        <f>'Transpiration data'!A119</f>
        <v>44158.5</v>
      </c>
      <c r="B56" s="14">
        <f>'Transpiration data'!N119</f>
        <v>5.7998240225965922</v>
      </c>
      <c r="C56" s="24">
        <f t="shared" si="8"/>
        <v>0.14516539889865934</v>
      </c>
      <c r="D56" s="14">
        <f t="shared" si="1"/>
        <v>0.84193376778226137</v>
      </c>
      <c r="E56" s="14">
        <f>'Transpiration data'!I119</f>
        <v>1.247279292045633</v>
      </c>
    </row>
    <row r="57" spans="1:5" x14ac:dyDescent="0.25">
      <c r="A57" s="21">
        <f>'Transpiration data'!A120</f>
        <v>44159.5</v>
      </c>
      <c r="B57" s="14">
        <f>'Transpiration data'!N120</f>
        <v>6.7676016441254196</v>
      </c>
      <c r="C57" s="24">
        <f t="shared" si="8"/>
        <v>0.14516539889865934</v>
      </c>
      <c r="D57" s="14">
        <f t="shared" si="1"/>
        <v>0.98242159225668935</v>
      </c>
      <c r="E57" s="14">
        <f>'Transpiration data'!I120</f>
        <v>1.0753153783286</v>
      </c>
    </row>
    <row r="58" spans="1:5" x14ac:dyDescent="0.25">
      <c r="A58" s="21">
        <f>'Transpiration data'!A121</f>
        <v>44160.5</v>
      </c>
      <c r="B58" s="14">
        <f>'Transpiration data'!N121</f>
        <v>5.9686036233331174</v>
      </c>
      <c r="C58" s="24">
        <v>0.1486580083341244</v>
      </c>
      <c r="D58" s="14">
        <f t="shared" si="1"/>
        <v>0.88728072718053963</v>
      </c>
      <c r="E58" s="14">
        <f>'Transpiration data'!I121</f>
        <v>1.1089370248634642</v>
      </c>
    </row>
    <row r="59" spans="1:5" x14ac:dyDescent="0.25">
      <c r="A59" s="21">
        <f>'Transpiration data'!A122</f>
        <v>44161.5</v>
      </c>
      <c r="B59" s="14">
        <f>'Transpiration data'!N122</f>
        <v>6.0069236431255932</v>
      </c>
      <c r="C59" s="24">
        <f>$C$58</f>
        <v>0.1486580083341244</v>
      </c>
      <c r="D59" s="14">
        <f t="shared" si="1"/>
        <v>0.8929773050022134</v>
      </c>
      <c r="E59" s="14">
        <f>'Transpiration data'!I122</f>
        <v>1.1563832763938784</v>
      </c>
    </row>
    <row r="60" spans="1:5" x14ac:dyDescent="0.25">
      <c r="A60" s="21">
        <f>'Transpiration data'!A123</f>
        <v>44162.5</v>
      </c>
      <c r="B60" s="14">
        <f>'Transpiration data'!N123</f>
        <v>2.6908226820429393</v>
      </c>
      <c r="C60" s="24">
        <f t="shared" ref="C60:C64" si="9">$C$58</f>
        <v>0.1486580083341244</v>
      </c>
      <c r="D60" s="14">
        <f t="shared" si="1"/>
        <v>0.40001234069279024</v>
      </c>
      <c r="E60" s="14">
        <f>'Transpiration data'!I123</f>
        <v>1.0899174240192726</v>
      </c>
    </row>
    <row r="61" spans="1:5" x14ac:dyDescent="0.25">
      <c r="A61" s="21">
        <f>'Transpiration data'!A124</f>
        <v>44163.5</v>
      </c>
      <c r="B61" s="14">
        <f>'Transpiration data'!N124</f>
        <v>4.9314490111136413</v>
      </c>
      <c r="C61" s="24">
        <f t="shared" si="9"/>
        <v>0.1486580083341244</v>
      </c>
      <c r="D61" s="14">
        <f t="shared" si="1"/>
        <v>0.73309938819344123</v>
      </c>
      <c r="E61" s="14">
        <f>'Transpiration data'!I124</f>
        <v>1.1436470840957269</v>
      </c>
    </row>
    <row r="62" spans="1:5" x14ac:dyDescent="0.25">
      <c r="A62" s="21">
        <f>'Transpiration data'!A125</f>
        <v>44164.5</v>
      </c>
      <c r="B62" s="14">
        <f>'Transpiration data'!N125</f>
        <v>4.3265868711941744</v>
      </c>
      <c r="C62" s="24">
        <f t="shared" si="9"/>
        <v>0.1486580083341244</v>
      </c>
      <c r="D62" s="14">
        <f t="shared" si="1"/>
        <v>0.64318178715629681</v>
      </c>
      <c r="E62" s="14">
        <f>'Transpiration data'!I125</f>
        <v>1.2409104467570278</v>
      </c>
    </row>
    <row r="63" spans="1:5" x14ac:dyDescent="0.25">
      <c r="A63" s="21">
        <f>'Transpiration data'!A126</f>
        <v>44165.5</v>
      </c>
      <c r="B63" s="14">
        <f>'Transpiration data'!N126</f>
        <v>5.5522679568600761</v>
      </c>
      <c r="C63" s="24">
        <f t="shared" si="9"/>
        <v>0.1486580083341244</v>
      </c>
      <c r="D63" s="14">
        <f t="shared" si="1"/>
        <v>0.82538909620419709</v>
      </c>
      <c r="E63" s="14">
        <f>'Transpiration data'!I126</f>
        <v>1.4110919214117497</v>
      </c>
    </row>
    <row r="64" spans="1:5" x14ac:dyDescent="0.25">
      <c r="A64" s="21">
        <f>'Transpiration data'!A127</f>
        <v>44166.5</v>
      </c>
      <c r="B64" s="14">
        <f>'Transpiration data'!N127</f>
        <v>6.3811731243890142</v>
      </c>
      <c r="C64" s="24">
        <f t="shared" si="9"/>
        <v>0.1486580083341244</v>
      </c>
      <c r="D64" s="14">
        <f t="shared" si="1"/>
        <v>0.94861248750691274</v>
      </c>
      <c r="E64" s="14">
        <f>'Transpiration data'!I127</f>
        <v>1.1897129176980286</v>
      </c>
    </row>
    <row r="65" spans="1:5" x14ac:dyDescent="0.25">
      <c r="A65" s="21">
        <f>'Transpiration data'!A128</f>
        <v>44167.5</v>
      </c>
      <c r="B65" s="14">
        <f>'Transpiration data'!N128</f>
        <v>3.6745895918716744</v>
      </c>
      <c r="C65" s="24">
        <v>0.15174555055135458</v>
      </c>
      <c r="D65" s="14">
        <f t="shared" si="1"/>
        <v>0.55760262066884458</v>
      </c>
      <c r="E65" s="14">
        <f>'Transpiration data'!I128</f>
        <v>1.0326105093316178</v>
      </c>
    </row>
    <row r="66" spans="1:5" x14ac:dyDescent="0.25">
      <c r="A66" s="21">
        <f>'Transpiration data'!A129</f>
        <v>44168.5</v>
      </c>
      <c r="B66" s="14">
        <f>'Transpiration data'!N129</f>
        <v>4.8106466039769993</v>
      </c>
      <c r="C66" s="24">
        <f>$C$65</f>
        <v>0.15174555055135458</v>
      </c>
      <c r="D66" s="14">
        <f t="shared" si="1"/>
        <v>0.72999421742849402</v>
      </c>
      <c r="E66" s="14">
        <f>'Transpiration data'!I129</f>
        <v>1.1488170742761363</v>
      </c>
    </row>
    <row r="67" spans="1:5" x14ac:dyDescent="0.25">
      <c r="A67" s="21">
        <f>'Transpiration data'!A130</f>
        <v>44169.5</v>
      </c>
      <c r="B67" s="14">
        <f>'Transpiration data'!N130</f>
        <v>3.1374704592157627</v>
      </c>
      <c r="C67" s="24">
        <f t="shared" ref="C67:C71" si="10">$C$65</f>
        <v>0.15174555055135458</v>
      </c>
      <c r="D67" s="14">
        <f t="shared" ref="D67:D130" si="11">B67*C67</f>
        <v>0.47609718217230718</v>
      </c>
      <c r="E67" s="14">
        <f>'Transpiration data'!I130</f>
        <v>1.2479975648740886</v>
      </c>
    </row>
    <row r="68" spans="1:5" x14ac:dyDescent="0.25">
      <c r="A68" s="21">
        <f>'Transpiration data'!A131</f>
        <v>44170.5</v>
      </c>
      <c r="B68" s="14">
        <f>'Transpiration data'!N131</f>
        <v>5.1226774162150317</v>
      </c>
      <c r="C68" s="24">
        <f t="shared" si="10"/>
        <v>0.15174555055135458</v>
      </c>
      <c r="D68" s="14">
        <f t="shared" si="11"/>
        <v>0.7773435048205406</v>
      </c>
      <c r="E68" s="14">
        <f>'Transpiration data'!I131</f>
        <v>1.0639009222144109</v>
      </c>
    </row>
    <row r="69" spans="1:5" x14ac:dyDescent="0.25">
      <c r="A69" s="21">
        <f>'Transpiration data'!A132</f>
        <v>44171.5</v>
      </c>
      <c r="B69" s="14">
        <f>'Transpiration data'!N132</f>
        <v>4.4864520446612195</v>
      </c>
      <c r="C69" s="24">
        <f t="shared" si="10"/>
        <v>0.15174555055135458</v>
      </c>
      <c r="D69" s="14">
        <f t="shared" si="11"/>
        <v>0.68079913553936722</v>
      </c>
      <c r="E69" s="14">
        <f>'Transpiration data'!I132</f>
        <v>1.1276819842455459</v>
      </c>
    </row>
    <row r="70" spans="1:5" x14ac:dyDescent="0.25">
      <c r="A70" s="21">
        <f>'Transpiration data'!A133</f>
        <v>44172.5</v>
      </c>
      <c r="B70" s="14">
        <f>'Transpiration data'!N133</f>
        <v>3.4329523194774278</v>
      </c>
      <c r="C70" s="24">
        <f t="shared" si="10"/>
        <v>0.15174555055135458</v>
      </c>
      <c r="D70" s="14">
        <f t="shared" si="11"/>
        <v>0.52093523973565203</v>
      </c>
      <c r="E70" s="14">
        <f>'Transpiration data'!I133</f>
        <v>1.3723595492077325</v>
      </c>
    </row>
    <row r="71" spans="1:5" x14ac:dyDescent="0.25">
      <c r="A71" s="21">
        <f>'Transpiration data'!A134</f>
        <v>44173.5</v>
      </c>
      <c r="B71" s="14">
        <f>'Transpiration data'!N134</f>
        <v>5.6336607808289996</v>
      </c>
      <c r="C71" s="24">
        <f t="shared" si="10"/>
        <v>0.15174555055135458</v>
      </c>
      <c r="D71" s="14">
        <f t="shared" si="11"/>
        <v>0.85488295680647064</v>
      </c>
      <c r="E71" s="14">
        <f>'Transpiration data'!I134</f>
        <v>1.4374267679873938</v>
      </c>
    </row>
    <row r="72" spans="1:5" x14ac:dyDescent="0.25">
      <c r="A72" s="21">
        <f>'Transpiration data'!A135</f>
        <v>44174.5</v>
      </c>
      <c r="B72" s="14">
        <f>'Transpiration data'!N135</f>
        <v>6.3458468876303487</v>
      </c>
      <c r="C72" s="24">
        <v>0.15451229456768831</v>
      </c>
      <c r="D72" s="14">
        <f t="shared" si="11"/>
        <v>0.98051136358298852</v>
      </c>
      <c r="E72" s="14">
        <f>'Transpiration data'!I135</f>
        <v>1.6013575646463565</v>
      </c>
    </row>
    <row r="73" spans="1:5" x14ac:dyDescent="0.25">
      <c r="A73" s="21">
        <f>'Transpiration data'!A136</f>
        <v>44175.5</v>
      </c>
      <c r="B73" s="14">
        <f>'Transpiration data'!N136</f>
        <v>6.4166702412819241</v>
      </c>
      <c r="C73" s="24">
        <f>$C$72</f>
        <v>0.15451229456768831</v>
      </c>
      <c r="D73" s="14">
        <f t="shared" si="11"/>
        <v>0.99145444246467229</v>
      </c>
      <c r="E73" s="14">
        <f>'Transpiration data'!I136</f>
        <v>1.2607156865234799</v>
      </c>
    </row>
    <row r="74" spans="1:5" x14ac:dyDescent="0.25">
      <c r="A74" s="21">
        <f>'Transpiration data'!A137</f>
        <v>44176.5</v>
      </c>
      <c r="B74" s="14">
        <f>'Transpiration data'!N137</f>
        <v>5.8365134774728782</v>
      </c>
      <c r="C74" s="24">
        <f t="shared" ref="C74:C78" si="12">$C$72</f>
        <v>0.15451229456768831</v>
      </c>
      <c r="D74" s="14">
        <f t="shared" si="11"/>
        <v>0.90181308967957219</v>
      </c>
      <c r="E74" s="14">
        <f>'Transpiration data'!I137</f>
        <v>1.645450776438893</v>
      </c>
    </row>
    <row r="75" spans="1:5" x14ac:dyDescent="0.25">
      <c r="A75" s="21">
        <f>'Transpiration data'!A138</f>
        <v>44177.5</v>
      </c>
      <c r="B75" s="14">
        <f>'Transpiration data'!N138</f>
        <v>5.6454100169691985</v>
      </c>
      <c r="C75" s="24">
        <f t="shared" si="12"/>
        <v>0.15451229456768831</v>
      </c>
      <c r="D75" s="14">
        <f t="shared" si="11"/>
        <v>0.87228525549732305</v>
      </c>
      <c r="E75" s="14">
        <f>'Transpiration data'!I138</f>
        <v>1.4941423706127559</v>
      </c>
    </row>
    <row r="76" spans="1:5" x14ac:dyDescent="0.25">
      <c r="A76" s="21">
        <f>'Transpiration data'!A139</f>
        <v>44178.5</v>
      </c>
      <c r="B76" s="14">
        <f>'Transpiration data'!N139</f>
        <v>2.226980786937248</v>
      </c>
      <c r="C76" s="24">
        <f t="shared" si="12"/>
        <v>0.15451229456768831</v>
      </c>
      <c r="D76" s="14">
        <f t="shared" si="11"/>
        <v>0.34409591134783035</v>
      </c>
      <c r="E76" s="14">
        <f>'Transpiration data'!I139</f>
        <v>1.1788640771610632</v>
      </c>
    </row>
    <row r="77" spans="1:5" x14ac:dyDescent="0.25">
      <c r="A77" s="21">
        <f>'Transpiration data'!A140</f>
        <v>44179.5</v>
      </c>
      <c r="B77" s="14">
        <f>'Transpiration data'!N140</f>
        <v>4.323439327608904</v>
      </c>
      <c r="C77" s="24">
        <f t="shared" si="12"/>
        <v>0.15451229456768831</v>
      </c>
      <c r="D77" s="14">
        <f t="shared" si="11"/>
        <v>0.66802453093303527</v>
      </c>
      <c r="E77" s="14">
        <f>'Transpiration data'!I140</f>
        <v>0.62979111172428315</v>
      </c>
    </row>
    <row r="78" spans="1:5" x14ac:dyDescent="0.25">
      <c r="A78" s="21">
        <f>'Transpiration data'!A141</f>
        <v>44180.5</v>
      </c>
      <c r="B78" s="14">
        <f>'Transpiration data'!N141</f>
        <v>4.8912574351673959</v>
      </c>
      <c r="C78" s="24">
        <f t="shared" si="12"/>
        <v>0.15451229456768831</v>
      </c>
      <c r="D78" s="14">
        <f t="shared" si="11"/>
        <v>0.75575940962898025</v>
      </c>
      <c r="E78" s="14">
        <f>'Transpiration data'!I141</f>
        <v>1.2714768728355774</v>
      </c>
    </row>
    <row r="79" spans="1:5" x14ac:dyDescent="0.25">
      <c r="A79" s="21">
        <f>'Transpiration data'!A142</f>
        <v>44181.5</v>
      </c>
      <c r="B79" s="14">
        <f>'Transpiration data'!N142</f>
        <v>3.1634310408084398</v>
      </c>
      <c r="C79" s="24">
        <v>0.15701867289185348</v>
      </c>
      <c r="D79" s="14">
        <f t="shared" si="11"/>
        <v>0.496717743812636</v>
      </c>
      <c r="E79" s="14">
        <f>'Transpiration data'!I142</f>
        <v>1.3917347989417499</v>
      </c>
    </row>
    <row r="80" spans="1:5" x14ac:dyDescent="0.25">
      <c r="A80" s="21">
        <f>'Transpiration data'!A143</f>
        <v>44182.5</v>
      </c>
      <c r="B80" s="14">
        <f>'Transpiration data'!N143</f>
        <v>2.3308256713891264</v>
      </c>
      <c r="C80" s="24">
        <f>$C$79</f>
        <v>0.15701867289185348</v>
      </c>
      <c r="D80" s="14">
        <f t="shared" si="11"/>
        <v>0.36598315366378403</v>
      </c>
      <c r="E80" s="14">
        <f>'Transpiration data'!I143</f>
        <v>1.5886919256093257</v>
      </c>
    </row>
    <row r="81" spans="1:5" x14ac:dyDescent="0.25">
      <c r="A81" s="21">
        <f>'Transpiration data'!A144</f>
        <v>44183.5</v>
      </c>
      <c r="B81" s="14">
        <f>'Transpiration data'!N144</f>
        <v>5.5173322503916831</v>
      </c>
      <c r="C81" s="24">
        <f t="shared" ref="C81:C85" si="13">$C$79</f>
        <v>0.15701867289185348</v>
      </c>
      <c r="D81" s="14">
        <f t="shared" si="11"/>
        <v>0.86632418785992549</v>
      </c>
      <c r="E81" s="14">
        <f>'Transpiration data'!I144</f>
        <v>0.73227667318717382</v>
      </c>
    </row>
    <row r="82" spans="1:5" x14ac:dyDescent="0.25">
      <c r="A82" s="21">
        <f>'Transpiration data'!A145</f>
        <v>44184.5</v>
      </c>
      <c r="B82" s="14">
        <f>'Transpiration data'!N145</f>
        <v>6.5065542957939932</v>
      </c>
      <c r="C82" s="24">
        <f t="shared" si="13"/>
        <v>0.15701867289185348</v>
      </c>
      <c r="D82" s="14">
        <f t="shared" si="11"/>
        <v>1.0216505206243611</v>
      </c>
      <c r="E82" s="14">
        <f>'Transpiration data'!I145</f>
        <v>1.5798339132057586</v>
      </c>
    </row>
    <row r="83" spans="1:5" x14ac:dyDescent="0.25">
      <c r="A83" s="21">
        <f>'Transpiration data'!A146</f>
        <v>44185.5</v>
      </c>
      <c r="B83" s="14">
        <f>'Transpiration data'!N146</f>
        <v>5.7855396807982897</v>
      </c>
      <c r="C83" s="24">
        <f t="shared" si="13"/>
        <v>0.15701867289185348</v>
      </c>
      <c r="D83" s="14">
        <f t="shared" si="11"/>
        <v>0.90843776264210507</v>
      </c>
      <c r="E83" s="14">
        <f>'Transpiration data'!I146</f>
        <v>1.6955560582820945</v>
      </c>
    </row>
    <row r="84" spans="1:5" x14ac:dyDescent="0.25">
      <c r="A84" s="21">
        <f>'Transpiration data'!A147</f>
        <v>44186.5</v>
      </c>
      <c r="B84" s="14">
        <f>'Transpiration data'!N147</f>
        <v>4.7342179169955481</v>
      </c>
      <c r="C84" s="24">
        <f t="shared" si="13"/>
        <v>0.15701867289185348</v>
      </c>
      <c r="D84" s="14">
        <f t="shared" si="11"/>
        <v>0.74336061450747593</v>
      </c>
      <c r="E84" s="14">
        <f>'Transpiration data'!I147</f>
        <v>1.9760053028452007</v>
      </c>
    </row>
    <row r="85" spans="1:5" x14ac:dyDescent="0.25">
      <c r="A85" s="21">
        <f>'Transpiration data'!A148</f>
        <v>44187.5</v>
      </c>
      <c r="B85" s="14">
        <f>'Transpiration data'!N148</f>
        <v>3.8911423449499685</v>
      </c>
      <c r="C85" s="24">
        <f t="shared" si="13"/>
        <v>0.15701867289185348</v>
      </c>
      <c r="D85" s="14">
        <f t="shared" si="11"/>
        <v>0.61098200703733874</v>
      </c>
      <c r="E85" s="14">
        <f>'Transpiration data'!I148</f>
        <v>1.2645872848613271</v>
      </c>
    </row>
    <row r="86" spans="1:5" x14ac:dyDescent="0.25">
      <c r="A86" s="21">
        <f>'Transpiration data'!A149</f>
        <v>44188.5</v>
      </c>
      <c r="B86" s="14">
        <f>'Transpiration data'!N149</f>
        <v>5.8055067770151583</v>
      </c>
      <c r="C86" s="24">
        <v>0.15930950187573942</v>
      </c>
      <c r="D86" s="14">
        <f t="shared" si="11"/>
        <v>0.92487239278251421</v>
      </c>
      <c r="E86" s="14">
        <f>'Transpiration data'!I149</f>
        <v>1.3249181801220271</v>
      </c>
    </row>
    <row r="87" spans="1:5" x14ac:dyDescent="0.25">
      <c r="A87" s="21">
        <f>'Transpiration data'!A150</f>
        <v>44189.5</v>
      </c>
      <c r="B87" s="14">
        <f>'Transpiration data'!N150</f>
        <v>4.403260890215619</v>
      </c>
      <c r="C87" s="24">
        <f>$C$86</f>
        <v>0.15930950187573942</v>
      </c>
      <c r="D87" s="14">
        <f t="shared" si="11"/>
        <v>0.70148129904917511</v>
      </c>
      <c r="E87" s="14">
        <f>'Transpiration data'!I150</f>
        <v>1.6535660444094027</v>
      </c>
    </row>
    <row r="88" spans="1:5" x14ac:dyDescent="0.25">
      <c r="A88" s="21">
        <f>'Transpiration data'!A151</f>
        <v>44190.5</v>
      </c>
      <c r="B88" s="14">
        <f>'Transpiration data'!N151</f>
        <v>5.714007368839539</v>
      </c>
      <c r="C88" s="24">
        <f t="shared" ref="C88:C92" si="14">$C$86</f>
        <v>0.15930950187573942</v>
      </c>
      <c r="D88" s="14">
        <f t="shared" si="11"/>
        <v>0.91029566764413139</v>
      </c>
      <c r="E88" s="14">
        <f>'Transpiration data'!I151</f>
        <v>1.5482846114969124</v>
      </c>
    </row>
    <row r="89" spans="1:5" x14ac:dyDescent="0.25">
      <c r="A89" s="21">
        <f>'Transpiration data'!A152</f>
        <v>44191.5</v>
      </c>
      <c r="B89" s="14">
        <f>'Transpiration data'!N152</f>
        <v>6.4371374516854081</v>
      </c>
      <c r="C89" s="24">
        <f t="shared" si="14"/>
        <v>0.15930950187573942</v>
      </c>
      <c r="D89" s="14">
        <f t="shared" si="11"/>
        <v>1.0254971609336689</v>
      </c>
      <c r="E89" s="14">
        <f>'Transpiration data'!I152</f>
        <v>1.7523902739129225</v>
      </c>
    </row>
    <row r="90" spans="1:5" x14ac:dyDescent="0.25">
      <c r="A90" s="21">
        <f>'Transpiration data'!A153</f>
        <v>44192.5</v>
      </c>
      <c r="B90" s="14">
        <f>'Transpiration data'!N153</f>
        <v>5.9236148937485256</v>
      </c>
      <c r="C90" s="24">
        <f t="shared" si="14"/>
        <v>0.15930950187573942</v>
      </c>
      <c r="D90" s="14">
        <f t="shared" si="11"/>
        <v>0.94368813802678864</v>
      </c>
      <c r="E90" s="14">
        <f>'Transpiration data'!I153</f>
        <v>1.6319684961876906</v>
      </c>
    </row>
    <row r="91" spans="1:5" x14ac:dyDescent="0.25">
      <c r="A91" s="21">
        <f>'Transpiration data'!A154</f>
        <v>44193.5</v>
      </c>
      <c r="B91" s="14">
        <f>'Transpiration data'!N154</f>
        <v>6.1246735082236192</v>
      </c>
      <c r="C91" s="24">
        <f t="shared" si="14"/>
        <v>0.15930950187573942</v>
      </c>
      <c r="D91" s="14">
        <f t="shared" si="11"/>
        <v>0.97571868574664222</v>
      </c>
      <c r="E91" s="14">
        <f>'Transpiration data'!I154</f>
        <v>1.7063419752233762</v>
      </c>
    </row>
    <row r="92" spans="1:5" x14ac:dyDescent="0.25">
      <c r="A92" s="21">
        <f>'Transpiration data'!A155</f>
        <v>44194.5</v>
      </c>
      <c r="B92" s="14">
        <f>'Transpiration data'!N155</f>
        <v>5.9250756421424491</v>
      </c>
      <c r="C92" s="24">
        <f t="shared" si="14"/>
        <v>0.15930950187573942</v>
      </c>
      <c r="D92" s="14">
        <f t="shared" si="11"/>
        <v>0.94392084912579044</v>
      </c>
      <c r="E92" s="14">
        <f>'Transpiration data'!I155</f>
        <v>1.8383917408046662</v>
      </c>
    </row>
    <row r="93" spans="1:5" x14ac:dyDescent="0.25">
      <c r="A93" s="21">
        <f>'Transpiration data'!A156</f>
        <v>44195.5</v>
      </c>
      <c r="B93" s="14">
        <f>'Transpiration data'!N156</f>
        <v>5.8530626543282773</v>
      </c>
      <c r="C93" s="24">
        <v>0.16275508999999999</v>
      </c>
      <c r="D93" s="14">
        <f t="shared" si="11"/>
        <v>0.95261573908083763</v>
      </c>
      <c r="E93" s="14">
        <f>'Transpiration data'!I156</f>
        <v>1.8524942995509361</v>
      </c>
    </row>
    <row r="94" spans="1:5" x14ac:dyDescent="0.25">
      <c r="A94" s="21">
        <f>'Transpiration data'!A157</f>
        <v>44196.5</v>
      </c>
      <c r="B94" s="14">
        <f>'Transpiration data'!N157</f>
        <v>6.2344030818050324</v>
      </c>
      <c r="C94" s="24">
        <f>$C$93</f>
        <v>0.16275508999999999</v>
      </c>
      <c r="D94" s="14">
        <f t="shared" si="11"/>
        <v>1.0146808346754554</v>
      </c>
      <c r="E94" s="14">
        <f>'Transpiration data'!I157</f>
        <v>1.6255757010309511</v>
      </c>
    </row>
    <row r="95" spans="1:5" x14ac:dyDescent="0.25">
      <c r="A95" s="21">
        <f>'Transpiration data'!A158</f>
        <v>44197.5</v>
      </c>
      <c r="B95" s="14">
        <f>'Transpiration data'!N158</f>
        <v>3.9026253493829755</v>
      </c>
      <c r="C95" s="24">
        <f t="shared" ref="C95:C99" si="15">$C$93</f>
        <v>0.16275508999999999</v>
      </c>
      <c r="D95" s="14">
        <f t="shared" si="11"/>
        <v>0.63517213997510757</v>
      </c>
      <c r="E95" s="14">
        <f>'Transpiration data'!I158</f>
        <v>1.2770158936786735</v>
      </c>
    </row>
    <row r="96" spans="1:5" x14ac:dyDescent="0.25">
      <c r="A96" s="21">
        <f>'Transpiration data'!A159</f>
        <v>44198.5</v>
      </c>
      <c r="B96" s="14">
        <f>'Transpiration data'!N159</f>
        <v>5.4990330274935726</v>
      </c>
      <c r="C96" s="24">
        <f t="shared" si="15"/>
        <v>0.16275508999999999</v>
      </c>
      <c r="D96" s="14">
        <f t="shared" si="11"/>
        <v>0.89499561530268879</v>
      </c>
      <c r="E96" s="14">
        <f>'Transpiration data'!I159</f>
        <v>1.4372764227907044</v>
      </c>
    </row>
    <row r="97" spans="1:5" x14ac:dyDescent="0.25">
      <c r="A97" s="21">
        <f>'Transpiration data'!A160</f>
        <v>44199.5</v>
      </c>
      <c r="B97" s="14">
        <f>'Transpiration data'!N160</f>
        <v>5.2827767808817585</v>
      </c>
      <c r="C97" s="24">
        <f t="shared" si="15"/>
        <v>0.16275508999999999</v>
      </c>
      <c r="D97" s="14">
        <f t="shared" si="11"/>
        <v>0.85979881042232087</v>
      </c>
      <c r="E97" s="14">
        <f>'Transpiration data'!I160</f>
        <v>1.2994270561082986</v>
      </c>
    </row>
    <row r="98" spans="1:5" x14ac:dyDescent="0.25">
      <c r="A98" s="21">
        <f>'Transpiration data'!A161</f>
        <v>44200.5</v>
      </c>
      <c r="B98" s="14">
        <f>'Transpiration data'!N161</f>
        <v>5.4988526938778932</v>
      </c>
      <c r="C98" s="24">
        <f t="shared" si="15"/>
        <v>0.16275508999999999</v>
      </c>
      <c r="D98" s="14">
        <f t="shared" si="11"/>
        <v>0.89496626508883892</v>
      </c>
      <c r="E98" s="14">
        <f>'Transpiration data'!I161</f>
        <v>1.7224841732298983</v>
      </c>
    </row>
    <row r="99" spans="1:5" x14ac:dyDescent="0.25">
      <c r="A99" s="21">
        <f>'Transpiration data'!A162</f>
        <v>44201.5</v>
      </c>
      <c r="B99" s="14">
        <f>'Transpiration data'!N162</f>
        <v>3.7513735899398211</v>
      </c>
      <c r="C99" s="24">
        <f t="shared" si="15"/>
        <v>0.16275508999999999</v>
      </c>
      <c r="D99" s="14">
        <f t="shared" si="11"/>
        <v>0.61055514625427865</v>
      </c>
      <c r="E99" s="14">
        <f>'Transpiration data'!I162</f>
        <v>1.2869280684825888</v>
      </c>
    </row>
    <row r="100" spans="1:5" x14ac:dyDescent="0.25">
      <c r="A100" s="21">
        <f>'Transpiration data'!A163</f>
        <v>44202.5</v>
      </c>
      <c r="B100" s="14">
        <f>'Transpiration data'!N163</f>
        <v>3.7240705200641342</v>
      </c>
      <c r="C100" s="24">
        <v>0.16340921</v>
      </c>
      <c r="D100" s="14">
        <f t="shared" si="11"/>
        <v>0.60854742166796927</v>
      </c>
      <c r="E100" s="14">
        <f>'Transpiration data'!I163</f>
        <v>0.80693478986605338</v>
      </c>
    </row>
    <row r="101" spans="1:5" x14ac:dyDescent="0.25">
      <c r="A101" s="21">
        <f>'Transpiration data'!A164</f>
        <v>44203.5</v>
      </c>
      <c r="B101" s="14">
        <f>'Transpiration data'!N164</f>
        <v>4.8584350073143838</v>
      </c>
      <c r="C101" s="24">
        <f>$C$100</f>
        <v>0.16340921</v>
      </c>
      <c r="D101" s="14">
        <f t="shared" si="11"/>
        <v>0.79391302638158767</v>
      </c>
      <c r="E101" s="14">
        <f>'Transpiration data'!I164</f>
        <v>1.122481682238694</v>
      </c>
    </row>
    <row r="102" spans="1:5" x14ac:dyDescent="0.25">
      <c r="A102" s="21">
        <f>'Transpiration data'!A165</f>
        <v>44204.5</v>
      </c>
      <c r="B102" s="14">
        <f>'Transpiration data'!N165</f>
        <v>5.4520500162584158</v>
      </c>
      <c r="C102" s="24">
        <f t="shared" ref="C102:C106" si="16">$C$100</f>
        <v>0.16340921</v>
      </c>
      <c r="D102" s="14">
        <f t="shared" si="11"/>
        <v>0.89091518603727482</v>
      </c>
      <c r="E102" s="14">
        <f>'Transpiration data'!I165</f>
        <v>1.2523647243981062</v>
      </c>
    </row>
    <row r="103" spans="1:5" x14ac:dyDescent="0.25">
      <c r="A103" s="21">
        <f>'Transpiration data'!A166</f>
        <v>44205.5</v>
      </c>
      <c r="B103" s="14">
        <f>'Transpiration data'!N166</f>
        <v>5.3561367621557778</v>
      </c>
      <c r="C103" s="24">
        <f t="shared" si="16"/>
        <v>0.16340921</v>
      </c>
      <c r="D103" s="14">
        <f t="shared" si="11"/>
        <v>0.87524207695583356</v>
      </c>
      <c r="E103" s="14">
        <f>'Transpiration data'!I166</f>
        <v>1.3576795009240394</v>
      </c>
    </row>
    <row r="104" spans="1:5" x14ac:dyDescent="0.25">
      <c r="A104" s="21">
        <f>'Transpiration data'!A167</f>
        <v>44206.5</v>
      </c>
      <c r="B104" s="14">
        <f>'Transpiration data'!N167</f>
        <v>3.2907648584423388</v>
      </c>
      <c r="C104" s="24">
        <f t="shared" si="16"/>
        <v>0.16340921</v>
      </c>
      <c r="D104" s="14">
        <f t="shared" si="11"/>
        <v>0.53774128581382441</v>
      </c>
      <c r="E104" s="14">
        <f>'Transpiration data'!I167</f>
        <v>0.84903085808857948</v>
      </c>
    </row>
    <row r="105" spans="1:5" x14ac:dyDescent="0.25">
      <c r="A105" s="21">
        <f>'Transpiration data'!A168</f>
        <v>44207.5</v>
      </c>
      <c r="B105" s="14">
        <f>'Transpiration data'!N168</f>
        <v>6.5390122346335415</v>
      </c>
      <c r="C105" s="24">
        <f t="shared" si="16"/>
        <v>0.16340921</v>
      </c>
      <c r="D105" s="14">
        <f t="shared" si="11"/>
        <v>1.0685348234418017</v>
      </c>
      <c r="E105" s="14">
        <f>'Transpiration data'!I168</f>
        <v>0.97446167215592894</v>
      </c>
    </row>
    <row r="106" spans="1:5" x14ac:dyDescent="0.25">
      <c r="A106" s="21">
        <f>'Transpiration data'!A169</f>
        <v>44208.5</v>
      </c>
      <c r="B106" s="14">
        <f>'Transpiration data'!N169</f>
        <v>4.6303485491664604</v>
      </c>
      <c r="C106" s="24">
        <f t="shared" si="16"/>
        <v>0.16340921</v>
      </c>
      <c r="D106" s="14">
        <f t="shared" si="11"/>
        <v>0.75664159844393741</v>
      </c>
      <c r="E106" s="14">
        <f>'Transpiration data'!I169</f>
        <v>1.2478207204887102</v>
      </c>
    </row>
    <row r="107" spans="1:5" x14ac:dyDescent="0.25">
      <c r="A107" s="21">
        <f>'Transpiration data'!A170</f>
        <v>44209.5</v>
      </c>
      <c r="B107" s="14">
        <f>'Transpiration data'!N170</f>
        <v>4.0211856000799111</v>
      </c>
      <c r="C107" s="24">
        <v>0.16417234999999999</v>
      </c>
      <c r="D107" s="14">
        <f t="shared" si="11"/>
        <v>0.66016748975127915</v>
      </c>
      <c r="E107" s="14">
        <f>'Transpiration data'!I170</f>
        <v>1.3649328069123663</v>
      </c>
    </row>
    <row r="108" spans="1:5" x14ac:dyDescent="0.25">
      <c r="A108" s="21">
        <f>'Transpiration data'!A171</f>
        <v>44210.5</v>
      </c>
      <c r="B108" s="14">
        <f>'Transpiration data'!N171</f>
        <v>5.2404219666408016</v>
      </c>
      <c r="C108" s="24">
        <f>$C$107</f>
        <v>0.16417234999999999</v>
      </c>
      <c r="D108" s="14">
        <f t="shared" si="11"/>
        <v>0.86033238925504196</v>
      </c>
      <c r="E108" s="14">
        <f>'Transpiration data'!I171</f>
        <v>1.0046469025330766</v>
      </c>
    </row>
    <row r="109" spans="1:5" x14ac:dyDescent="0.25">
      <c r="A109" s="21">
        <f>'Transpiration data'!A172</f>
        <v>44211.5</v>
      </c>
      <c r="B109" s="14">
        <f>'Transpiration data'!N172</f>
        <v>5.2161008148282564</v>
      </c>
      <c r="C109" s="24">
        <f t="shared" ref="C109:C113" si="17">$C$107</f>
        <v>0.16417234999999999</v>
      </c>
      <c r="D109" s="14">
        <f t="shared" si="11"/>
        <v>0.8563395286072697</v>
      </c>
      <c r="E109" s="14">
        <f>'Transpiration data'!I172</f>
        <v>0.93688154395249668</v>
      </c>
    </row>
    <row r="110" spans="1:5" x14ac:dyDescent="0.25">
      <c r="A110" s="21">
        <f>'Transpiration data'!A173</f>
        <v>44212.5</v>
      </c>
      <c r="B110" s="14">
        <f>'Transpiration data'!N173</f>
        <v>6.3299213322346199</v>
      </c>
      <c r="C110" s="24">
        <f t="shared" si="17"/>
        <v>0.16417234999999999</v>
      </c>
      <c r="D110" s="14">
        <f t="shared" si="11"/>
        <v>1.0391980604280884</v>
      </c>
      <c r="E110" s="14">
        <f>'Transpiration data'!I173</f>
        <v>1.0170874524175457</v>
      </c>
    </row>
    <row r="111" spans="1:5" x14ac:dyDescent="0.25">
      <c r="A111" s="21">
        <f>'Transpiration data'!A174</f>
        <v>44213.5</v>
      </c>
      <c r="B111" s="14">
        <f>'Transpiration data'!N174</f>
        <v>5.8323699456145759</v>
      </c>
      <c r="C111" s="24">
        <f t="shared" si="17"/>
        <v>0.16417234999999999</v>
      </c>
      <c r="D111" s="14">
        <f t="shared" si="11"/>
        <v>0.95751388004091709</v>
      </c>
      <c r="E111" s="14">
        <f>'Transpiration data'!I174</f>
        <v>1.0146372304641704</v>
      </c>
    </row>
    <row r="112" spans="1:5" x14ac:dyDescent="0.25">
      <c r="A112" s="21">
        <f>'Transpiration data'!A175</f>
        <v>44214.5</v>
      </c>
      <c r="B112" s="14">
        <f>'Transpiration data'!N175</f>
        <v>5.8319270760107633</v>
      </c>
      <c r="C112" s="24">
        <f t="shared" si="17"/>
        <v>0.16417234999999999</v>
      </c>
      <c r="D112" s="14">
        <f t="shared" si="11"/>
        <v>0.95744117309731558</v>
      </c>
      <c r="E112" s="14">
        <f>'Transpiration data'!I175</f>
        <v>1.5217399442847099</v>
      </c>
    </row>
    <row r="113" spans="1:5" x14ac:dyDescent="0.25">
      <c r="A113" s="21">
        <f>'Transpiration data'!A176</f>
        <v>44215.5</v>
      </c>
      <c r="B113" s="14">
        <f>'Transpiration data'!N176</f>
        <v>6.943817217894634</v>
      </c>
      <c r="C113" s="24">
        <f t="shared" si="17"/>
        <v>0.16417234999999999</v>
      </c>
      <c r="D113" s="14">
        <f t="shared" si="11"/>
        <v>1.1399827906322242</v>
      </c>
      <c r="E113" s="14">
        <f>'Transpiration data'!I176</f>
        <v>1.1148347886531282</v>
      </c>
    </row>
    <row r="114" spans="1:5" x14ac:dyDescent="0.25">
      <c r="A114" s="21">
        <f>'Transpiration data'!A177</f>
        <v>44216.5</v>
      </c>
      <c r="B114" s="14">
        <f>'Transpiration data'!N177</f>
        <v>7.484465835108586</v>
      </c>
      <c r="C114" s="24">
        <v>0.16493548999999999</v>
      </c>
      <c r="D114" s="14">
        <f t="shared" si="11"/>
        <v>1.2344540399018937</v>
      </c>
      <c r="E114" s="14">
        <f>'Transpiration data'!I177</f>
        <v>1.4459628482226228</v>
      </c>
    </row>
    <row r="115" spans="1:5" x14ac:dyDescent="0.25">
      <c r="A115" s="21">
        <f>'Transpiration data'!A178</f>
        <v>44217.5</v>
      </c>
      <c r="B115" s="14">
        <f>'Transpiration data'!N178</f>
        <v>7.2672772930144465</v>
      </c>
      <c r="C115" s="24">
        <f>$C$114</f>
        <v>0.16493548999999999</v>
      </c>
      <c r="D115" s="14">
        <f t="shared" si="11"/>
        <v>1.1986319412892112</v>
      </c>
      <c r="E115" s="14">
        <f>'Transpiration data'!I178</f>
        <v>1.1387510323231018</v>
      </c>
    </row>
    <row r="116" spans="1:5" x14ac:dyDescent="0.25">
      <c r="A116" s="21">
        <f>'Transpiration data'!A179</f>
        <v>44218.5</v>
      </c>
      <c r="B116" s="14">
        <f>'Transpiration data'!N179</f>
        <v>7.1455115118334884</v>
      </c>
      <c r="C116" s="24">
        <f t="shared" ref="C116:C120" si="18">$C$114</f>
        <v>0.16493548999999999</v>
      </c>
      <c r="D116" s="14">
        <f t="shared" si="11"/>
        <v>1.1785484425048971</v>
      </c>
      <c r="E116" s="14">
        <f>'Transpiration data'!I179</f>
        <v>1.231529055876071</v>
      </c>
    </row>
    <row r="117" spans="1:5" x14ac:dyDescent="0.25">
      <c r="A117" s="21">
        <f>'Transpiration data'!A180</f>
        <v>44219.5</v>
      </c>
      <c r="B117" s="14">
        <f>'Transpiration data'!N180</f>
        <v>3.099702906397154</v>
      </c>
      <c r="C117" s="24">
        <f t="shared" si="18"/>
        <v>0.16493548999999999</v>
      </c>
      <c r="D117" s="14">
        <f t="shared" si="11"/>
        <v>0.51125101772103865</v>
      </c>
      <c r="E117" s="14">
        <f>'Transpiration data'!I180</f>
        <v>1.2943020179061508</v>
      </c>
    </row>
    <row r="118" spans="1:5" x14ac:dyDescent="0.25">
      <c r="A118" s="21">
        <f>'Transpiration data'!A181</f>
        <v>44220.5</v>
      </c>
      <c r="B118" s="14">
        <f>'Transpiration data'!N181</f>
        <v>3.1203644221721478</v>
      </c>
      <c r="C118" s="24">
        <f t="shared" si="18"/>
        <v>0.16493548999999999</v>
      </c>
      <c r="D118" s="14">
        <f t="shared" si="11"/>
        <v>0.51465883494953002</v>
      </c>
      <c r="E118" s="14">
        <f>'Transpiration data'!I181</f>
        <v>1.1831312061635892</v>
      </c>
    </row>
    <row r="119" spans="1:5" x14ac:dyDescent="0.25">
      <c r="A119" s="21">
        <f>'Transpiration data'!A182</f>
        <v>44221.5</v>
      </c>
      <c r="B119" s="14">
        <f>'Transpiration data'!N182</f>
        <v>3.3985251297073664</v>
      </c>
      <c r="C119" s="24">
        <f t="shared" si="18"/>
        <v>0.16493548999999999</v>
      </c>
      <c r="D119" s="14">
        <f t="shared" si="11"/>
        <v>0.560537407545598</v>
      </c>
      <c r="E119" s="14">
        <f>'Transpiration data'!I182</f>
        <v>0.41177935263123827</v>
      </c>
    </row>
    <row r="120" spans="1:5" x14ac:dyDescent="0.25">
      <c r="A120" s="21">
        <f>'Transpiration data'!A183</f>
        <v>44222.5</v>
      </c>
      <c r="B120" s="14">
        <f>'Transpiration data'!N183</f>
        <v>4.0115556901208755</v>
      </c>
      <c r="C120" s="24">
        <f t="shared" si="18"/>
        <v>0.16493548999999999</v>
      </c>
      <c r="D120" s="14">
        <f t="shared" si="11"/>
        <v>0.66164790341237467</v>
      </c>
      <c r="E120" s="14">
        <f>'Transpiration data'!I183</f>
        <v>0.83238053257149047</v>
      </c>
    </row>
    <row r="121" spans="1:5" x14ac:dyDescent="0.25">
      <c r="A121" s="21">
        <f>'Transpiration data'!A184</f>
        <v>44223.5</v>
      </c>
      <c r="B121" s="14">
        <f>'Transpiration data'!N184</f>
        <v>1.5098683501136949</v>
      </c>
      <c r="C121" s="24">
        <v>0.16569862999999999</v>
      </c>
      <c r="D121" s="14">
        <f t="shared" si="11"/>
        <v>0.25018311709419955</v>
      </c>
      <c r="E121" s="14">
        <f>'Transpiration data'!I184</f>
        <v>0.66185750624752071</v>
      </c>
    </row>
    <row r="122" spans="1:5" x14ac:dyDescent="0.25">
      <c r="A122" s="21">
        <f>'Transpiration data'!A185</f>
        <v>44224.5</v>
      </c>
      <c r="B122" s="14">
        <f>'Transpiration data'!N185</f>
        <v>2.7501748537357775</v>
      </c>
      <c r="C122" s="24">
        <f>$C$121</f>
        <v>0.16569862999999999</v>
      </c>
      <c r="D122" s="14">
        <f t="shared" si="11"/>
        <v>0.45570020552446866</v>
      </c>
      <c r="E122" s="14">
        <f>'Transpiration data'!I185</f>
        <v>0.17083246750893827</v>
      </c>
    </row>
    <row r="123" spans="1:5" x14ac:dyDescent="0.25">
      <c r="A123" s="21">
        <f>'Transpiration data'!A186</f>
        <v>44225.5</v>
      </c>
      <c r="B123" s="14">
        <f>'Transpiration data'!N186</f>
        <v>3.7949696237045809</v>
      </c>
      <c r="C123" s="24">
        <f t="shared" ref="C123:C127" si="19">$C$121</f>
        <v>0.16569862999999999</v>
      </c>
      <c r="D123" s="14">
        <f t="shared" si="11"/>
        <v>0.62882126753946455</v>
      </c>
      <c r="E123" s="14">
        <f>'Transpiration data'!I186</f>
        <v>0.5936851118682509</v>
      </c>
    </row>
    <row r="124" spans="1:5" x14ac:dyDescent="0.25">
      <c r="A124" s="21">
        <f>'Transpiration data'!A187</f>
        <v>44226.5</v>
      </c>
      <c r="B124" s="14">
        <f>'Transpiration data'!N187</f>
        <v>2.9140831717722082</v>
      </c>
      <c r="C124" s="24">
        <f t="shared" si="19"/>
        <v>0.16569862999999999</v>
      </c>
      <c r="D124" s="14">
        <f t="shared" si="11"/>
        <v>0.48285958926870953</v>
      </c>
      <c r="E124" s="14">
        <f>'Transpiration data'!I187</f>
        <v>0.92800730698776202</v>
      </c>
    </row>
    <row r="125" spans="1:5" x14ac:dyDescent="0.25">
      <c r="A125" s="21">
        <f>'Transpiration data'!A188</f>
        <v>44227.5</v>
      </c>
      <c r="B125" s="14">
        <f>'Transpiration data'!N188</f>
        <v>3.7240711393932107</v>
      </c>
      <c r="C125" s="24">
        <f t="shared" si="19"/>
        <v>0.16569862999999999</v>
      </c>
      <c r="D125" s="14">
        <f t="shared" si="11"/>
        <v>0.61707348581999399</v>
      </c>
      <c r="E125" s="14">
        <f>'Transpiration data'!I188</f>
        <v>0.62083439689516917</v>
      </c>
    </row>
    <row r="126" spans="1:5" x14ac:dyDescent="0.25">
      <c r="A126" s="21">
        <f>'Transpiration data'!A189</f>
        <v>44228.5</v>
      </c>
      <c r="B126" s="14">
        <f>'Transpiration data'!N189</f>
        <v>2.4228265672824629</v>
      </c>
      <c r="C126" s="24">
        <f t="shared" si="19"/>
        <v>0.16569862999999999</v>
      </c>
      <c r="D126" s="14">
        <f t="shared" si="11"/>
        <v>0.40145904292630691</v>
      </c>
      <c r="E126" s="14">
        <f>'Transpiration data'!I189</f>
        <v>0.89484466708260957</v>
      </c>
    </row>
    <row r="127" spans="1:5" x14ac:dyDescent="0.25">
      <c r="A127" s="21">
        <f>'Transpiration data'!A190</f>
        <v>44229.5</v>
      </c>
      <c r="B127" s="14">
        <f>'Transpiration data'!N190</f>
        <v>2.4283287506065441</v>
      </c>
      <c r="C127" s="24">
        <f t="shared" si="19"/>
        <v>0.16569862999999999</v>
      </c>
      <c r="D127" s="14">
        <f t="shared" si="11"/>
        <v>0.40237074716511601</v>
      </c>
      <c r="E127" s="14">
        <f>'Transpiration data'!I190</f>
        <v>0.5040939651147951</v>
      </c>
    </row>
    <row r="128" spans="1:5" x14ac:dyDescent="0.25">
      <c r="A128" s="21">
        <f>'Transpiration data'!A191</f>
        <v>44230.5</v>
      </c>
      <c r="B128" s="14">
        <f>'Transpiration data'!N191</f>
        <v>2.1331627202771495</v>
      </c>
      <c r="C128" s="24">
        <v>0.16646176999999998</v>
      </c>
      <c r="D128" s="14">
        <f t="shared" si="11"/>
        <v>0.35509004211534917</v>
      </c>
      <c r="E128" s="14">
        <f>'Transpiration data'!I191</f>
        <v>0.82734081870808895</v>
      </c>
    </row>
    <row r="129" spans="1:5" x14ac:dyDescent="0.25">
      <c r="A129" s="21">
        <f>'Transpiration data'!A192</f>
        <v>44231.5</v>
      </c>
      <c r="B129" s="14">
        <f>'Transpiration data'!N192</f>
        <v>3.9082235823492932</v>
      </c>
      <c r="C129" s="24">
        <f>$C$128</f>
        <v>0.16646176999999998</v>
      </c>
      <c r="D129" s="14">
        <f t="shared" si="11"/>
        <v>0.65056981507360401</v>
      </c>
      <c r="E129" s="14">
        <f>'Transpiration data'!I192</f>
        <v>0.6310106937588581</v>
      </c>
    </row>
    <row r="130" spans="1:5" x14ac:dyDescent="0.25">
      <c r="A130" s="21">
        <f>'Transpiration data'!A193</f>
        <v>44232.5</v>
      </c>
      <c r="B130" s="14">
        <f>'Transpiration data'!N193</f>
        <v>3.0408706459237549</v>
      </c>
      <c r="C130" s="24">
        <f t="shared" ref="C130:C134" si="20">$C$128</f>
        <v>0.16646176999999998</v>
      </c>
      <c r="D130" s="14">
        <f t="shared" si="11"/>
        <v>0.50618871006151145</v>
      </c>
      <c r="E130" s="14">
        <f>'Transpiration data'!I193</f>
        <v>0.81352364021644274</v>
      </c>
    </row>
    <row r="131" spans="1:5" x14ac:dyDescent="0.25">
      <c r="A131" s="21">
        <f>'Transpiration data'!A194</f>
        <v>44233.5</v>
      </c>
      <c r="B131" s="14">
        <f>'Transpiration data'!N194</f>
        <v>3.0052321085424385</v>
      </c>
      <c r="C131" s="24">
        <f t="shared" si="20"/>
        <v>0.16646176999999998</v>
      </c>
      <c r="D131" s="14">
        <f t="shared" ref="D131:D194" si="21">B131*C131</f>
        <v>0.50025625604880641</v>
      </c>
      <c r="E131" s="14">
        <f>'Transpiration data'!I194</f>
        <v>0.8165422534290836</v>
      </c>
    </row>
    <row r="132" spans="1:5" x14ac:dyDescent="0.25">
      <c r="A132" s="21">
        <f>'Transpiration data'!A195</f>
        <v>44234.5</v>
      </c>
      <c r="B132" s="14">
        <f>'Transpiration data'!N195</f>
        <v>4.3669617495900255</v>
      </c>
      <c r="C132" s="24">
        <f t="shared" si="20"/>
        <v>0.16646176999999998</v>
      </c>
      <c r="D132" s="14">
        <f t="shared" si="21"/>
        <v>0.72693218235905233</v>
      </c>
      <c r="E132" s="14">
        <f>'Transpiration data'!I195</f>
        <v>0.60997052913367777</v>
      </c>
    </row>
    <row r="133" spans="1:5" x14ac:dyDescent="0.25">
      <c r="A133" s="21">
        <f>'Transpiration data'!A196</f>
        <v>44235.5</v>
      </c>
      <c r="B133" s="14">
        <f>'Transpiration data'!N196</f>
        <v>3.9979652625489419</v>
      </c>
      <c r="C133" s="24">
        <f t="shared" si="20"/>
        <v>0.16646176999999998</v>
      </c>
      <c r="D133" s="14">
        <f t="shared" si="21"/>
        <v>0.66550837400241147</v>
      </c>
      <c r="E133" s="14">
        <f>'Transpiration data'!I196</f>
        <v>0.90431309890435574</v>
      </c>
    </row>
    <row r="134" spans="1:5" x14ac:dyDescent="0.25">
      <c r="A134" s="21">
        <f>'Transpiration data'!A197</f>
        <v>44236.5</v>
      </c>
      <c r="B134" s="14">
        <f>'Transpiration data'!N197</f>
        <v>3.8685764868082804</v>
      </c>
      <c r="C134" s="24">
        <f t="shared" si="20"/>
        <v>0.16646176999999998</v>
      </c>
      <c r="D134" s="14">
        <f t="shared" si="21"/>
        <v>0.64397008937448796</v>
      </c>
      <c r="E134" s="14">
        <f>'Transpiration data'!I197</f>
        <v>1.0141029230611642</v>
      </c>
    </row>
    <row r="135" spans="1:5" x14ac:dyDescent="0.25">
      <c r="A135" s="21">
        <f>'Transpiration data'!A198</f>
        <v>44237.5</v>
      </c>
      <c r="B135" s="14">
        <f>'Transpiration data'!N198</f>
        <v>5.0772190245125364</v>
      </c>
      <c r="C135" s="24">
        <v>0.16722491</v>
      </c>
      <c r="D135" s="14">
        <f t="shared" si="21"/>
        <v>0.84903749442439669</v>
      </c>
      <c r="E135" s="14">
        <f>'Transpiration data'!I198</f>
        <v>1.0013190100728777</v>
      </c>
    </row>
    <row r="136" spans="1:5" x14ac:dyDescent="0.25">
      <c r="A136" s="21">
        <f>'Transpiration data'!A199</f>
        <v>44238.5</v>
      </c>
      <c r="B136" s="14">
        <f>'Transpiration data'!N199</f>
        <v>5.8917398942816721</v>
      </c>
      <c r="C136" s="24">
        <f>$C$135</f>
        <v>0.16722491</v>
      </c>
      <c r="D136" s="14">
        <f t="shared" si="21"/>
        <v>0.98524567356466219</v>
      </c>
      <c r="E136" s="14">
        <f>'Transpiration data'!I199</f>
        <v>1.1291141389700583</v>
      </c>
    </row>
    <row r="137" spans="1:5" x14ac:dyDescent="0.25">
      <c r="A137" s="21">
        <f>'Transpiration data'!A200</f>
        <v>44239.5</v>
      </c>
      <c r="B137" s="14">
        <f>'Transpiration data'!N200</f>
        <v>4.6077457048946444</v>
      </c>
      <c r="C137" s="24">
        <f t="shared" ref="C137:C141" si="22">$C$135</f>
        <v>0.16722491</v>
      </c>
      <c r="D137" s="14">
        <f t="shared" si="21"/>
        <v>0.77052986080389352</v>
      </c>
      <c r="E137" s="14">
        <f>'Transpiration data'!I200</f>
        <v>1.130403638849746</v>
      </c>
    </row>
    <row r="138" spans="1:5" x14ac:dyDescent="0.25">
      <c r="A138" s="21">
        <f>'Transpiration data'!A201</f>
        <v>44240.5</v>
      </c>
      <c r="B138" s="14">
        <f>'Transpiration data'!N201</f>
        <v>5.7227737571263368</v>
      </c>
      <c r="C138" s="24">
        <f t="shared" si="22"/>
        <v>0.16722491</v>
      </c>
      <c r="D138" s="14">
        <f t="shared" si="21"/>
        <v>0.95699032648581361</v>
      </c>
      <c r="E138" s="14">
        <f>'Transpiration data'!I201</f>
        <v>1.0523613495388822</v>
      </c>
    </row>
    <row r="139" spans="1:5" x14ac:dyDescent="0.25">
      <c r="A139" s="21">
        <f>'Transpiration data'!A202</f>
        <v>44241.5</v>
      </c>
      <c r="B139" s="14">
        <f>'Transpiration data'!N202</f>
        <v>5.3865603994032192</v>
      </c>
      <c r="C139" s="24">
        <f t="shared" si="22"/>
        <v>0.16722491</v>
      </c>
      <c r="D139" s="14">
        <f t="shared" si="21"/>
        <v>0.90076707799976741</v>
      </c>
      <c r="E139" s="14">
        <f>'Transpiration data'!I202</f>
        <v>1.0261985518485088</v>
      </c>
    </row>
    <row r="140" spans="1:5" x14ac:dyDescent="0.25">
      <c r="A140" s="21">
        <f>'Transpiration data'!A203</f>
        <v>44242.5</v>
      </c>
      <c r="B140" s="14">
        <f>'Transpiration data'!N203</f>
        <v>6.0866122084964278</v>
      </c>
      <c r="C140" s="24">
        <f t="shared" si="22"/>
        <v>0.16722491</v>
      </c>
      <c r="D140" s="14">
        <f t="shared" si="21"/>
        <v>1.0178331787707164</v>
      </c>
      <c r="E140" s="14">
        <f>'Transpiration data'!I203</f>
        <v>0.9688551632874689</v>
      </c>
    </row>
    <row r="141" spans="1:5" x14ac:dyDescent="0.25">
      <c r="A141" s="21">
        <f>'Transpiration data'!A204</f>
        <v>44243.5</v>
      </c>
      <c r="B141" s="14">
        <f>'Transpiration data'!N204</f>
        <v>6.9393108024069221</v>
      </c>
      <c r="C141" s="24">
        <f t="shared" si="22"/>
        <v>0.16722491</v>
      </c>
      <c r="D141" s="14">
        <f t="shared" si="21"/>
        <v>1.1604256243945255</v>
      </c>
      <c r="E141" s="14">
        <f>'Transpiration data'!I204</f>
        <v>1.1290781785465642</v>
      </c>
    </row>
    <row r="142" spans="1:5" x14ac:dyDescent="0.25">
      <c r="A142" s="21">
        <f>'Transpiration data'!A205</f>
        <v>44244.5</v>
      </c>
      <c r="B142" s="14">
        <f>'Transpiration data'!N205</f>
        <v>4.4576184883316454</v>
      </c>
      <c r="C142" s="24">
        <v>0.16798805</v>
      </c>
      <c r="D142" s="14">
        <f t="shared" si="21"/>
        <v>0.74882663749878087</v>
      </c>
      <c r="E142" s="14">
        <f>'Transpiration data'!I205</f>
        <v>1.0942566902618147</v>
      </c>
    </row>
    <row r="143" spans="1:5" x14ac:dyDescent="0.25">
      <c r="A143" s="21">
        <f>'Transpiration data'!A206</f>
        <v>44245.5</v>
      </c>
      <c r="B143" s="14">
        <f>'Transpiration data'!N206</f>
        <v>6.9823180116200181</v>
      </c>
      <c r="C143" s="24">
        <f>$C$142</f>
        <v>0.16798805</v>
      </c>
      <c r="D143" s="14">
        <f t="shared" si="21"/>
        <v>1.1729459872519241</v>
      </c>
      <c r="E143" s="14">
        <f>'Transpiration data'!I206</f>
        <v>1.1147924334356758</v>
      </c>
    </row>
    <row r="144" spans="1:5" x14ac:dyDescent="0.25">
      <c r="A144" s="21">
        <f>'Transpiration data'!A207</f>
        <v>44246.5</v>
      </c>
      <c r="B144" s="14">
        <f>'Transpiration data'!N207</f>
        <v>6.5207877704284209</v>
      </c>
      <c r="C144" s="24">
        <f t="shared" ref="C144:C148" si="23">$C$142</f>
        <v>0.16798805</v>
      </c>
      <c r="D144" s="14">
        <f t="shared" si="21"/>
        <v>1.0954144220181181</v>
      </c>
      <c r="E144" s="14">
        <f>'Transpiration data'!I207</f>
        <v>1.2073505703187084</v>
      </c>
    </row>
    <row r="145" spans="1:5" x14ac:dyDescent="0.25">
      <c r="A145" s="21">
        <f>'Transpiration data'!A208</f>
        <v>44247.5</v>
      </c>
      <c r="B145" s="14">
        <f>'Transpiration data'!N208</f>
        <v>5.6698547437132172</v>
      </c>
      <c r="C145" s="24">
        <f t="shared" si="23"/>
        <v>0.16798805</v>
      </c>
      <c r="D145" s="14">
        <f t="shared" si="21"/>
        <v>0.9524678421796331</v>
      </c>
      <c r="E145" s="14">
        <f>'Transpiration data'!I208</f>
        <v>1.2198092784803252</v>
      </c>
    </row>
    <row r="146" spans="1:5" x14ac:dyDescent="0.25">
      <c r="A146" s="21">
        <f>'Transpiration data'!A209</f>
        <v>44248.5</v>
      </c>
      <c r="B146" s="14">
        <f>'Transpiration data'!N209</f>
        <v>2.394784704527916</v>
      </c>
      <c r="C146" s="24">
        <f t="shared" si="23"/>
        <v>0.16798805</v>
      </c>
      <c r="D146" s="14">
        <f t="shared" si="21"/>
        <v>0.40229521268347079</v>
      </c>
      <c r="E146" s="14">
        <f>'Transpiration data'!I209</f>
        <v>1.1463300712894413</v>
      </c>
    </row>
    <row r="147" spans="1:5" x14ac:dyDescent="0.25">
      <c r="A147" s="21">
        <f>'Transpiration data'!A210</f>
        <v>44249.5</v>
      </c>
      <c r="B147" s="14">
        <f>'Transpiration data'!N210</f>
        <v>4.2202299088958961</v>
      </c>
      <c r="C147" s="24">
        <f t="shared" si="23"/>
        <v>0.16798805</v>
      </c>
      <c r="D147" s="14">
        <f t="shared" si="21"/>
        <v>0.70894819294709921</v>
      </c>
      <c r="E147" s="14">
        <f>'Transpiration data'!I210</f>
        <v>0.74979801173516658</v>
      </c>
    </row>
    <row r="148" spans="1:5" x14ac:dyDescent="0.25">
      <c r="A148" s="21">
        <f>'Transpiration data'!A211</f>
        <v>44250.5</v>
      </c>
      <c r="B148" s="14">
        <f>'Transpiration data'!N211</f>
        <v>3.6788496741414543</v>
      </c>
      <c r="C148" s="24">
        <f t="shared" si="23"/>
        <v>0.16798805</v>
      </c>
      <c r="D148" s="14">
        <f t="shared" si="21"/>
        <v>0.61800278300215827</v>
      </c>
      <c r="E148" s="14">
        <f>'Transpiration data'!I211</f>
        <v>0.97602187468457946</v>
      </c>
    </row>
    <row r="149" spans="1:5" x14ac:dyDescent="0.25">
      <c r="A149" s="21">
        <f>'Transpiration data'!A212</f>
        <v>44251.5</v>
      </c>
      <c r="B149" s="14">
        <f>'Transpiration data'!N212</f>
        <v>3.3849329221021556</v>
      </c>
      <c r="C149" s="24">
        <v>0.15806723</v>
      </c>
      <c r="D149" s="14">
        <f t="shared" si="21"/>
        <v>0.53504697073249352</v>
      </c>
      <c r="E149" s="14">
        <f>'Transpiration data'!I212</f>
        <v>1.015036676984501</v>
      </c>
    </row>
    <row r="150" spans="1:5" x14ac:dyDescent="0.25">
      <c r="A150" s="21">
        <f>'Transpiration data'!A213</f>
        <v>44252.5</v>
      </c>
      <c r="B150" s="14">
        <f>'Transpiration data'!N213</f>
        <v>3.7531733274436343</v>
      </c>
      <c r="C150" s="24">
        <f>$C$149</f>
        <v>0.15806723</v>
      </c>
      <c r="D150" s="14">
        <f t="shared" si="21"/>
        <v>0.59325371157889828</v>
      </c>
      <c r="E150" s="14">
        <f>'Transpiration data'!I213</f>
        <v>0.86647880612357864</v>
      </c>
    </row>
    <row r="151" spans="1:5" x14ac:dyDescent="0.25">
      <c r="A151" s="21">
        <f>'Transpiration data'!A214</f>
        <v>44253.5</v>
      </c>
      <c r="B151" s="14">
        <f>'Transpiration data'!N214</f>
        <v>3.925180723621168</v>
      </c>
      <c r="C151" s="24">
        <f t="shared" ref="C151:C155" si="24">$C$149</f>
        <v>0.15806723</v>
      </c>
      <c r="D151" s="14">
        <f t="shared" si="21"/>
        <v>0.62044244423219364</v>
      </c>
      <c r="E151" s="14">
        <f>'Transpiration data'!I214</f>
        <v>0.72842083236060107</v>
      </c>
    </row>
    <row r="152" spans="1:5" x14ac:dyDescent="0.25">
      <c r="A152" s="21">
        <f>'Transpiration data'!A215</f>
        <v>44254.5</v>
      </c>
      <c r="B152" s="14">
        <f>'Transpiration data'!N215</f>
        <v>5.8492913462828895</v>
      </c>
      <c r="C152" s="24">
        <f t="shared" si="24"/>
        <v>0.15806723</v>
      </c>
      <c r="D152" s="14">
        <f t="shared" si="21"/>
        <v>0.92458128056990718</v>
      </c>
      <c r="E152" s="14">
        <f>'Transpiration data'!I215</f>
        <v>0.94475727726840175</v>
      </c>
    </row>
    <row r="153" spans="1:5" x14ac:dyDescent="0.25">
      <c r="A153" s="21">
        <f>'Transpiration data'!A216</f>
        <v>44255.5</v>
      </c>
      <c r="B153" s="14">
        <f>'Transpiration data'!N216</f>
        <v>4.2555947370554881</v>
      </c>
      <c r="C153" s="24">
        <f t="shared" si="24"/>
        <v>0.15806723</v>
      </c>
      <c r="D153" s="14">
        <f t="shared" si="21"/>
        <v>0.67267007208893936</v>
      </c>
      <c r="E153" s="14">
        <f>'Transpiration data'!I216</f>
        <v>1.0437198353468378</v>
      </c>
    </row>
    <row r="154" spans="1:5" x14ac:dyDescent="0.25">
      <c r="A154" s="21">
        <f>'Transpiration data'!A217</f>
        <v>44256.5</v>
      </c>
      <c r="B154" s="14">
        <f>'Transpiration data'!N217</f>
        <v>3.7920264473901906</v>
      </c>
      <c r="C154" s="24">
        <f t="shared" si="24"/>
        <v>0.15806723</v>
      </c>
      <c r="D154" s="14">
        <f t="shared" si="21"/>
        <v>0.59939511662570821</v>
      </c>
      <c r="E154" s="14">
        <f>'Transpiration data'!I217</f>
        <v>0.94351252062032376</v>
      </c>
    </row>
    <row r="155" spans="1:5" x14ac:dyDescent="0.25">
      <c r="A155" s="21">
        <f>'Transpiration data'!A218</f>
        <v>44257.5</v>
      </c>
      <c r="B155" s="14">
        <f>'Transpiration data'!N218</f>
        <v>4.0434801580074149</v>
      </c>
      <c r="C155" s="24">
        <f t="shared" si="24"/>
        <v>0.15806723</v>
      </c>
      <c r="D155" s="14">
        <f t="shared" si="21"/>
        <v>0.63914170813619442</v>
      </c>
      <c r="E155" s="14">
        <f>'Transpiration data'!I218</f>
        <v>0.97436839455622659</v>
      </c>
    </row>
    <row r="156" spans="1:5" x14ac:dyDescent="0.25">
      <c r="A156" s="21">
        <f>'Transpiration data'!A219</f>
        <v>44258.5</v>
      </c>
      <c r="B156" s="14">
        <f>'Transpiration data'!N219</f>
        <v>4.7461293459235305</v>
      </c>
      <c r="C156" s="24">
        <v>0.15145335000000001</v>
      </c>
      <c r="D156" s="14">
        <f t="shared" si="21"/>
        <v>0.71881718897342761</v>
      </c>
      <c r="E156" s="14">
        <f>'Transpiration data'!I219</f>
        <v>0.99917923740960035</v>
      </c>
    </row>
    <row r="157" spans="1:5" x14ac:dyDescent="0.25">
      <c r="A157" s="21">
        <f>'Transpiration data'!A220</f>
        <v>44259.5</v>
      </c>
      <c r="B157" s="14">
        <f>'Transpiration data'!N220</f>
        <v>4.4938856917409655</v>
      </c>
      <c r="C157" s="24">
        <f>$C$156</f>
        <v>0.15145335000000001</v>
      </c>
      <c r="D157" s="14">
        <f t="shared" si="21"/>
        <v>0.68061404253123658</v>
      </c>
      <c r="E157" s="14">
        <f>'Transpiration data'!I220</f>
        <v>1.0138093933245214</v>
      </c>
    </row>
    <row r="158" spans="1:5" x14ac:dyDescent="0.25">
      <c r="A158" s="21">
        <f>'Transpiration data'!A221</f>
        <v>44260.5</v>
      </c>
      <c r="B158" s="14">
        <f>'Transpiration data'!N221</f>
        <v>4.6004525985803379</v>
      </c>
      <c r="C158" s="24">
        <f t="shared" ref="C158:C162" si="25">$C$156</f>
        <v>0.15145335000000001</v>
      </c>
      <c r="D158" s="14">
        <f t="shared" si="21"/>
        <v>0.69675395757119751</v>
      </c>
      <c r="E158" s="14">
        <f>'Transpiration data'!I221</f>
        <v>0.88412679545245643</v>
      </c>
    </row>
    <row r="159" spans="1:5" x14ac:dyDescent="0.25">
      <c r="A159" s="21">
        <f>'Transpiration data'!A222</f>
        <v>44261.5</v>
      </c>
      <c r="B159" s="14">
        <f>'Transpiration data'!N222</f>
        <v>5.2085399012954321</v>
      </c>
      <c r="C159" s="24">
        <f t="shared" si="25"/>
        <v>0.15145335000000001</v>
      </c>
      <c r="D159" s="14">
        <f t="shared" si="21"/>
        <v>0.78885081665986256</v>
      </c>
      <c r="E159" s="14">
        <f>'Transpiration data'!I222</f>
        <v>0.89592998712435645</v>
      </c>
    </row>
    <row r="160" spans="1:5" x14ac:dyDescent="0.25">
      <c r="A160" s="21">
        <f>'Transpiration data'!A223</f>
        <v>44262.5</v>
      </c>
      <c r="B160" s="14">
        <f>'Transpiration data'!N223</f>
        <v>4.9786119434833811</v>
      </c>
      <c r="C160" s="24">
        <f t="shared" si="25"/>
        <v>0.15145335000000001</v>
      </c>
      <c r="D160" s="14">
        <f t="shared" si="21"/>
        <v>0.75402745719056885</v>
      </c>
      <c r="E160" s="14">
        <f>'Transpiration data'!I223</f>
        <v>1.0214582583344149</v>
      </c>
    </row>
    <row r="161" spans="1:5" x14ac:dyDescent="0.25">
      <c r="A161" s="21">
        <f>'Transpiration data'!A224</f>
        <v>44263.5</v>
      </c>
      <c r="B161" s="14">
        <f>'Transpiration data'!N224</f>
        <v>5.3074795474993888</v>
      </c>
      <c r="C161" s="24">
        <f t="shared" si="25"/>
        <v>0.15145335000000001</v>
      </c>
      <c r="D161" s="14">
        <f t="shared" si="21"/>
        <v>0.80383555752526659</v>
      </c>
      <c r="E161" s="14">
        <f>'Transpiration data'!I224</f>
        <v>1.1138577346970657</v>
      </c>
    </row>
    <row r="162" spans="1:5" x14ac:dyDescent="0.25">
      <c r="A162" s="21">
        <f>'Transpiration data'!A225</f>
        <v>44264.5</v>
      </c>
      <c r="B162" s="14">
        <f>'Transpiration data'!N225</f>
        <v>5.3524177047966832</v>
      </c>
      <c r="C162" s="24">
        <f t="shared" si="25"/>
        <v>0.15145335000000001</v>
      </c>
      <c r="D162" s="14">
        <f t="shared" si="21"/>
        <v>0.8106415919907688</v>
      </c>
      <c r="E162" s="14">
        <f>'Transpiration data'!I225</f>
        <v>1.1293324798576443</v>
      </c>
    </row>
    <row r="163" spans="1:5" x14ac:dyDescent="0.25">
      <c r="A163" s="21">
        <f>'Transpiration data'!A226</f>
        <v>44265.5</v>
      </c>
      <c r="B163" s="14">
        <f>'Transpiration data'!N226</f>
        <v>5.9661567236916673</v>
      </c>
      <c r="C163" s="24">
        <v>0.14483947000000003</v>
      </c>
      <c r="D163" s="14">
        <f t="shared" si="21"/>
        <v>0.86413497779643766</v>
      </c>
      <c r="E163" s="14">
        <f>'Transpiration data'!I226</f>
        <v>1.0735439167096887</v>
      </c>
    </row>
    <row r="164" spans="1:5" x14ac:dyDescent="0.25">
      <c r="A164" s="21">
        <f>'Transpiration data'!A227</f>
        <v>44266.5</v>
      </c>
      <c r="B164" s="14">
        <f>'Transpiration data'!N227</f>
        <v>5.441644000673433</v>
      </c>
      <c r="C164" s="24">
        <f>$C$163</f>
        <v>0.14483947000000003</v>
      </c>
      <c r="D164" s="14">
        <f t="shared" si="21"/>
        <v>0.78816483298621987</v>
      </c>
      <c r="E164" s="14">
        <f>'Transpiration data'!I227</f>
        <v>1.1343460353406636</v>
      </c>
    </row>
    <row r="165" spans="1:5" x14ac:dyDescent="0.25">
      <c r="A165" s="21">
        <f>'Transpiration data'!A228</f>
        <v>44267.5</v>
      </c>
      <c r="B165" s="14">
        <f>'Transpiration data'!N228</f>
        <v>3.9435726505064572</v>
      </c>
      <c r="C165" s="24">
        <f t="shared" ref="C165:C169" si="26">$C$163</f>
        <v>0.14483947000000003</v>
      </c>
      <c r="D165" s="14">
        <f t="shared" si="21"/>
        <v>0.57118497260585055</v>
      </c>
      <c r="E165" s="14">
        <f>'Transpiration data'!I228</f>
        <v>1.1297537746219894</v>
      </c>
    </row>
    <row r="166" spans="1:5" x14ac:dyDescent="0.25">
      <c r="A166" s="21">
        <f>'Transpiration data'!A229</f>
        <v>44268.5</v>
      </c>
      <c r="B166" s="14">
        <f>'Transpiration data'!N229</f>
        <v>4.7056242563701911</v>
      </c>
      <c r="C166" s="24">
        <f t="shared" si="26"/>
        <v>0.14483947000000003</v>
      </c>
      <c r="D166" s="14">
        <f t="shared" si="21"/>
        <v>0.68156012331180271</v>
      </c>
      <c r="E166" s="14">
        <f>'Transpiration data'!I229</f>
        <v>1.4692112234712422</v>
      </c>
    </row>
    <row r="167" spans="1:5" x14ac:dyDescent="0.25">
      <c r="A167" s="21">
        <f>'Transpiration data'!A230</f>
        <v>44269.5</v>
      </c>
      <c r="B167" s="14">
        <f>'Transpiration data'!N230</f>
        <v>4.5164724782904733</v>
      </c>
      <c r="C167" s="24">
        <f t="shared" si="26"/>
        <v>0.14483947000000003</v>
      </c>
      <c r="D167" s="14">
        <f t="shared" si="21"/>
        <v>0.65416348002517877</v>
      </c>
      <c r="E167" s="14">
        <f>'Transpiration data'!I230</f>
        <v>1.1713900524504017</v>
      </c>
    </row>
    <row r="168" spans="1:5" x14ac:dyDescent="0.25">
      <c r="A168" s="21">
        <f>'Transpiration data'!A231</f>
        <v>44270.5</v>
      </c>
      <c r="B168" s="14">
        <f>'Transpiration data'!N231</f>
        <v>4.1060097610327073</v>
      </c>
      <c r="C168" s="24">
        <f t="shared" si="26"/>
        <v>0.14483947000000003</v>
      </c>
      <c r="D168" s="14">
        <f t="shared" si="21"/>
        <v>0.5947122776028041</v>
      </c>
      <c r="E168" s="14">
        <f>'Transpiration data'!I231</f>
        <v>1.2113905581067719</v>
      </c>
    </row>
    <row r="169" spans="1:5" x14ac:dyDescent="0.25">
      <c r="A169" s="21">
        <f>'Transpiration data'!A232</f>
        <v>44271.5</v>
      </c>
      <c r="B169" s="14">
        <f>'Transpiration data'!N232</f>
        <v>2.6573137359926551</v>
      </c>
      <c r="C169" s="24">
        <f t="shared" si="26"/>
        <v>0.14483947000000003</v>
      </c>
      <c r="D169" s="14">
        <f t="shared" si="21"/>
        <v>0.38488391314489617</v>
      </c>
      <c r="E169" s="14">
        <f>'Transpiration data'!I232</f>
        <v>1.089542182661847</v>
      </c>
    </row>
    <row r="170" spans="1:5" x14ac:dyDescent="0.25">
      <c r="A170" s="21">
        <f>'Transpiration data'!A233</f>
        <v>44272.5</v>
      </c>
      <c r="B170" s="14">
        <f>'Transpiration data'!N233</f>
        <v>3.0752691494420814</v>
      </c>
      <c r="C170" s="24">
        <v>0.13822559000000001</v>
      </c>
      <c r="D170" s="14">
        <f t="shared" si="21"/>
        <v>0.42508089259042992</v>
      </c>
      <c r="E170" s="14">
        <f>'Transpiration data'!I233</f>
        <v>1.1584580871647239</v>
      </c>
    </row>
    <row r="171" spans="1:5" x14ac:dyDescent="0.25">
      <c r="A171" s="21">
        <f>'Transpiration data'!A234</f>
        <v>44273.5</v>
      </c>
      <c r="B171" s="14">
        <f>'Transpiration data'!N234</f>
        <v>3.8690082394881768</v>
      </c>
      <c r="C171" s="24">
        <f>$C$170</f>
        <v>0.13822559000000001</v>
      </c>
      <c r="D171" s="14">
        <f t="shared" si="21"/>
        <v>0.53479594661811458</v>
      </c>
      <c r="E171" s="14">
        <f>'Transpiration data'!I234</f>
        <v>0.97851340706711054</v>
      </c>
    </row>
    <row r="172" spans="1:5" x14ac:dyDescent="0.25">
      <c r="A172" s="21">
        <f>'Transpiration data'!A235</f>
        <v>44274.5</v>
      </c>
      <c r="B172" s="14">
        <f>'Transpiration data'!N235</f>
        <v>4.2067021232333435</v>
      </c>
      <c r="C172" s="24">
        <f t="shared" ref="C172:C176" si="27">$C$170</f>
        <v>0.13822559000000001</v>
      </c>
      <c r="D172" s="14">
        <f t="shared" si="21"/>
        <v>0.5814738829381817</v>
      </c>
      <c r="E172" s="14">
        <f>'Transpiration data'!I235</f>
        <v>1.1435546197660775</v>
      </c>
    </row>
    <row r="173" spans="1:5" x14ac:dyDescent="0.25">
      <c r="A173" s="21">
        <f>'Transpiration data'!A236</f>
        <v>44275.5</v>
      </c>
      <c r="B173" s="14">
        <f>'Transpiration data'!N236</f>
        <v>3.8486742032002432</v>
      </c>
      <c r="C173" s="24">
        <f t="shared" si="27"/>
        <v>0.13822559000000001</v>
      </c>
      <c r="D173" s="14">
        <f t="shared" si="21"/>
        <v>0.53198526245513356</v>
      </c>
      <c r="E173" s="14">
        <f>'Transpiration data'!I236</f>
        <v>1.1838407910851685</v>
      </c>
    </row>
    <row r="174" spans="1:5" x14ac:dyDescent="0.25">
      <c r="A174" s="21">
        <f>'Transpiration data'!A237</f>
        <v>44276.5</v>
      </c>
      <c r="B174" s="14">
        <f>'Transpiration data'!N237</f>
        <v>3.6575750634529887</v>
      </c>
      <c r="C174" s="24">
        <f t="shared" si="27"/>
        <v>0.13822559000000001</v>
      </c>
      <c r="D174" s="14">
        <f t="shared" si="21"/>
        <v>0.5055704711150768</v>
      </c>
      <c r="E174" s="14">
        <f>'Transpiration data'!I237</f>
        <v>1.1403295276417693</v>
      </c>
    </row>
    <row r="175" spans="1:5" x14ac:dyDescent="0.25">
      <c r="A175" s="21">
        <f>'Transpiration data'!A238</f>
        <v>44277.5</v>
      </c>
      <c r="B175" s="14">
        <f>'Transpiration data'!N238</f>
        <v>2.6930108490795917</v>
      </c>
      <c r="C175" s="24">
        <f t="shared" si="27"/>
        <v>0.13822559000000001</v>
      </c>
      <c r="D175" s="14">
        <f t="shared" si="21"/>
        <v>0.37224301349042754</v>
      </c>
      <c r="E175" s="14">
        <f>'Transpiration data'!I238</f>
        <v>0.69745400250712242</v>
      </c>
    </row>
    <row r="176" spans="1:5" x14ac:dyDescent="0.25">
      <c r="A176" s="21">
        <f>'Transpiration data'!A239</f>
        <v>44278.5</v>
      </c>
      <c r="B176" s="14">
        <f>'Transpiration data'!N239</f>
        <v>1.2677694577033563</v>
      </c>
      <c r="C176" s="24">
        <f t="shared" si="27"/>
        <v>0.13822559000000001</v>
      </c>
      <c r="D176" s="14">
        <f t="shared" si="21"/>
        <v>0.17523818127502647</v>
      </c>
      <c r="E176" s="14">
        <f>'Transpiration data'!I239</f>
        <v>0.72212815686646303</v>
      </c>
    </row>
    <row r="177" spans="1:5" x14ac:dyDescent="0.25">
      <c r="A177" s="21">
        <f>'Transpiration data'!A240</f>
        <v>44279.5</v>
      </c>
      <c r="B177" s="14">
        <f>'Transpiration data'!N240</f>
        <v>1.8076228420305953</v>
      </c>
      <c r="C177" s="24">
        <v>0.13161170999999999</v>
      </c>
      <c r="D177" s="14">
        <f t="shared" si="21"/>
        <v>0.2379043332747065</v>
      </c>
      <c r="E177" s="14">
        <f>'Transpiration data'!I240</f>
        <v>0.23522418019780011</v>
      </c>
    </row>
    <row r="178" spans="1:5" x14ac:dyDescent="0.25">
      <c r="A178" s="21">
        <f>'Transpiration data'!A241</f>
        <v>44280.5</v>
      </c>
      <c r="B178" s="14">
        <f>'Transpiration data'!N241</f>
        <v>4.2264946028540686</v>
      </c>
      <c r="C178" s="24">
        <f>$C$177</f>
        <v>0.13161170999999999</v>
      </c>
      <c r="D178" s="14">
        <f t="shared" si="21"/>
        <v>0.55625618198739479</v>
      </c>
      <c r="E178" s="14">
        <f>'Transpiration data'!I241</f>
        <v>0.49284359643316222</v>
      </c>
    </row>
    <row r="179" spans="1:5" x14ac:dyDescent="0.25">
      <c r="A179" s="21">
        <f>'Transpiration data'!A242</f>
        <v>44281.5</v>
      </c>
      <c r="B179" s="14">
        <f>'Transpiration data'!N242</f>
        <v>4.205973232020396</v>
      </c>
      <c r="C179" s="24">
        <f t="shared" ref="C179:C183" si="28">$C$177</f>
        <v>0.13161170999999999</v>
      </c>
      <c r="D179" s="14">
        <f t="shared" si="21"/>
        <v>0.55355532928043105</v>
      </c>
      <c r="E179" s="14">
        <f>'Transpiration data'!I242</f>
        <v>1.1522848010454878</v>
      </c>
    </row>
    <row r="180" spans="1:5" x14ac:dyDescent="0.25">
      <c r="A180" s="21">
        <f>'Transpiration data'!A243</f>
        <v>44282.5</v>
      </c>
      <c r="B180" s="14">
        <f>'Transpiration data'!N243</f>
        <v>4.3480139704309666</v>
      </c>
      <c r="C180" s="24">
        <f t="shared" si="28"/>
        <v>0.13161170999999999</v>
      </c>
      <c r="D180" s="14">
        <f t="shared" si="21"/>
        <v>0.5722495537523089</v>
      </c>
      <c r="E180" s="14">
        <f>'Transpiration data'!I243</f>
        <v>1.1239831741971256</v>
      </c>
    </row>
    <row r="181" spans="1:5" x14ac:dyDescent="0.25">
      <c r="A181" s="21">
        <f>'Transpiration data'!A244</f>
        <v>44283.5</v>
      </c>
      <c r="B181" s="14">
        <f>'Transpiration data'!N244</f>
        <v>3.8911578193505343</v>
      </c>
      <c r="C181" s="24">
        <f t="shared" si="28"/>
        <v>0.13161170999999999</v>
      </c>
      <c r="D181" s="14">
        <f t="shared" si="21"/>
        <v>0.51212193448459487</v>
      </c>
      <c r="E181" s="14">
        <f>'Transpiration data'!I244</f>
        <v>1.0549788383972194</v>
      </c>
    </row>
    <row r="182" spans="1:5" x14ac:dyDescent="0.25">
      <c r="A182" s="21">
        <f>'Transpiration data'!A245</f>
        <v>44284.5</v>
      </c>
      <c r="B182" s="14">
        <f>'Transpiration data'!N245</f>
        <v>3.6455512238154513</v>
      </c>
      <c r="C182" s="24">
        <f t="shared" si="28"/>
        <v>0.13161170999999999</v>
      </c>
      <c r="D182" s="14">
        <f t="shared" si="21"/>
        <v>0.47979723045894423</v>
      </c>
      <c r="E182" s="14">
        <f>'Transpiration data'!I245</f>
        <v>1.1129983740560145</v>
      </c>
    </row>
    <row r="183" spans="1:5" x14ac:dyDescent="0.25">
      <c r="A183" s="21">
        <f>'Transpiration data'!A246</f>
        <v>44285.5</v>
      </c>
      <c r="B183" s="14">
        <f>'Transpiration data'!N246</f>
        <v>3.5317476147309117</v>
      </c>
      <c r="C183" s="24">
        <f t="shared" si="28"/>
        <v>0.13161170999999999</v>
      </c>
      <c r="D183" s="14">
        <f t="shared" si="21"/>
        <v>0.46481934286315646</v>
      </c>
      <c r="E183" s="14">
        <f>'Transpiration data'!I246</f>
        <v>0.86458984993579979</v>
      </c>
    </row>
    <row r="184" spans="1:5" x14ac:dyDescent="0.25">
      <c r="A184" s="21">
        <f>'Transpiration data'!A247</f>
        <v>44286.5</v>
      </c>
      <c r="B184" s="14">
        <f>'Transpiration data'!N247</f>
        <v>3.7699616856389762</v>
      </c>
      <c r="C184" s="24">
        <v>0.12499783</v>
      </c>
      <c r="D184" s="14">
        <f t="shared" si="21"/>
        <v>0.47123702988801419</v>
      </c>
      <c r="E184" s="14">
        <f>'Transpiration data'!I247</f>
        <v>0.8799439535728959</v>
      </c>
    </row>
    <row r="185" spans="1:5" x14ac:dyDescent="0.25">
      <c r="A185" s="21">
        <f>'Transpiration data'!A248</f>
        <v>44287.5</v>
      </c>
      <c r="B185" s="14">
        <f>'Transpiration data'!N248</f>
        <v>3.5981817776576488</v>
      </c>
      <c r="C185" s="24">
        <f>$C$184</f>
        <v>0.12499783</v>
      </c>
      <c r="D185" s="14">
        <f t="shared" si="21"/>
        <v>0.44976491415274861</v>
      </c>
      <c r="E185" s="14">
        <f>'Transpiration data'!I248</f>
        <v>1.2405090767618674</v>
      </c>
    </row>
    <row r="186" spans="1:5" x14ac:dyDescent="0.25">
      <c r="A186" s="21">
        <f>'Transpiration data'!A249</f>
        <v>44288.5</v>
      </c>
      <c r="B186" s="14">
        <f>'Transpiration data'!N249</f>
        <v>4.3583761471392757</v>
      </c>
      <c r="C186" s="24">
        <f t="shared" ref="C186:C190" si="29">$C$184</f>
        <v>0.12499783</v>
      </c>
      <c r="D186" s="14">
        <f t="shared" si="21"/>
        <v>0.54478756071617018</v>
      </c>
      <c r="E186" s="14">
        <f>'Transpiration data'!I249</f>
        <v>1.3108728481282896</v>
      </c>
    </row>
    <row r="187" spans="1:5" x14ac:dyDescent="0.25">
      <c r="A187" s="21">
        <f>'Transpiration data'!A250</f>
        <v>44289.5</v>
      </c>
      <c r="B187" s="14">
        <f>'Transpiration data'!N250</f>
        <v>2.8222861274554707</v>
      </c>
      <c r="C187" s="24">
        <f t="shared" si="29"/>
        <v>0.12499783</v>
      </c>
      <c r="D187" s="14">
        <f t="shared" si="21"/>
        <v>0.35277964157103725</v>
      </c>
      <c r="E187" s="14">
        <f>'Transpiration data'!I250</f>
        <v>1.0566335436628591</v>
      </c>
    </row>
    <row r="188" spans="1:5" x14ac:dyDescent="0.25">
      <c r="A188" s="21">
        <f>'Transpiration data'!A251</f>
        <v>44290.5</v>
      </c>
      <c r="B188" s="14">
        <f>'Transpiration data'!N251</f>
        <v>4.0980438170691071</v>
      </c>
      <c r="C188" s="24">
        <f t="shared" si="29"/>
        <v>0.12499783</v>
      </c>
      <c r="D188" s="14">
        <f t="shared" si="21"/>
        <v>0.51224658437855541</v>
      </c>
      <c r="E188" s="14">
        <f>'Transpiration data'!I251</f>
        <v>1.0997303765573649</v>
      </c>
    </row>
    <row r="189" spans="1:5" x14ac:dyDescent="0.25">
      <c r="A189" s="21">
        <f>'Transpiration data'!A252</f>
        <v>44291.5</v>
      </c>
      <c r="B189" s="14">
        <f>'Transpiration data'!N252</f>
        <v>3.9229929616997183</v>
      </c>
      <c r="C189" s="24">
        <f t="shared" si="29"/>
        <v>0.12499783</v>
      </c>
      <c r="D189" s="14">
        <f t="shared" si="21"/>
        <v>0.49036560731773793</v>
      </c>
      <c r="E189" s="14">
        <f>'Transpiration data'!I252</f>
        <v>1.2315760604381929</v>
      </c>
    </row>
    <row r="190" spans="1:5" x14ac:dyDescent="0.25">
      <c r="A190" s="21">
        <f>'Transpiration data'!A253</f>
        <v>44292.5</v>
      </c>
      <c r="B190" s="14">
        <f>'Transpiration data'!N253</f>
        <v>1.641229120678396</v>
      </c>
      <c r="C190" s="24">
        <f t="shared" si="29"/>
        <v>0.12499783</v>
      </c>
      <c r="D190" s="14">
        <f t="shared" si="21"/>
        <v>0.20515007861760765</v>
      </c>
      <c r="E190" s="14">
        <f>'Transpiration data'!I253</f>
        <v>1.0072660830267397</v>
      </c>
    </row>
    <row r="191" spans="1:5" x14ac:dyDescent="0.25">
      <c r="A191" s="21">
        <f>'Transpiration data'!A254</f>
        <v>44293.5</v>
      </c>
      <c r="B191" s="14">
        <f>'Transpiration data'!N254</f>
        <v>3.3795382280850217</v>
      </c>
      <c r="C191" s="24">
        <v>0.12209063000000001</v>
      </c>
      <c r="D191" s="14">
        <f t="shared" si="21"/>
        <v>0.412609951375984</v>
      </c>
      <c r="E191" s="14">
        <f>'Transpiration data'!I254</f>
        <v>0.71865839751267624</v>
      </c>
    </row>
    <row r="192" spans="1:5" x14ac:dyDescent="0.25">
      <c r="A192" s="21">
        <f>'Transpiration data'!A255</f>
        <v>44294.5</v>
      </c>
      <c r="B192" s="14">
        <f>'Transpiration data'!N255</f>
        <v>3.6500787592255453</v>
      </c>
      <c r="C192" s="24">
        <f>$C$191</f>
        <v>0.12209063000000001</v>
      </c>
      <c r="D192" s="14">
        <f t="shared" si="21"/>
        <v>0.44564041526346515</v>
      </c>
      <c r="E192" s="14">
        <f>'Transpiration data'!I255</f>
        <v>0.88011328645121523</v>
      </c>
    </row>
    <row r="193" spans="1:5" x14ac:dyDescent="0.25">
      <c r="A193" s="21">
        <f>'Transpiration data'!A256</f>
        <v>44295.5</v>
      </c>
      <c r="B193" s="14">
        <f>'Transpiration data'!N256</f>
        <v>3.6363920445257687</v>
      </c>
      <c r="C193" s="24">
        <f t="shared" ref="C193:C197" si="30">$C$191</f>
        <v>0.12209063000000001</v>
      </c>
      <c r="D193" s="14">
        <f t="shared" si="21"/>
        <v>0.4439693956431392</v>
      </c>
      <c r="E193" s="14">
        <f>'Transpiration data'!I256</f>
        <v>1.1544521222282129</v>
      </c>
    </row>
    <row r="194" spans="1:5" x14ac:dyDescent="0.25">
      <c r="A194" s="21">
        <f>'Transpiration data'!A257</f>
        <v>44296.5</v>
      </c>
      <c r="B194" s="14">
        <f>'Transpiration data'!N257</f>
        <v>3.9655737051347382</v>
      </c>
      <c r="C194" s="24">
        <f t="shared" si="30"/>
        <v>0.12209063000000001</v>
      </c>
      <c r="D194" s="14">
        <f t="shared" si="21"/>
        <v>0.48415939197133445</v>
      </c>
      <c r="E194" s="14">
        <f>'Transpiration data'!I257</f>
        <v>0.96590604421058612</v>
      </c>
    </row>
    <row r="195" spans="1:5" x14ac:dyDescent="0.25">
      <c r="A195" s="21">
        <f>'Transpiration data'!A258</f>
        <v>44297.5</v>
      </c>
      <c r="B195" s="14">
        <f>'Transpiration data'!N258</f>
        <v>4.7636084201958013</v>
      </c>
      <c r="C195" s="24">
        <f t="shared" si="30"/>
        <v>0.12209063000000001</v>
      </c>
      <c r="D195" s="14">
        <f t="shared" ref="D195:D258" si="31">B195*C195</f>
        <v>0.58159195309501011</v>
      </c>
      <c r="E195" s="14">
        <f>'Transpiration data'!I258</f>
        <v>1.1266926937485608</v>
      </c>
    </row>
    <row r="196" spans="1:5" x14ac:dyDescent="0.25">
      <c r="A196" s="21">
        <f>'Transpiration data'!A259</f>
        <v>44298.5</v>
      </c>
      <c r="B196" s="14">
        <f>'Transpiration data'!N259</f>
        <v>3.5462510252263333</v>
      </c>
      <c r="C196" s="24">
        <f t="shared" si="30"/>
        <v>0.12209063000000001</v>
      </c>
      <c r="D196" s="14">
        <f t="shared" si="31"/>
        <v>0.43296402180802895</v>
      </c>
      <c r="E196" s="14">
        <f>'Transpiration data'!I259</f>
        <v>1.206962625168972</v>
      </c>
    </row>
    <row r="197" spans="1:5" x14ac:dyDescent="0.25">
      <c r="A197" s="21">
        <f>'Transpiration data'!A260</f>
        <v>44299.5</v>
      </c>
      <c r="B197" s="14">
        <f>'Transpiration data'!N260</f>
        <v>2.4390881679537015</v>
      </c>
      <c r="C197" s="24">
        <f t="shared" si="30"/>
        <v>0.12209063000000001</v>
      </c>
      <c r="D197" s="14">
        <f t="shared" si="31"/>
        <v>0.29778981105101326</v>
      </c>
      <c r="E197" s="14">
        <f>'Transpiration data'!I260</f>
        <v>1.1339270674229183</v>
      </c>
    </row>
    <row r="198" spans="1:5" x14ac:dyDescent="0.25">
      <c r="A198" s="21">
        <f>'Transpiration data'!A261</f>
        <v>44300.5</v>
      </c>
      <c r="B198" s="14">
        <f>'Transpiration data'!N261</f>
        <v>3.5334022644454803</v>
      </c>
      <c r="C198" s="24">
        <v>0.11941964000000001</v>
      </c>
      <c r="D198" s="14">
        <f t="shared" si="31"/>
        <v>0.42195762639526407</v>
      </c>
      <c r="E198" s="14">
        <f>'Transpiration data'!I261</f>
        <v>1.1725324750749915</v>
      </c>
    </row>
    <row r="199" spans="1:5" x14ac:dyDescent="0.25">
      <c r="A199" s="21">
        <f>'Transpiration data'!A262</f>
        <v>44301.5</v>
      </c>
      <c r="B199" s="14">
        <f>'Transpiration data'!N262</f>
        <v>4.8029113575423148</v>
      </c>
      <c r="C199" s="24">
        <f>$C$198</f>
        <v>0.11941964000000001</v>
      </c>
      <c r="D199" s="14">
        <f t="shared" si="31"/>
        <v>0.57356194526961457</v>
      </c>
      <c r="E199" s="14">
        <f>'Transpiration data'!I262</f>
        <v>1.0998399013670346</v>
      </c>
    </row>
    <row r="200" spans="1:5" x14ac:dyDescent="0.25">
      <c r="A200" s="21">
        <f>'Transpiration data'!A263</f>
        <v>44302.5</v>
      </c>
      <c r="B200" s="14">
        <f>'Transpiration data'!N263</f>
        <v>2.0678269136653613</v>
      </c>
      <c r="C200" s="24">
        <f t="shared" ref="C200:C204" si="32">$C$198</f>
        <v>0.11941964000000001</v>
      </c>
      <c r="D200" s="14">
        <f t="shared" si="31"/>
        <v>0.24693914561222854</v>
      </c>
      <c r="E200" s="14">
        <f>'Transpiration data'!I263</f>
        <v>1.2111535126734976</v>
      </c>
    </row>
    <row r="201" spans="1:5" x14ac:dyDescent="0.25">
      <c r="A201" s="21">
        <f>'Transpiration data'!A264</f>
        <v>44303.5</v>
      </c>
      <c r="B201" s="14">
        <f>'Transpiration data'!N264</f>
        <v>3.2804639922667218</v>
      </c>
      <c r="C201" s="24">
        <f t="shared" si="32"/>
        <v>0.11941964000000001</v>
      </c>
      <c r="D201" s="14">
        <f t="shared" si="31"/>
        <v>0.39175182898945471</v>
      </c>
      <c r="E201" s="14">
        <f>'Transpiration data'!I264</f>
        <v>0.8911587640179488</v>
      </c>
    </row>
    <row r="202" spans="1:5" x14ac:dyDescent="0.25">
      <c r="A202" s="21">
        <f>'Transpiration data'!A265</f>
        <v>44304.5</v>
      </c>
      <c r="B202" s="14">
        <f>'Transpiration data'!N265</f>
        <v>3.7225399093658882</v>
      </c>
      <c r="C202" s="24">
        <f t="shared" si="32"/>
        <v>0.11941964000000001</v>
      </c>
      <c r="D202" s="14">
        <f t="shared" si="31"/>
        <v>0.44454437586210704</v>
      </c>
      <c r="E202" s="14">
        <f>'Transpiration data'!I265</f>
        <v>0.91350679994785733</v>
      </c>
    </row>
    <row r="203" spans="1:5" x14ac:dyDescent="0.25">
      <c r="A203" s="21">
        <f>'Transpiration data'!A266</f>
        <v>44305.5</v>
      </c>
      <c r="B203" s="14">
        <f>'Transpiration data'!N266</f>
        <v>4.6369828076551052</v>
      </c>
      <c r="C203" s="24">
        <f t="shared" si="32"/>
        <v>0.11941964000000001</v>
      </c>
      <c r="D203" s="14">
        <f t="shared" si="31"/>
        <v>0.5537468175763619</v>
      </c>
      <c r="E203" s="14">
        <f>'Transpiration data'!I266</f>
        <v>1.2025120699918688</v>
      </c>
    </row>
    <row r="204" spans="1:5" x14ac:dyDescent="0.25">
      <c r="A204" s="21">
        <f>'Transpiration data'!A267</f>
        <v>44306.5</v>
      </c>
      <c r="B204" s="14">
        <f>'Transpiration data'!N267</f>
        <v>2.9800393292271785</v>
      </c>
      <c r="C204" s="24">
        <f t="shared" si="32"/>
        <v>0.11941964000000001</v>
      </c>
      <c r="D204" s="14">
        <f t="shared" si="31"/>
        <v>0.35587522388215115</v>
      </c>
      <c r="E204" s="14">
        <f>'Transpiration data'!I267</f>
        <v>1.1750095855359528</v>
      </c>
    </row>
    <row r="205" spans="1:5" x14ac:dyDescent="0.25">
      <c r="A205" s="21">
        <f>'Transpiration data'!A268</f>
        <v>44307.5</v>
      </c>
      <c r="B205" s="14">
        <f>'Transpiration data'!N268</f>
        <v>2.7084656253235084</v>
      </c>
      <c r="C205" s="24">
        <v>0.11674865000000001</v>
      </c>
      <c r="D205" s="14">
        <f t="shared" si="31"/>
        <v>0.31620970532792547</v>
      </c>
      <c r="E205" s="14">
        <f>'Transpiration data'!I268</f>
        <v>1.0996206874288503</v>
      </c>
    </row>
    <row r="206" spans="1:5" x14ac:dyDescent="0.25">
      <c r="A206" s="21">
        <f>'Transpiration data'!A269</f>
        <v>44308.5</v>
      </c>
      <c r="B206" s="14">
        <f>'Transpiration data'!N269</f>
        <v>4.0782146931193495</v>
      </c>
      <c r="C206" s="24">
        <f>$C$205</f>
        <v>0.11674865000000001</v>
      </c>
      <c r="D206" s="14">
        <f t="shared" si="31"/>
        <v>0.47612605983184836</v>
      </c>
      <c r="E206" s="14">
        <f>'Transpiration data'!I269</f>
        <v>0.95515511164135003</v>
      </c>
    </row>
    <row r="207" spans="1:5" x14ac:dyDescent="0.25">
      <c r="A207" s="21">
        <f>'Transpiration data'!A270</f>
        <v>44309.5</v>
      </c>
      <c r="B207" s="14">
        <f>'Transpiration data'!N270</f>
        <v>3.8881310398828459</v>
      </c>
      <c r="C207" s="24">
        <f t="shared" ref="C207:C211" si="33">$C$205</f>
        <v>0.11674865000000001</v>
      </c>
      <c r="D207" s="14">
        <f t="shared" si="31"/>
        <v>0.45393404992941844</v>
      </c>
      <c r="E207" s="14">
        <f>'Transpiration data'!I270</f>
        <v>1.0961012387861764</v>
      </c>
    </row>
    <row r="208" spans="1:5" x14ac:dyDescent="0.25">
      <c r="A208" s="21">
        <f>'Transpiration data'!A271</f>
        <v>44310.5</v>
      </c>
      <c r="B208" s="14">
        <f>'Transpiration data'!N271</f>
        <v>3.3325365670949383</v>
      </c>
      <c r="C208" s="24">
        <f t="shared" si="33"/>
        <v>0.11674865000000001</v>
      </c>
      <c r="D208" s="14">
        <f t="shared" si="31"/>
        <v>0.38906914528396852</v>
      </c>
      <c r="E208" s="14">
        <f>'Transpiration data'!I271</f>
        <v>1.0189000567772499</v>
      </c>
    </row>
    <row r="209" spans="1:5" x14ac:dyDescent="0.25">
      <c r="A209" s="21">
        <f>'Transpiration data'!A272</f>
        <v>44311.5</v>
      </c>
      <c r="B209" s="14">
        <f>'Transpiration data'!N272</f>
        <v>3.2815452194637973</v>
      </c>
      <c r="C209" s="24">
        <f t="shared" si="33"/>
        <v>0.11674865000000001</v>
      </c>
      <c r="D209" s="14">
        <f t="shared" si="31"/>
        <v>0.38311597428635208</v>
      </c>
      <c r="E209" s="14">
        <f>'Transpiration data'!I272</f>
        <v>1.2442522035431021</v>
      </c>
    </row>
    <row r="210" spans="1:5" x14ac:dyDescent="0.25">
      <c r="A210" s="21">
        <f>'Transpiration data'!A273</f>
        <v>44312.5</v>
      </c>
      <c r="B210" s="14">
        <f>'Transpiration data'!N273</f>
        <v>3.4294776116641716</v>
      </c>
      <c r="C210" s="24">
        <f t="shared" si="33"/>
        <v>0.11674865000000001</v>
      </c>
      <c r="D210" s="14">
        <f t="shared" si="31"/>
        <v>0.40038688136701633</v>
      </c>
      <c r="E210" s="14">
        <f>'Transpiration data'!I273</f>
        <v>1.1871332482000911</v>
      </c>
    </row>
    <row r="211" spans="1:5" x14ac:dyDescent="0.25">
      <c r="A211" s="21">
        <f>'Transpiration data'!A274</f>
        <v>44313.5</v>
      </c>
      <c r="B211" s="14">
        <f>'Transpiration data'!N274</f>
        <v>3.4653641587095465</v>
      </c>
      <c r="C211" s="24">
        <f t="shared" si="33"/>
        <v>0.11674865000000001</v>
      </c>
      <c r="D211" s="14">
        <f t="shared" si="31"/>
        <v>0.40457658728772533</v>
      </c>
      <c r="E211" s="14">
        <f>'Transpiration data'!I274</f>
        <v>1.0313243691074205</v>
      </c>
    </row>
    <row r="212" spans="1:5" x14ac:dyDescent="0.25">
      <c r="A212" s="21">
        <f>'Transpiration data'!A275</f>
        <v>44314.5</v>
      </c>
      <c r="B212" s="14">
        <f>'Transpiration data'!N275</f>
        <v>3.5462312283802429</v>
      </c>
      <c r="C212" s="24">
        <v>0.11407766</v>
      </c>
      <c r="D212" s="14">
        <f t="shared" si="31"/>
        <v>0.40454576035254369</v>
      </c>
      <c r="E212" s="14">
        <f>'Transpiration data'!I275</f>
        <v>1.051220874041531</v>
      </c>
    </row>
    <row r="213" spans="1:5" x14ac:dyDescent="0.25">
      <c r="A213" s="21">
        <f>'Transpiration data'!A276</f>
        <v>44315.5</v>
      </c>
      <c r="B213" s="14">
        <f>'Transpiration data'!N276</f>
        <v>1.8065164648513679</v>
      </c>
      <c r="C213" s="24">
        <f>$C$212</f>
        <v>0.11407766</v>
      </c>
      <c r="D213" s="14">
        <f t="shared" si="31"/>
        <v>0.20608317106171628</v>
      </c>
      <c r="E213" s="14">
        <f>'Transpiration data'!I276</f>
        <v>0.88558318375234113</v>
      </c>
    </row>
    <row r="214" spans="1:5" x14ac:dyDescent="0.25">
      <c r="A214" s="21">
        <f>'Transpiration data'!A277</f>
        <v>44316.5</v>
      </c>
      <c r="B214" s="14">
        <f>'Transpiration data'!N277</f>
        <v>3.7280360598716809</v>
      </c>
      <c r="C214" s="24">
        <f t="shared" ref="C214:C218" si="34">$C$212</f>
        <v>0.11407766</v>
      </c>
      <c r="D214" s="14">
        <f t="shared" si="31"/>
        <v>0.42528563010578124</v>
      </c>
      <c r="E214" s="14">
        <f>'Transpiration data'!I277</f>
        <v>0.33293260172935768</v>
      </c>
    </row>
    <row r="215" spans="1:5" x14ac:dyDescent="0.25">
      <c r="A215" s="21">
        <f>'Transpiration data'!A278</f>
        <v>44317.5</v>
      </c>
      <c r="B215" s="14">
        <f>'Transpiration data'!N278</f>
        <v>3.819571225083604</v>
      </c>
      <c r="C215" s="24">
        <f t="shared" si="34"/>
        <v>0.11407766</v>
      </c>
      <c r="D215" s="14">
        <f t="shared" si="31"/>
        <v>0.43572774756087085</v>
      </c>
      <c r="E215" s="14">
        <f>'Transpiration data'!I278</f>
        <v>0.78472371656204842</v>
      </c>
    </row>
    <row r="216" spans="1:5" x14ac:dyDescent="0.25">
      <c r="A216" s="21">
        <f>'Transpiration data'!A279</f>
        <v>44318.5</v>
      </c>
      <c r="B216" s="14">
        <f>'Transpiration data'!N279</f>
        <v>2.6876031294928109</v>
      </c>
      <c r="C216" s="24">
        <f t="shared" si="34"/>
        <v>0.11407766</v>
      </c>
      <c r="D216" s="14">
        <f t="shared" si="31"/>
        <v>0.30659547602121684</v>
      </c>
      <c r="E216" s="14">
        <f>'Transpiration data'!I279</f>
        <v>0.78488157426543836</v>
      </c>
    </row>
    <row r="217" spans="1:5" x14ac:dyDescent="0.25">
      <c r="A217" s="21">
        <f>'Transpiration data'!A280</f>
        <v>44319.5</v>
      </c>
      <c r="B217" s="14">
        <f>'Transpiration data'!N280</f>
        <v>3.0093984017301083</v>
      </c>
      <c r="C217" s="24">
        <f t="shared" si="34"/>
        <v>0.11407766</v>
      </c>
      <c r="D217" s="14">
        <f t="shared" si="31"/>
        <v>0.34330512767711069</v>
      </c>
      <c r="E217" s="14">
        <f>'Transpiration data'!I280</f>
        <v>0.74882312985702693</v>
      </c>
    </row>
    <row r="218" spans="1:5" x14ac:dyDescent="0.25">
      <c r="A218" s="21">
        <f>'Transpiration data'!A281</f>
        <v>44320.5</v>
      </c>
      <c r="B218" s="14">
        <f>'Transpiration data'!N281</f>
        <v>2.8190065073152857</v>
      </c>
      <c r="C218" s="24">
        <f t="shared" si="34"/>
        <v>0.11407766</v>
      </c>
      <c r="D218" s="14">
        <f t="shared" si="31"/>
        <v>0.32158566587930065</v>
      </c>
      <c r="E218" s="14">
        <f>'Transpiration data'!I281</f>
        <v>0.77464189107404069</v>
      </c>
    </row>
    <row r="219" spans="1:5" x14ac:dyDescent="0.25">
      <c r="A219" s="21">
        <f>'Transpiration data'!A282</f>
        <v>44321.5</v>
      </c>
      <c r="B219" s="14">
        <f>'Transpiration data'!N282</f>
        <v>2.548788881265065</v>
      </c>
      <c r="C219" s="24">
        <v>9.7052369999999971E-2</v>
      </c>
      <c r="D219" s="14">
        <f t="shared" si="31"/>
        <v>0.24736600155642308</v>
      </c>
      <c r="E219" s="14">
        <f>'Transpiration data'!I282</f>
        <v>0.77026700294982775</v>
      </c>
    </row>
    <row r="220" spans="1:5" x14ac:dyDescent="0.25">
      <c r="A220" s="21">
        <f>'Transpiration data'!A283</f>
        <v>44322.5</v>
      </c>
      <c r="B220" s="14">
        <f>'Transpiration data'!N283</f>
        <v>2.8813516747721901</v>
      </c>
      <c r="C220" s="24">
        <f>$C$219</f>
        <v>9.7052369999999971E-2</v>
      </c>
      <c r="D220" s="14">
        <f t="shared" si="31"/>
        <v>0.2796420088401102</v>
      </c>
      <c r="E220" s="14">
        <f>'Transpiration data'!I283</f>
        <v>0.83941073708818381</v>
      </c>
    </row>
    <row r="221" spans="1:5" x14ac:dyDescent="0.25">
      <c r="A221" s="21">
        <f>'Transpiration data'!A284</f>
        <v>44323.5</v>
      </c>
      <c r="B221" s="14">
        <f>'Transpiration data'!N284</f>
        <v>2.25475669550553</v>
      </c>
      <c r="C221" s="24">
        <f t="shared" ref="C221:C225" si="35">$C$219</f>
        <v>9.7052369999999971E-2</v>
      </c>
      <c r="D221" s="14">
        <f t="shared" si="31"/>
        <v>0.21882948107217998</v>
      </c>
      <c r="E221" s="14">
        <f>'Transpiration data'!I284</f>
        <v>1.1205552997338162</v>
      </c>
    </row>
    <row r="222" spans="1:5" x14ac:dyDescent="0.25">
      <c r="A222" s="21">
        <f>'Transpiration data'!A285</f>
        <v>44324.5</v>
      </c>
      <c r="B222" s="14">
        <f>'Transpiration data'!N285</f>
        <v>3.3897266235239512</v>
      </c>
      <c r="C222" s="24">
        <f t="shared" si="35"/>
        <v>9.7052369999999971E-2</v>
      </c>
      <c r="D222" s="14">
        <f t="shared" si="31"/>
        <v>0.32898100246509709</v>
      </c>
      <c r="E222" s="14">
        <f>'Transpiration data'!I285</f>
        <v>0.6072885920649882</v>
      </c>
    </row>
    <row r="223" spans="1:5" x14ac:dyDescent="0.25">
      <c r="A223" s="21">
        <f>'Transpiration data'!A286</f>
        <v>44325.5</v>
      </c>
      <c r="B223" s="14">
        <f>'Transpiration data'!N286</f>
        <v>2.6935893634339445</v>
      </c>
      <c r="C223" s="24">
        <f t="shared" si="35"/>
        <v>9.7052369999999971E-2</v>
      </c>
      <c r="D223" s="14">
        <f t="shared" si="31"/>
        <v>0.26141923152805557</v>
      </c>
      <c r="E223" s="14">
        <f>'Transpiration data'!I286</f>
        <v>0.99835814133330647</v>
      </c>
    </row>
    <row r="224" spans="1:5" x14ac:dyDescent="0.25">
      <c r="A224" s="21">
        <f>'Transpiration data'!A287</f>
        <v>44326.5</v>
      </c>
      <c r="B224" s="14">
        <f>'Transpiration data'!N287</f>
        <v>2.5778019950693567</v>
      </c>
      <c r="C224" s="24">
        <f t="shared" si="35"/>
        <v>9.7052369999999971E-2</v>
      </c>
      <c r="D224" s="14">
        <f t="shared" si="31"/>
        <v>0.25018179301220933</v>
      </c>
      <c r="E224" s="14">
        <f>'Transpiration data'!I287</f>
        <v>0.84524725551412216</v>
      </c>
    </row>
    <row r="225" spans="1:5" x14ac:dyDescent="0.25">
      <c r="A225" s="21">
        <f>'Transpiration data'!A288</f>
        <v>44327.5</v>
      </c>
      <c r="B225" s="14">
        <f>'Transpiration data'!N288</f>
        <v>2.731908869721456</v>
      </c>
      <c r="C225" s="24">
        <f t="shared" si="35"/>
        <v>9.7052369999999971E-2</v>
      </c>
      <c r="D225" s="14">
        <f t="shared" si="31"/>
        <v>0.26513823043048845</v>
      </c>
      <c r="E225" s="14">
        <f>'Transpiration data'!I288</f>
        <v>0.68908309726594597</v>
      </c>
    </row>
    <row r="226" spans="1:5" x14ac:dyDescent="0.25">
      <c r="A226" s="21">
        <f>'Transpiration data'!A289</f>
        <v>44328.5</v>
      </c>
      <c r="B226" s="14">
        <f>'Transpiration data'!N289</f>
        <v>2.8243865193494924</v>
      </c>
      <c r="C226" s="24">
        <v>8.4460560000000018E-2</v>
      </c>
      <c r="D226" s="14">
        <f t="shared" si="31"/>
        <v>0.238549267080709</v>
      </c>
      <c r="E226" s="14">
        <f>'Transpiration data'!I289</f>
        <v>0.66917166042660725</v>
      </c>
    </row>
    <row r="227" spans="1:5" x14ac:dyDescent="0.25">
      <c r="A227" s="21">
        <f>'Transpiration data'!A290</f>
        <v>44329.5</v>
      </c>
      <c r="B227" s="14">
        <f>'Transpiration data'!N290</f>
        <v>2.8166859519807095</v>
      </c>
      <c r="C227" s="24">
        <f>$C$226</f>
        <v>8.4460560000000018E-2</v>
      </c>
      <c r="D227" s="14">
        <f t="shared" si="31"/>
        <v>0.23789887284842387</v>
      </c>
      <c r="E227" s="14">
        <f>'Transpiration data'!I290</f>
        <v>0.66686249175924728</v>
      </c>
    </row>
    <row r="228" spans="1:5" x14ac:dyDescent="0.25">
      <c r="A228" s="21">
        <f>'Transpiration data'!A291</f>
        <v>44330.5</v>
      </c>
      <c r="B228" s="14">
        <f>'Transpiration data'!N291</f>
        <v>3.1328033349378099</v>
      </c>
      <c r="C228" s="24">
        <f t="shared" ref="C228:C232" si="36">$C$226</f>
        <v>8.4460560000000018E-2</v>
      </c>
      <c r="D228" s="14">
        <f t="shared" si="31"/>
        <v>0.26459832403871503</v>
      </c>
      <c r="E228" s="14">
        <f>'Transpiration data'!I291</f>
        <v>0.7321338282490697</v>
      </c>
    </row>
    <row r="229" spans="1:5" x14ac:dyDescent="0.25">
      <c r="A229" s="21">
        <f>'Transpiration data'!A292</f>
        <v>44331.5</v>
      </c>
      <c r="B229" s="14">
        <f>'Transpiration data'!N292</f>
        <v>3.5120417960059189</v>
      </c>
      <c r="C229" s="24">
        <f t="shared" si="36"/>
        <v>8.4460560000000018E-2</v>
      </c>
      <c r="D229" s="14">
        <f t="shared" si="31"/>
        <v>0.29662901683406573</v>
      </c>
      <c r="E229" s="14">
        <f>'Transpiration data'!I292</f>
        <v>0.73126440400612736</v>
      </c>
    </row>
    <row r="230" spans="1:5" x14ac:dyDescent="0.25">
      <c r="A230" s="21">
        <f>'Transpiration data'!A293</f>
        <v>44332.5</v>
      </c>
      <c r="B230" s="14">
        <f>'Transpiration data'!N293</f>
        <v>3.1702553279668977</v>
      </c>
      <c r="C230" s="24">
        <f t="shared" si="36"/>
        <v>8.4460560000000018E-2</v>
      </c>
      <c r="D230" s="14">
        <f t="shared" si="31"/>
        <v>0.26776154034306787</v>
      </c>
      <c r="E230" s="14">
        <f>'Transpiration data'!I293</f>
        <v>0.83481591705254088</v>
      </c>
    </row>
    <row r="231" spans="1:5" x14ac:dyDescent="0.25">
      <c r="A231" s="21">
        <f>'Transpiration data'!A294</f>
        <v>44333.5</v>
      </c>
      <c r="B231" s="14">
        <f>'Transpiration data'!N294</f>
        <v>2.6683127032233123</v>
      </c>
      <c r="C231" s="24">
        <f t="shared" si="36"/>
        <v>8.4460560000000018E-2</v>
      </c>
      <c r="D231" s="14">
        <f t="shared" si="31"/>
        <v>0.22536718516935481</v>
      </c>
      <c r="E231" s="14">
        <f>'Transpiration data'!I294</f>
        <v>0.8210763787786014</v>
      </c>
    </row>
    <row r="232" spans="1:5" x14ac:dyDescent="0.25">
      <c r="A232" s="21">
        <f>'Transpiration data'!A295</f>
        <v>44334.5</v>
      </c>
      <c r="B232" s="14">
        <f>'Transpiration data'!N295</f>
        <v>2.4688381077373101</v>
      </c>
      <c r="C232" s="24">
        <f t="shared" si="36"/>
        <v>8.4460560000000018E-2</v>
      </c>
      <c r="D232" s="14">
        <f t="shared" si="31"/>
        <v>0.20851944912883358</v>
      </c>
      <c r="E232" s="14">
        <f>'Transpiration data'!I295</f>
        <v>0.53200591960606936</v>
      </c>
    </row>
    <row r="233" spans="1:5" x14ac:dyDescent="0.25">
      <c r="A233" s="21">
        <f>'Transpiration data'!A296</f>
        <v>44335.5</v>
      </c>
      <c r="B233" s="14">
        <f>'Transpiration data'!N296</f>
        <v>2.7809381647544282</v>
      </c>
      <c r="C233" s="24">
        <v>7.1868750000000009E-2</v>
      </c>
      <c r="D233" s="14">
        <f t="shared" si="31"/>
        <v>0.19986254972819484</v>
      </c>
      <c r="E233" s="14">
        <f>'Transpiration data'!I296</f>
        <v>0.57328708294149056</v>
      </c>
    </row>
    <row r="234" spans="1:5" x14ac:dyDescent="0.25">
      <c r="A234" s="21">
        <f>'Transpiration data'!A297</f>
        <v>44336.5</v>
      </c>
      <c r="B234" s="14">
        <f>'Transpiration data'!N297</f>
        <v>3.4584298959463511</v>
      </c>
      <c r="C234" s="24">
        <f>$C$233</f>
        <v>7.1868750000000009E-2</v>
      </c>
      <c r="D234" s="14">
        <f t="shared" si="31"/>
        <v>0.24855303358429434</v>
      </c>
      <c r="E234" s="14">
        <f>'Transpiration data'!I297</f>
        <v>0.74015606903402598</v>
      </c>
    </row>
    <row r="235" spans="1:5" x14ac:dyDescent="0.25">
      <c r="A235" s="21">
        <f>'Transpiration data'!A298</f>
        <v>44337.5</v>
      </c>
      <c r="B235" s="14">
        <f>'Transpiration data'!N298</f>
        <v>3.4926344070886155</v>
      </c>
      <c r="C235" s="24">
        <f t="shared" ref="C235:C239" si="37">$C$233</f>
        <v>7.1868750000000009E-2</v>
      </c>
      <c r="D235" s="14">
        <f t="shared" si="31"/>
        <v>0.25101126904444998</v>
      </c>
      <c r="E235" s="14">
        <f>'Transpiration data'!I298</f>
        <v>0.87771342269946173</v>
      </c>
    </row>
    <row r="236" spans="1:5" x14ac:dyDescent="0.25">
      <c r="A236" s="21">
        <f>'Transpiration data'!A299</f>
        <v>44338.5</v>
      </c>
      <c r="B236" s="14">
        <f>'Transpiration data'!N299</f>
        <v>1.739786311965493</v>
      </c>
      <c r="C236" s="24">
        <f t="shared" si="37"/>
        <v>7.1868750000000009E-2</v>
      </c>
      <c r="D236" s="14">
        <f t="shared" si="31"/>
        <v>0.12503626750807004</v>
      </c>
      <c r="E236" s="14">
        <f>'Transpiration data'!I299</f>
        <v>0.83352050592790605</v>
      </c>
    </row>
    <row r="237" spans="1:5" x14ac:dyDescent="0.25">
      <c r="A237" s="21">
        <f>'Transpiration data'!A300</f>
        <v>44339.5</v>
      </c>
      <c r="B237" s="14">
        <f>'Transpiration data'!N300</f>
        <v>2.0721899910963022</v>
      </c>
      <c r="C237" s="24">
        <f t="shared" si="37"/>
        <v>7.1868750000000009E-2</v>
      </c>
      <c r="D237" s="14">
        <f t="shared" si="31"/>
        <v>0.14892570442260239</v>
      </c>
      <c r="E237" s="14">
        <f>'Transpiration data'!I300</f>
        <v>0.56115094886258776</v>
      </c>
    </row>
    <row r="238" spans="1:5" x14ac:dyDescent="0.25">
      <c r="A238" s="21">
        <f>'Transpiration data'!A301</f>
        <v>44340.5</v>
      </c>
      <c r="B238" s="14">
        <f>'Transpiration data'!N301</f>
        <v>2.1186773545085282</v>
      </c>
      <c r="C238" s="24">
        <f t="shared" si="37"/>
        <v>7.1868750000000009E-2</v>
      </c>
      <c r="D238" s="14">
        <f t="shared" si="31"/>
        <v>0.1522666931218348</v>
      </c>
      <c r="E238" s="14">
        <f>'Transpiration data'!I301</f>
        <v>0.63508892740682321</v>
      </c>
    </row>
    <row r="239" spans="1:5" x14ac:dyDescent="0.25">
      <c r="A239" s="21">
        <f>'Transpiration data'!A302</f>
        <v>44341.5</v>
      </c>
      <c r="B239" s="14">
        <f>'Transpiration data'!N302</f>
        <v>2.1812625657623426</v>
      </c>
      <c r="C239" s="24">
        <f t="shared" si="37"/>
        <v>7.1868750000000009E-2</v>
      </c>
      <c r="D239" s="14">
        <f t="shared" si="31"/>
        <v>0.15676461402313238</v>
      </c>
      <c r="E239" s="14">
        <f>'Transpiration data'!I302</f>
        <v>0.66228096663221092</v>
      </c>
    </row>
    <row r="240" spans="1:5" x14ac:dyDescent="0.25">
      <c r="A240" s="21">
        <f>'Transpiration data'!A303</f>
        <v>44342.5</v>
      </c>
      <c r="B240" s="14">
        <f>'Transpiration data'!N303</f>
        <v>2.2599385220904034</v>
      </c>
      <c r="C240" s="24">
        <v>5.9276939999999972E-2</v>
      </c>
      <c r="D240" s="14">
        <f t="shared" si="31"/>
        <v>0.13396224017764144</v>
      </c>
      <c r="E240" s="14">
        <f>'Transpiration data'!I303</f>
        <v>0.91270684165438321</v>
      </c>
    </row>
    <row r="241" spans="1:5" x14ac:dyDescent="0.25">
      <c r="A241" s="21">
        <f>'Transpiration data'!A304</f>
        <v>44343.5</v>
      </c>
      <c r="B241" s="14">
        <f>'Transpiration data'!N304</f>
        <v>2.9924631257165104</v>
      </c>
      <c r="C241" s="24">
        <f>$C$240</f>
        <v>5.9276939999999972E-2</v>
      </c>
      <c r="D241" s="14">
        <f t="shared" si="31"/>
        <v>0.17738405715530997</v>
      </c>
      <c r="E241" s="14">
        <f>'Transpiration data'!I304</f>
        <v>0.71264898734864479</v>
      </c>
    </row>
    <row r="242" spans="1:5" x14ac:dyDescent="0.25">
      <c r="A242" s="21">
        <f>'Transpiration data'!A305</f>
        <v>44344.5</v>
      </c>
      <c r="B242" s="14">
        <f>'Transpiration data'!N305</f>
        <v>3.1433509826966306</v>
      </c>
      <c r="C242" s="24">
        <f t="shared" ref="C242:C246" si="38">$C$240</f>
        <v>5.9276939999999972E-2</v>
      </c>
      <c r="D242" s="14">
        <f t="shared" si="31"/>
        <v>0.18632822760024911</v>
      </c>
      <c r="E242" s="14">
        <f>'Transpiration data'!I305</f>
        <v>0.81013022944530488</v>
      </c>
    </row>
    <row r="243" spans="1:5" x14ac:dyDescent="0.25">
      <c r="A243" s="21">
        <f>'Transpiration data'!A306</f>
        <v>44345.5</v>
      </c>
      <c r="B243" s="14">
        <f>'Transpiration data'!N306</f>
        <v>2.3892658499679778</v>
      </c>
      <c r="C243" s="24">
        <f t="shared" si="38"/>
        <v>5.9276939999999972E-2</v>
      </c>
      <c r="D243" s="14">
        <f t="shared" si="31"/>
        <v>0.14162836843260077</v>
      </c>
      <c r="E243" s="14">
        <f>'Transpiration data'!I306</f>
        <v>0.70311075023741754</v>
      </c>
    </row>
    <row r="244" spans="1:5" x14ac:dyDescent="0.25">
      <c r="A244" s="21">
        <f>'Transpiration data'!A307</f>
        <v>44346.5</v>
      </c>
      <c r="B244" s="14">
        <f>'Transpiration data'!N307</f>
        <v>2.3412591933496598</v>
      </c>
      <c r="C244" s="24">
        <f t="shared" si="38"/>
        <v>5.9276939999999972E-2</v>
      </c>
      <c r="D244" s="14">
        <f t="shared" si="31"/>
        <v>0.13878268072863612</v>
      </c>
      <c r="E244" s="14">
        <f>'Transpiration data'!I307</f>
        <v>0.56209039324857091</v>
      </c>
    </row>
    <row r="245" spans="1:5" x14ac:dyDescent="0.25">
      <c r="A245" s="21">
        <f>'Transpiration data'!A308</f>
        <v>44347.5</v>
      </c>
      <c r="B245" s="14">
        <f>'Transpiration data'!N308</f>
        <v>1.9730947260582483</v>
      </c>
      <c r="C245" s="24">
        <f t="shared" si="38"/>
        <v>5.9276939999999972E-2</v>
      </c>
      <c r="D245" s="14">
        <f t="shared" si="31"/>
        <v>0.11695901769087116</v>
      </c>
      <c r="E245" s="14">
        <f>'Transpiration data'!I308</f>
        <v>0.44658803473780828</v>
      </c>
    </row>
    <row r="246" spans="1:5" x14ac:dyDescent="0.25">
      <c r="A246" s="21">
        <f>'Transpiration data'!A309</f>
        <v>44348.5</v>
      </c>
      <c r="B246" s="14">
        <f>'Transpiration data'!N309</f>
        <v>2.4384232536272421</v>
      </c>
      <c r="C246" s="24">
        <f t="shared" si="38"/>
        <v>5.9276939999999972E-2</v>
      </c>
      <c r="D246" s="14">
        <f t="shared" si="31"/>
        <v>0.14454226889986674</v>
      </c>
      <c r="E246" s="14">
        <f>'Transpiration data'!I309</f>
        <v>0.42463088039298674</v>
      </c>
    </row>
    <row r="247" spans="1:5" x14ac:dyDescent="0.25">
      <c r="A247" s="21">
        <f>'Transpiration data'!A310</f>
        <v>44349.5</v>
      </c>
      <c r="B247" s="14">
        <f>'Transpiration data'!N310</f>
        <v>2.4384232536272421</v>
      </c>
      <c r="C247" s="24">
        <v>4.6685130000000033E-2</v>
      </c>
      <c r="D247" s="14">
        <f t="shared" si="31"/>
        <v>0.11383810659061085</v>
      </c>
      <c r="E247" s="14">
        <f>'Transpiration data'!I310</f>
        <v>0.48066724538572886</v>
      </c>
    </row>
    <row r="248" spans="1:5" x14ac:dyDescent="0.25">
      <c r="A248" s="21">
        <f>'Transpiration data'!A311</f>
        <v>44350.5</v>
      </c>
      <c r="B248" s="14"/>
      <c r="D248" s="14"/>
      <c r="E248" s="14"/>
    </row>
    <row r="249" spans="1:5" x14ac:dyDescent="0.25">
      <c r="A249" s="21">
        <f>'Transpiration data'!A312</f>
        <v>44351.5</v>
      </c>
      <c r="B249" s="14"/>
      <c r="D249" s="14"/>
      <c r="E249" s="14"/>
    </row>
    <row r="250" spans="1:5" x14ac:dyDescent="0.25">
      <c r="A250" s="21">
        <f>'Transpiration data'!A313</f>
        <v>44352.5</v>
      </c>
      <c r="B250" s="14"/>
      <c r="D250" s="14"/>
      <c r="E250" s="14"/>
    </row>
    <row r="251" spans="1:5" x14ac:dyDescent="0.25">
      <c r="A251" s="21">
        <f>'Transpiration data'!A314</f>
        <v>44353.5</v>
      </c>
      <c r="B251" s="14"/>
      <c r="D251" s="14"/>
      <c r="E251" s="14"/>
    </row>
    <row r="252" spans="1:5" x14ac:dyDescent="0.25">
      <c r="A252" s="21">
        <f>'Transpiration data'!A315</f>
        <v>44354.5</v>
      </c>
      <c r="B252" s="14"/>
      <c r="D252" s="14"/>
      <c r="E252" s="14"/>
    </row>
    <row r="253" spans="1:5" x14ac:dyDescent="0.25">
      <c r="A253" s="21">
        <f>'Transpiration data'!A316</f>
        <v>44355.5</v>
      </c>
      <c r="B253" s="14"/>
      <c r="D253" s="14"/>
      <c r="E253" s="14"/>
    </row>
    <row r="254" spans="1:5" x14ac:dyDescent="0.25">
      <c r="A254" s="21">
        <f>'Transpiration data'!A317</f>
        <v>44356.5</v>
      </c>
      <c r="B254" s="14">
        <f>'Transpiration data'!N317</f>
        <v>2.0153810296999959</v>
      </c>
      <c r="C254" s="24">
        <v>4.2112499999999997E-2</v>
      </c>
      <c r="D254" s="14">
        <f t="shared" si="31"/>
        <v>8.4872733613241075E-2</v>
      </c>
      <c r="E254" s="14">
        <f>'Transpiration data'!I317</f>
        <v>0.23363294829039957</v>
      </c>
    </row>
    <row r="255" spans="1:5" x14ac:dyDescent="0.25">
      <c r="A255" s="21">
        <f>'Transpiration data'!A318</f>
        <v>44357.5</v>
      </c>
      <c r="B255" s="14">
        <f>'Transpiration data'!N318</f>
        <v>1.738854841360719</v>
      </c>
      <c r="C255" s="24">
        <f>$C$254</f>
        <v>4.2112499999999997E-2</v>
      </c>
      <c r="D255" s="14">
        <f t="shared" si="31"/>
        <v>7.3227524506803268E-2</v>
      </c>
      <c r="E255" s="14">
        <f>'Transpiration data'!I318</f>
        <v>0.23290742556719288</v>
      </c>
    </row>
    <row r="256" spans="1:5" x14ac:dyDescent="0.25">
      <c r="A256" s="21">
        <f>'Transpiration data'!A319</f>
        <v>44358.5</v>
      </c>
      <c r="B256" s="14">
        <f>'Transpiration data'!N319</f>
        <v>1.7665674263389919</v>
      </c>
      <c r="C256" s="24">
        <f t="shared" ref="C256:C260" si="39">$C$254</f>
        <v>4.2112499999999997E-2</v>
      </c>
      <c r="D256" s="14">
        <f t="shared" si="31"/>
        <v>7.4394570741700791E-2</v>
      </c>
      <c r="E256" s="14">
        <f>'Transpiration data'!I319</f>
        <v>0.19884428173282698</v>
      </c>
    </row>
    <row r="257" spans="1:5" x14ac:dyDescent="0.25">
      <c r="A257" s="21">
        <f>'Transpiration data'!A320</f>
        <v>44359.5</v>
      </c>
      <c r="B257" s="14">
        <f>'Transpiration data'!N320</f>
        <v>2.2342035699771183</v>
      </c>
      <c r="C257" s="24">
        <f t="shared" si="39"/>
        <v>4.2112499999999997E-2</v>
      </c>
      <c r="D257" s="14">
        <f t="shared" si="31"/>
        <v>9.4087897840661391E-2</v>
      </c>
      <c r="E257" s="14">
        <f>'Transpiration data'!I320</f>
        <v>0.22498704198245967</v>
      </c>
    </row>
    <row r="258" spans="1:5" x14ac:dyDescent="0.25">
      <c r="A258" s="21">
        <f>'Transpiration data'!A321</f>
        <v>44360.5</v>
      </c>
      <c r="B258" s="14">
        <f>'Transpiration data'!N321</f>
        <v>3.262402673604536</v>
      </c>
      <c r="C258" s="24">
        <f t="shared" si="39"/>
        <v>4.2112499999999997E-2</v>
      </c>
      <c r="D258" s="14">
        <f t="shared" si="31"/>
        <v>0.13738793259217102</v>
      </c>
      <c r="E258" s="14">
        <f>'Transpiration data'!I321</f>
        <v>0.24239758099598568</v>
      </c>
    </row>
    <row r="259" spans="1:5" x14ac:dyDescent="0.25">
      <c r="A259" s="21">
        <f>'Transpiration data'!A322</f>
        <v>44361.5</v>
      </c>
      <c r="B259" s="14">
        <f>'Transpiration data'!N322</f>
        <v>2.0203610766466569</v>
      </c>
      <c r="C259" s="24">
        <f t="shared" si="39"/>
        <v>4.2112499999999997E-2</v>
      </c>
      <c r="D259" s="14">
        <f t="shared" ref="D259:D275" si="40">B259*C259</f>
        <v>8.5082455840282331E-2</v>
      </c>
      <c r="E259" s="14">
        <f>'Transpiration data'!I322</f>
        <v>0.21636343202330682</v>
      </c>
    </row>
    <row r="260" spans="1:5" x14ac:dyDescent="0.25">
      <c r="A260" s="21">
        <f>'Transpiration data'!A323</f>
        <v>44362.5</v>
      </c>
      <c r="B260" s="14">
        <f>'Transpiration data'!N323</f>
        <v>1.9705899660167936</v>
      </c>
      <c r="C260" s="24">
        <f t="shared" si="39"/>
        <v>4.2112499999999997E-2</v>
      </c>
      <c r="D260" s="14">
        <f t="shared" si="40"/>
        <v>8.2986469943882216E-2</v>
      </c>
      <c r="E260" s="14">
        <f>'Transpiration data'!I323</f>
        <v>0.23753186594610526</v>
      </c>
    </row>
    <row r="261" spans="1:5" x14ac:dyDescent="0.25">
      <c r="A261" s="21">
        <f>'Transpiration data'!A324</f>
        <v>44363.5</v>
      </c>
      <c r="B261" s="14">
        <f>'Transpiration data'!N324</f>
        <v>2.1491511376069119</v>
      </c>
      <c r="C261" s="24">
        <v>3.6635000000000001E-2</v>
      </c>
      <c r="D261" s="14">
        <f t="shared" si="40"/>
        <v>7.8734151926229221E-2</v>
      </c>
      <c r="E261" s="14">
        <f>'Transpiration data'!I324</f>
        <v>0.27033256019624763</v>
      </c>
    </row>
    <row r="262" spans="1:5" x14ac:dyDescent="0.25">
      <c r="A262" s="21">
        <f>'Transpiration data'!A325</f>
        <v>44364.5</v>
      </c>
      <c r="B262" s="14">
        <f>'Transpiration data'!N325</f>
        <v>2.0331110678284046</v>
      </c>
      <c r="C262" s="24">
        <f>$C$261</f>
        <v>3.6635000000000001E-2</v>
      </c>
      <c r="D262" s="14">
        <f t="shared" si="40"/>
        <v>7.4483023969893605E-2</v>
      </c>
      <c r="E262" s="14">
        <f>'Transpiration data'!I325</f>
        <v>0.24204588172621244</v>
      </c>
    </row>
    <row r="263" spans="1:5" x14ac:dyDescent="0.25">
      <c r="A263" s="21">
        <f>'Transpiration data'!A326</f>
        <v>44365.5</v>
      </c>
      <c r="B263" s="14">
        <f>'Transpiration data'!N326</f>
        <v>3.8074139850024493</v>
      </c>
      <c r="C263" s="24">
        <f t="shared" ref="C263:C267" si="41">$C$261</f>
        <v>3.6635000000000001E-2</v>
      </c>
      <c r="D263" s="14">
        <f t="shared" si="40"/>
        <v>0.13948461134056472</v>
      </c>
      <c r="E263" s="14">
        <f>'Transpiration data'!I326</f>
        <v>0.17233297336573331</v>
      </c>
    </row>
    <row r="264" spans="1:5" x14ac:dyDescent="0.25">
      <c r="A264" s="21">
        <f>'Transpiration data'!A327</f>
        <v>44366.5</v>
      </c>
      <c r="B264" s="14">
        <f>'Transpiration data'!N327</f>
        <v>1.908489224587212</v>
      </c>
      <c r="C264" s="24">
        <f t="shared" si="41"/>
        <v>3.6635000000000001E-2</v>
      </c>
      <c r="D264" s="14">
        <f t="shared" si="40"/>
        <v>6.9917502742752519E-2</v>
      </c>
      <c r="E264" s="14">
        <f>'Transpiration data'!I327</f>
        <v>0.26612032357822452</v>
      </c>
    </row>
    <row r="265" spans="1:5" x14ac:dyDescent="0.25">
      <c r="A265" s="21">
        <f>'Transpiration data'!A328</f>
        <v>44367.5</v>
      </c>
      <c r="B265" s="14">
        <f>'Transpiration data'!N328</f>
        <v>1.8792128660227789</v>
      </c>
      <c r="C265" s="24">
        <f t="shared" si="41"/>
        <v>3.6635000000000001E-2</v>
      </c>
      <c r="D265" s="14">
        <f t="shared" si="40"/>
        <v>6.8844963346744503E-2</v>
      </c>
      <c r="E265" s="14">
        <f>'Transpiration data'!I328</f>
        <v>0.17984216898377167</v>
      </c>
    </row>
    <row r="266" spans="1:5" x14ac:dyDescent="0.25">
      <c r="A266" s="21">
        <f>'Transpiration data'!A329</f>
        <v>44368.5</v>
      </c>
      <c r="B266" s="14">
        <f>'Transpiration data'!N329</f>
        <v>2.1474518870642809</v>
      </c>
      <c r="C266" s="24">
        <f t="shared" si="41"/>
        <v>3.6635000000000001E-2</v>
      </c>
      <c r="D266" s="14">
        <f t="shared" si="40"/>
        <v>7.8671899882599927E-2</v>
      </c>
      <c r="E266" s="14">
        <f>'Transpiration data'!I329</f>
        <v>0.30968274380082528</v>
      </c>
    </row>
    <row r="267" spans="1:5" x14ac:dyDescent="0.25">
      <c r="A267" s="21">
        <f>'Transpiration data'!A330</f>
        <v>44369.5</v>
      </c>
      <c r="B267" s="14">
        <f>'Transpiration data'!N330</f>
        <v>2.2822926747350132</v>
      </c>
      <c r="C267" s="24">
        <f t="shared" si="41"/>
        <v>3.6635000000000001E-2</v>
      </c>
      <c r="D267" s="14">
        <f t="shared" si="40"/>
        <v>8.3611792138917215E-2</v>
      </c>
      <c r="E267" s="14">
        <f>'Transpiration data'!I330</f>
        <v>0.2535781802997269</v>
      </c>
    </row>
    <row r="268" spans="1:5" x14ac:dyDescent="0.25">
      <c r="A268" s="21">
        <f>'Transpiration data'!A331</f>
        <v>44370.5</v>
      </c>
      <c r="B268" s="14">
        <f>'Transpiration data'!N331</f>
        <v>1.7843124198580051</v>
      </c>
      <c r="C268" s="24">
        <v>3.1144999999999999E-2</v>
      </c>
      <c r="D268" s="14">
        <f t="shared" si="40"/>
        <v>5.5572410316477569E-2</v>
      </c>
      <c r="E268" s="14">
        <f>'Transpiration data'!I331</f>
        <v>0.24013124876052508</v>
      </c>
    </row>
    <row r="269" spans="1:5" x14ac:dyDescent="0.25">
      <c r="A269" s="21">
        <f>'Transpiration data'!A332</f>
        <v>44371.5</v>
      </c>
      <c r="B269" s="14">
        <f>'Transpiration data'!N332</f>
        <v>1.9762267239714275</v>
      </c>
      <c r="C269" s="24">
        <f>$C$268</f>
        <v>3.1144999999999999E-2</v>
      </c>
      <c r="D269" s="14">
        <f t="shared" si="40"/>
        <v>6.1549581318090109E-2</v>
      </c>
      <c r="E269" s="14">
        <f>'Transpiration data'!I332</f>
        <v>0.20505777384096049</v>
      </c>
    </row>
    <row r="270" spans="1:5" x14ac:dyDescent="0.25">
      <c r="A270" s="21">
        <f>'Transpiration data'!A333</f>
        <v>44372.5</v>
      </c>
      <c r="B270" s="14">
        <f>'Transpiration data'!N333</f>
        <v>2.2977775897363708</v>
      </c>
      <c r="C270" s="24">
        <f t="shared" ref="C270:C275" si="42">$C$268</f>
        <v>3.1144999999999999E-2</v>
      </c>
      <c r="D270" s="14">
        <f t="shared" si="40"/>
        <v>7.1564283032339263E-2</v>
      </c>
      <c r="E270" s="14">
        <f>'Transpiration data'!I333</f>
        <v>0.27740298714265138</v>
      </c>
    </row>
    <row r="271" spans="1:5" x14ac:dyDescent="0.25">
      <c r="A271" s="21">
        <f>'Transpiration data'!A334</f>
        <v>44373.5</v>
      </c>
      <c r="B271" s="14">
        <f>'Transpiration data'!N334</f>
        <v>3.4773865286459333</v>
      </c>
      <c r="C271" s="24">
        <f t="shared" si="42"/>
        <v>3.1144999999999999E-2</v>
      </c>
      <c r="D271" s="14">
        <f t="shared" si="40"/>
        <v>0.10830320343467759</v>
      </c>
      <c r="E271" s="14">
        <f>'Transpiration data'!I334</f>
        <v>0.25005079423330517</v>
      </c>
    </row>
    <row r="272" spans="1:5" x14ac:dyDescent="0.25">
      <c r="A272" s="21">
        <f>'Transpiration data'!A335</f>
        <v>44374.5</v>
      </c>
      <c r="B272" s="14">
        <f>'Transpiration data'!N335</f>
        <v>2.09707887233701</v>
      </c>
      <c r="C272" s="24">
        <f t="shared" si="42"/>
        <v>3.1144999999999999E-2</v>
      </c>
      <c r="D272" s="14">
        <f t="shared" si="40"/>
        <v>6.5313521478936168E-2</v>
      </c>
      <c r="E272" s="14">
        <f>'Transpiration data'!I335</f>
        <v>0.22305701865038632</v>
      </c>
    </row>
    <row r="273" spans="1:5" x14ac:dyDescent="0.25">
      <c r="A273" s="21">
        <f>'Transpiration data'!A336</f>
        <v>44375.5</v>
      </c>
      <c r="B273" s="14">
        <f>'Transpiration data'!N336</f>
        <v>2.622036567756751</v>
      </c>
      <c r="C273" s="24">
        <f t="shared" si="42"/>
        <v>3.1144999999999999E-2</v>
      </c>
      <c r="D273" s="14">
        <f t="shared" si="40"/>
        <v>8.1663328902784008E-2</v>
      </c>
      <c r="E273" s="14">
        <f>'Transpiration data'!I336</f>
        <v>0.20291325954650044</v>
      </c>
    </row>
    <row r="274" spans="1:5" x14ac:dyDescent="0.25">
      <c r="A274" s="21">
        <f>'Transpiration data'!A337</f>
        <v>44376.5</v>
      </c>
      <c r="B274" s="14">
        <f>'Transpiration data'!N337</f>
        <v>2.5304871977108276</v>
      </c>
      <c r="C274" s="24">
        <f t="shared" si="42"/>
        <v>3.1144999999999999E-2</v>
      </c>
      <c r="D274" s="14">
        <f t="shared" si="40"/>
        <v>7.8812023772703729E-2</v>
      </c>
      <c r="E274" s="14">
        <f>'Transpiration data'!I337</f>
        <v>0.20585882293657209</v>
      </c>
    </row>
    <row r="275" spans="1:5" x14ac:dyDescent="0.25">
      <c r="A275" s="21">
        <f>'Transpiration data'!A338</f>
        <v>44377.5</v>
      </c>
      <c r="B275" s="14">
        <f>'Transpiration data'!N338</f>
        <v>2.9696798939264846</v>
      </c>
      <c r="C275" s="24">
        <f t="shared" si="42"/>
        <v>3.1144999999999999E-2</v>
      </c>
      <c r="D275" s="14">
        <f t="shared" si="40"/>
        <v>9.2490680296340361E-2</v>
      </c>
      <c r="E275" s="14">
        <f>'Transpiration data'!I338</f>
        <v>0.30907363721483871</v>
      </c>
    </row>
    <row r="276" spans="1:5" x14ac:dyDescent="0.25">
      <c r="A276" s="21"/>
    </row>
    <row r="277" spans="1:5" x14ac:dyDescent="0.25">
      <c r="A277" s="2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Simulated</vt:lpstr>
      <vt:lpstr>Transpiration data</vt:lpstr>
      <vt:lpstr>canopeo weekly estimates</vt:lpstr>
      <vt:lpstr>Sheet2</vt:lpstr>
      <vt:lpstr>pivot table week month</vt:lpstr>
      <vt:lpstr>Transpiration estimates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2022-05-10T15:45:21Z</dcterms:created>
  <dcterms:modified xsi:type="dcterms:W3CDTF">2023-02-28T08:21:20Z</dcterms:modified>
</cp:coreProperties>
</file>