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YNK\Defatted powder\Proximate composition\"/>
    </mc:Choice>
  </mc:AlternateContent>
  <xr:revisionPtr revIDLastSave="0" documentId="13_ncr:1_{4973891D-1349-425A-BD5A-738C49578240}" xr6:coauthVersionLast="47" xr6:coauthVersionMax="47" xr10:uidLastSave="{00000000-0000-0000-0000-000000000000}"/>
  <bookViews>
    <workbookView minimized="1" xWindow="10284" yWindow="1788" windowWidth="11340" windowHeight="8964" xr2:uid="{F08F87C1-D5F3-4E6F-BA1B-399922FE10B0}"/>
  </bookViews>
  <sheets>
    <sheet name="Prox.Anal" sheetId="3" r:id="rId1"/>
    <sheet name="%CP" sheetId="1" r:id="rId2"/>
    <sheet name="Sheet1" sheetId="5" r:id="rId3"/>
    <sheet name="%Moist" sheetId="2" r:id="rId4"/>
    <sheet name="CP for SDS-PAGE measurements" sheetId="4" r:id="rId5"/>
    <sheet name="Sheet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9" i="3" l="1"/>
  <c r="AA9" i="3"/>
  <c r="W9" i="3"/>
  <c r="U9" i="3"/>
  <c r="Q9" i="3"/>
  <c r="O9" i="3"/>
  <c r="I5" i="3"/>
  <c r="J5" i="3"/>
  <c r="I8" i="3"/>
  <c r="J8" i="3"/>
  <c r="I11" i="3"/>
  <c r="J11" i="3"/>
  <c r="I14" i="3"/>
  <c r="J14" i="3"/>
  <c r="I17" i="3"/>
  <c r="J17" i="3"/>
  <c r="I20" i="3"/>
  <c r="J20" i="3"/>
  <c r="I23" i="3"/>
  <c r="J23" i="3"/>
  <c r="I26" i="3"/>
  <c r="J26" i="3"/>
  <c r="I29" i="3"/>
  <c r="J29" i="3"/>
  <c r="I32" i="3"/>
  <c r="J32" i="3"/>
  <c r="I35" i="3"/>
  <c r="J35" i="3"/>
  <c r="I38" i="3"/>
  <c r="J38" i="3"/>
  <c r="I41" i="3"/>
  <c r="J41" i="3"/>
  <c r="I44" i="3"/>
  <c r="J44" i="3"/>
  <c r="I47" i="3"/>
  <c r="J47" i="3"/>
  <c r="I50" i="3"/>
  <c r="J50" i="3"/>
  <c r="I53" i="3"/>
  <c r="J53" i="3"/>
  <c r="J2" i="3"/>
  <c r="I2" i="3"/>
  <c r="G5" i="3"/>
  <c r="H5" i="3"/>
  <c r="G8" i="3"/>
  <c r="H8" i="3"/>
  <c r="G11" i="3"/>
  <c r="H11" i="3"/>
  <c r="G14" i="3"/>
  <c r="H14" i="3"/>
  <c r="G17" i="3"/>
  <c r="H17" i="3"/>
  <c r="G20" i="3"/>
  <c r="H20" i="3"/>
  <c r="G23" i="3"/>
  <c r="H23" i="3"/>
  <c r="G26" i="3"/>
  <c r="H26" i="3"/>
  <c r="G29" i="3"/>
  <c r="H29" i="3"/>
  <c r="G32" i="3"/>
  <c r="H32" i="3"/>
  <c r="G35" i="3"/>
  <c r="H35" i="3"/>
  <c r="G38" i="3"/>
  <c r="H38" i="3"/>
  <c r="G41" i="3"/>
  <c r="H41" i="3"/>
  <c r="G44" i="3"/>
  <c r="H44" i="3"/>
  <c r="G47" i="3"/>
  <c r="H47" i="3"/>
  <c r="G50" i="3"/>
  <c r="H50" i="3"/>
  <c r="G53" i="3"/>
  <c r="H53" i="3"/>
  <c r="H2" i="3"/>
  <c r="G2" i="3"/>
  <c r="J2" i="4" l="1"/>
  <c r="G3" i="4"/>
  <c r="G4" i="4"/>
  <c r="G5" i="4"/>
  <c r="J5" i="4" s="1"/>
  <c r="G6" i="4"/>
  <c r="G7" i="4"/>
  <c r="G8" i="4"/>
  <c r="J8" i="4" s="1"/>
  <c r="G9" i="4"/>
  <c r="G10" i="4"/>
  <c r="G11" i="4"/>
  <c r="G12" i="4"/>
  <c r="J11" i="4" s="1"/>
  <c r="G13" i="4"/>
  <c r="G14" i="4"/>
  <c r="J14" i="4" s="1"/>
  <c r="G15" i="4"/>
  <c r="G16" i="4"/>
  <c r="G17" i="4"/>
  <c r="J17" i="4" s="1"/>
  <c r="G18" i="4"/>
  <c r="G19" i="4"/>
  <c r="G20" i="4"/>
  <c r="J20" i="4" s="1"/>
  <c r="G21" i="4"/>
  <c r="G22" i="4"/>
  <c r="G23" i="4"/>
  <c r="G24" i="4"/>
  <c r="J23" i="4" s="1"/>
  <c r="G25" i="4"/>
  <c r="G26" i="4"/>
  <c r="J26" i="4" s="1"/>
  <c r="G27" i="4"/>
  <c r="G28" i="4"/>
  <c r="G29" i="4"/>
  <c r="J29" i="4" s="1"/>
  <c r="G30" i="4"/>
  <c r="G31" i="4"/>
  <c r="G32" i="4"/>
  <c r="J32" i="4" s="1"/>
  <c r="G33" i="4"/>
  <c r="G34" i="4"/>
  <c r="G35" i="4"/>
  <c r="G36" i="4"/>
  <c r="J35" i="4" s="1"/>
  <c r="G37" i="4"/>
  <c r="G38" i="4"/>
  <c r="J38" i="4" s="1"/>
  <c r="G39" i="4"/>
  <c r="G40" i="4"/>
  <c r="G41" i="4"/>
  <c r="J41" i="4" s="1"/>
  <c r="G42" i="4"/>
  <c r="G43" i="4"/>
  <c r="G44" i="4"/>
  <c r="J44" i="4" s="1"/>
  <c r="G45" i="4"/>
  <c r="G46" i="4"/>
  <c r="G47" i="4"/>
  <c r="G48" i="4"/>
  <c r="J47" i="4" s="1"/>
  <c r="G49" i="4"/>
  <c r="G50" i="4"/>
  <c r="J50" i="4" s="1"/>
  <c r="G51" i="4"/>
  <c r="G52" i="4"/>
  <c r="G53" i="4"/>
  <c r="J53" i="4" s="1"/>
  <c r="G54" i="4"/>
  <c r="G55" i="4"/>
  <c r="G2" i="4"/>
  <c r="F3" i="4"/>
  <c r="F7" i="4"/>
  <c r="F11" i="4"/>
  <c r="F15" i="4"/>
  <c r="F19" i="4"/>
  <c r="F23" i="4"/>
  <c r="F27" i="4"/>
  <c r="F31" i="4"/>
  <c r="F35" i="4"/>
  <c r="F39" i="4"/>
  <c r="F43" i="4"/>
  <c r="F47" i="4"/>
  <c r="F51" i="4"/>
  <c r="F55" i="4"/>
  <c r="E55" i="4"/>
  <c r="E54" i="4"/>
  <c r="F54" i="4" s="1"/>
  <c r="E53" i="4"/>
  <c r="F53" i="4" s="1"/>
  <c r="I53" i="4" s="1"/>
  <c r="E52" i="4"/>
  <c r="F52" i="4" s="1"/>
  <c r="E51" i="4"/>
  <c r="E50" i="4"/>
  <c r="F50" i="4" s="1"/>
  <c r="I50" i="4" s="1"/>
  <c r="E49" i="4"/>
  <c r="F49" i="4" s="1"/>
  <c r="E48" i="4"/>
  <c r="F48" i="4" s="1"/>
  <c r="E47" i="4"/>
  <c r="E46" i="4"/>
  <c r="F46" i="4" s="1"/>
  <c r="E45" i="4"/>
  <c r="F45" i="4" s="1"/>
  <c r="E44" i="4"/>
  <c r="F44" i="4" s="1"/>
  <c r="E43" i="4"/>
  <c r="E42" i="4"/>
  <c r="F42" i="4" s="1"/>
  <c r="E41" i="4"/>
  <c r="F41" i="4" s="1"/>
  <c r="I41" i="4" s="1"/>
  <c r="E40" i="4"/>
  <c r="F40" i="4" s="1"/>
  <c r="E39" i="4"/>
  <c r="E38" i="4"/>
  <c r="F38" i="4" s="1"/>
  <c r="I38" i="4" s="1"/>
  <c r="E37" i="4"/>
  <c r="F37" i="4" s="1"/>
  <c r="E36" i="4"/>
  <c r="F36" i="4" s="1"/>
  <c r="E35" i="4"/>
  <c r="E34" i="4"/>
  <c r="F34" i="4" s="1"/>
  <c r="E33" i="4"/>
  <c r="F33" i="4" s="1"/>
  <c r="E32" i="4"/>
  <c r="F32" i="4" s="1"/>
  <c r="E31" i="4"/>
  <c r="E30" i="4"/>
  <c r="F30" i="4" s="1"/>
  <c r="E29" i="4"/>
  <c r="F29" i="4" s="1"/>
  <c r="I29" i="4" s="1"/>
  <c r="E28" i="4"/>
  <c r="F28" i="4" s="1"/>
  <c r="E27" i="4"/>
  <c r="E26" i="4"/>
  <c r="F26" i="4" s="1"/>
  <c r="I26" i="4" s="1"/>
  <c r="E25" i="4"/>
  <c r="F25" i="4" s="1"/>
  <c r="E24" i="4"/>
  <c r="F24" i="4" s="1"/>
  <c r="E23" i="4"/>
  <c r="E22" i="4"/>
  <c r="F22" i="4" s="1"/>
  <c r="E21" i="4"/>
  <c r="F21" i="4" s="1"/>
  <c r="E20" i="4"/>
  <c r="F20" i="4" s="1"/>
  <c r="E19" i="4"/>
  <c r="E18" i="4"/>
  <c r="F18" i="4" s="1"/>
  <c r="E17" i="4"/>
  <c r="F17" i="4" s="1"/>
  <c r="I17" i="4" s="1"/>
  <c r="E16" i="4"/>
  <c r="F16" i="4" s="1"/>
  <c r="E15" i="4"/>
  <c r="E14" i="4"/>
  <c r="F14" i="4" s="1"/>
  <c r="I14" i="4" s="1"/>
  <c r="E13" i="4"/>
  <c r="F13" i="4" s="1"/>
  <c r="E12" i="4"/>
  <c r="F12" i="4" s="1"/>
  <c r="E11" i="4"/>
  <c r="E10" i="4"/>
  <c r="F10" i="4" s="1"/>
  <c r="E9" i="4"/>
  <c r="F9" i="4" s="1"/>
  <c r="E8" i="4"/>
  <c r="F8" i="4" s="1"/>
  <c r="E7" i="4"/>
  <c r="E6" i="4"/>
  <c r="F6" i="4" s="1"/>
  <c r="E5" i="4"/>
  <c r="F5" i="4" s="1"/>
  <c r="I5" i="4" s="1"/>
  <c r="E4" i="4"/>
  <c r="F4" i="4" s="1"/>
  <c r="E3" i="4"/>
  <c r="E2" i="4"/>
  <c r="F2" i="4" s="1"/>
  <c r="I2" i="4" s="1"/>
  <c r="I35" i="4" l="1"/>
  <c r="I47" i="4"/>
  <c r="I11" i="4"/>
  <c r="I8" i="4"/>
  <c r="I20" i="4"/>
  <c r="I32" i="4"/>
  <c r="I44" i="4"/>
  <c r="I23" i="4"/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2" i="1"/>
  <c r="L2" i="1" s="1"/>
  <c r="T3" i="2"/>
  <c r="V3" i="2" s="1"/>
  <c r="U3" i="2"/>
  <c r="T4" i="2"/>
  <c r="V4" i="2" s="1"/>
  <c r="U4" i="2"/>
  <c r="T5" i="2"/>
  <c r="V5" i="2" s="1"/>
  <c r="U5" i="2"/>
  <c r="T6" i="2"/>
  <c r="V6" i="2" s="1"/>
  <c r="U6" i="2"/>
  <c r="T7" i="2"/>
  <c r="V7" i="2" s="1"/>
  <c r="U7" i="2"/>
  <c r="W7" i="2" s="1"/>
  <c r="T8" i="2"/>
  <c r="V8" i="2" s="1"/>
  <c r="U8" i="2"/>
  <c r="T9" i="2"/>
  <c r="U9" i="2"/>
  <c r="T10" i="2"/>
  <c r="V10" i="2" s="1"/>
  <c r="U10" i="2"/>
  <c r="T11" i="2"/>
  <c r="U11" i="2"/>
  <c r="T12" i="2"/>
  <c r="V12" i="2" s="1"/>
  <c r="U12" i="2"/>
  <c r="T13" i="2"/>
  <c r="U13" i="2"/>
  <c r="T14" i="2"/>
  <c r="V14" i="2" s="1"/>
  <c r="U14" i="2"/>
  <c r="T15" i="2"/>
  <c r="V15" i="2" s="1"/>
  <c r="U15" i="2"/>
  <c r="T16" i="2"/>
  <c r="V16" i="2" s="1"/>
  <c r="U16" i="2"/>
  <c r="T17" i="2"/>
  <c r="V17" i="2" s="1"/>
  <c r="U17" i="2"/>
  <c r="T18" i="2"/>
  <c r="V18" i="2" s="1"/>
  <c r="U18" i="2"/>
  <c r="T19" i="2"/>
  <c r="V19" i="2" s="1"/>
  <c r="U19" i="2"/>
  <c r="W19" i="2" s="1"/>
  <c r="T20" i="2"/>
  <c r="V20" i="2" s="1"/>
  <c r="U20" i="2"/>
  <c r="T21" i="2"/>
  <c r="V21" i="2" s="1"/>
  <c r="U21" i="2"/>
  <c r="W21" i="2" s="1"/>
  <c r="T22" i="2"/>
  <c r="V22" i="2" s="1"/>
  <c r="U22" i="2"/>
  <c r="T23" i="2"/>
  <c r="V23" i="2" s="1"/>
  <c r="U23" i="2"/>
  <c r="T24" i="2"/>
  <c r="V24" i="2" s="1"/>
  <c r="U24" i="2"/>
  <c r="T25" i="2"/>
  <c r="V25" i="2" s="1"/>
  <c r="U25" i="2"/>
  <c r="W25" i="2" s="1"/>
  <c r="T26" i="2"/>
  <c r="V26" i="2" s="1"/>
  <c r="U26" i="2"/>
  <c r="T27" i="2"/>
  <c r="V27" i="2" s="1"/>
  <c r="U27" i="2"/>
  <c r="T28" i="2"/>
  <c r="V28" i="2" s="1"/>
  <c r="U28" i="2"/>
  <c r="T29" i="2"/>
  <c r="U29" i="2"/>
  <c r="T30" i="2"/>
  <c r="V30" i="2" s="1"/>
  <c r="U30" i="2"/>
  <c r="T31" i="2"/>
  <c r="V31" i="2" s="1"/>
  <c r="U31" i="2"/>
  <c r="T32" i="2"/>
  <c r="V32" i="2" s="1"/>
  <c r="U32" i="2"/>
  <c r="T33" i="2"/>
  <c r="V33" i="2" s="1"/>
  <c r="U33" i="2"/>
  <c r="W33" i="2" s="1"/>
  <c r="T34" i="2"/>
  <c r="V34" i="2" s="1"/>
  <c r="U34" i="2"/>
  <c r="T35" i="2"/>
  <c r="V35" i="2" s="1"/>
  <c r="U35" i="2"/>
  <c r="T36" i="2"/>
  <c r="V36" i="2" s="1"/>
  <c r="U36" i="2"/>
  <c r="T37" i="2"/>
  <c r="V37" i="2" s="1"/>
  <c r="U37" i="2"/>
  <c r="W37" i="2" s="1"/>
  <c r="U2" i="2"/>
  <c r="T2" i="2"/>
  <c r="W11" i="2" l="1"/>
  <c r="W9" i="2"/>
  <c r="W2" i="2"/>
  <c r="W36" i="2"/>
  <c r="W34" i="2"/>
  <c r="W32" i="2"/>
  <c r="W30" i="2"/>
  <c r="W28" i="2"/>
  <c r="W26" i="2"/>
  <c r="W24" i="2"/>
  <c r="W20" i="2"/>
  <c r="W18" i="2"/>
  <c r="W16" i="2"/>
  <c r="W14" i="2"/>
  <c r="W12" i="2"/>
  <c r="W10" i="2"/>
  <c r="W8" i="2"/>
  <c r="W6" i="2"/>
  <c r="W4" i="2"/>
  <c r="V2" i="2"/>
  <c r="W3" i="2"/>
  <c r="W5" i="2"/>
  <c r="W35" i="2"/>
  <c r="W31" i="2"/>
  <c r="W29" i="2"/>
  <c r="V29" i="2"/>
  <c r="W27" i="2"/>
  <c r="W23" i="2"/>
  <c r="W22" i="2"/>
  <c r="W17" i="2"/>
  <c r="W15" i="2"/>
  <c r="W13" i="2"/>
  <c r="V13" i="2"/>
  <c r="V11" i="2"/>
  <c r="V9" i="2"/>
  <c r="F3" i="1"/>
  <c r="K3" i="1" s="1"/>
  <c r="F4" i="1"/>
  <c r="K4" i="1" s="1"/>
  <c r="F5" i="1"/>
  <c r="K5" i="1" s="1"/>
  <c r="F6" i="1"/>
  <c r="K6" i="1" s="1"/>
  <c r="F7" i="1"/>
  <c r="K7" i="1" s="1"/>
  <c r="F8" i="1"/>
  <c r="K8" i="1" s="1"/>
  <c r="F9" i="1"/>
  <c r="K9" i="1" s="1"/>
  <c r="F10" i="1"/>
  <c r="K10" i="1" s="1"/>
  <c r="F11" i="1"/>
  <c r="K11" i="1" s="1"/>
  <c r="F12" i="1"/>
  <c r="K12" i="1" s="1"/>
  <c r="F13" i="1"/>
  <c r="K13" i="1" s="1"/>
  <c r="F14" i="1"/>
  <c r="K14" i="1" s="1"/>
  <c r="F15" i="1"/>
  <c r="K15" i="1" s="1"/>
  <c r="F16" i="1"/>
  <c r="K16" i="1" s="1"/>
  <c r="F17" i="1"/>
  <c r="K17" i="1" s="1"/>
  <c r="F18" i="1"/>
  <c r="K18" i="1" s="1"/>
  <c r="F19" i="1"/>
  <c r="K19" i="1" s="1"/>
  <c r="F20" i="1"/>
  <c r="K20" i="1" s="1"/>
  <c r="F21" i="1"/>
  <c r="K21" i="1" s="1"/>
  <c r="F22" i="1"/>
  <c r="K22" i="1" s="1"/>
  <c r="F23" i="1"/>
  <c r="K23" i="1" s="1"/>
  <c r="F24" i="1"/>
  <c r="K24" i="1" s="1"/>
  <c r="F25" i="1"/>
  <c r="K25" i="1" s="1"/>
  <c r="F26" i="1"/>
  <c r="K26" i="1" s="1"/>
  <c r="F27" i="1"/>
  <c r="K27" i="1" s="1"/>
  <c r="F28" i="1"/>
  <c r="K28" i="1" s="1"/>
  <c r="F29" i="1"/>
  <c r="K29" i="1" s="1"/>
  <c r="F30" i="1"/>
  <c r="K30" i="1" s="1"/>
  <c r="F31" i="1"/>
  <c r="K31" i="1" s="1"/>
  <c r="F32" i="1"/>
  <c r="K32" i="1" s="1"/>
  <c r="F33" i="1"/>
  <c r="K33" i="1" s="1"/>
  <c r="F34" i="1"/>
  <c r="K34" i="1" s="1"/>
  <c r="F35" i="1"/>
  <c r="K35" i="1" s="1"/>
  <c r="F36" i="1"/>
  <c r="K36" i="1" s="1"/>
  <c r="F37" i="1"/>
  <c r="K37" i="1" s="1"/>
  <c r="F38" i="1"/>
  <c r="K38" i="1" s="1"/>
  <c r="F39" i="1"/>
  <c r="K39" i="1" s="1"/>
  <c r="F40" i="1"/>
  <c r="K40" i="1" s="1"/>
  <c r="F41" i="1"/>
  <c r="K41" i="1" s="1"/>
  <c r="F42" i="1"/>
  <c r="K42" i="1" s="1"/>
  <c r="F43" i="1"/>
  <c r="K43" i="1" s="1"/>
  <c r="F44" i="1"/>
  <c r="K44" i="1" s="1"/>
  <c r="F45" i="1"/>
  <c r="K45" i="1" s="1"/>
  <c r="F46" i="1"/>
  <c r="K46" i="1" s="1"/>
  <c r="F47" i="1"/>
  <c r="K47" i="1" s="1"/>
  <c r="F48" i="1"/>
  <c r="K48" i="1" s="1"/>
  <c r="F49" i="1"/>
  <c r="K49" i="1" s="1"/>
  <c r="F50" i="1"/>
  <c r="K50" i="1" s="1"/>
  <c r="F51" i="1"/>
  <c r="K51" i="1" s="1"/>
  <c r="F52" i="1"/>
  <c r="K52" i="1" s="1"/>
  <c r="F53" i="1"/>
  <c r="K53" i="1" s="1"/>
  <c r="F54" i="1"/>
  <c r="K54" i="1" s="1"/>
  <c r="F55" i="1"/>
  <c r="K55" i="1" s="1"/>
  <c r="F2" i="1"/>
  <c r="K2" i="1" s="1"/>
  <c r="I3" i="2" l="1"/>
  <c r="L3" i="2" s="1"/>
  <c r="J3" i="2"/>
  <c r="I4" i="2"/>
  <c r="K4" i="2" s="1"/>
  <c r="J4" i="2"/>
  <c r="I5" i="2"/>
  <c r="L5" i="2" s="1"/>
  <c r="J5" i="2"/>
  <c r="I6" i="2"/>
  <c r="K6" i="2" s="1"/>
  <c r="J6" i="2"/>
  <c r="I7" i="2"/>
  <c r="L7" i="2" s="1"/>
  <c r="J7" i="2"/>
  <c r="I8" i="2"/>
  <c r="K8" i="2" s="1"/>
  <c r="J8" i="2"/>
  <c r="I9" i="2"/>
  <c r="L9" i="2" s="1"/>
  <c r="J9" i="2"/>
  <c r="I10" i="2"/>
  <c r="K10" i="2" s="1"/>
  <c r="J10" i="2"/>
  <c r="I11" i="2"/>
  <c r="L11" i="2" s="1"/>
  <c r="J11" i="2"/>
  <c r="I12" i="2"/>
  <c r="K12" i="2" s="1"/>
  <c r="J12" i="2"/>
  <c r="I13" i="2"/>
  <c r="L13" i="2" s="1"/>
  <c r="J13" i="2"/>
  <c r="I14" i="2"/>
  <c r="K14" i="2" s="1"/>
  <c r="J14" i="2"/>
  <c r="I15" i="2"/>
  <c r="L15" i="2" s="1"/>
  <c r="J15" i="2"/>
  <c r="I16" i="2"/>
  <c r="K16" i="2" s="1"/>
  <c r="J16" i="2"/>
  <c r="I17" i="2"/>
  <c r="L17" i="2" s="1"/>
  <c r="J17" i="2"/>
  <c r="I18" i="2"/>
  <c r="K18" i="2" s="1"/>
  <c r="J18" i="2"/>
  <c r="I19" i="2"/>
  <c r="L19" i="2" s="1"/>
  <c r="J19" i="2"/>
  <c r="I20" i="2"/>
  <c r="K20" i="2" s="1"/>
  <c r="J20" i="2"/>
  <c r="I21" i="2"/>
  <c r="L21" i="2" s="1"/>
  <c r="J21" i="2"/>
  <c r="I22" i="2"/>
  <c r="K22" i="2" s="1"/>
  <c r="J22" i="2"/>
  <c r="I23" i="2"/>
  <c r="L23" i="2" s="1"/>
  <c r="J23" i="2"/>
  <c r="I24" i="2"/>
  <c r="K24" i="2" s="1"/>
  <c r="J24" i="2"/>
  <c r="I25" i="2"/>
  <c r="L25" i="2" s="1"/>
  <c r="J25" i="2"/>
  <c r="I26" i="2"/>
  <c r="K26" i="2" s="1"/>
  <c r="J26" i="2"/>
  <c r="I27" i="2"/>
  <c r="L27" i="2" s="1"/>
  <c r="J27" i="2"/>
  <c r="I28" i="2"/>
  <c r="K28" i="2" s="1"/>
  <c r="J28" i="2"/>
  <c r="I29" i="2"/>
  <c r="L29" i="2" s="1"/>
  <c r="J29" i="2"/>
  <c r="I30" i="2"/>
  <c r="K30" i="2" s="1"/>
  <c r="J30" i="2"/>
  <c r="I31" i="2"/>
  <c r="L31" i="2" s="1"/>
  <c r="J31" i="2"/>
  <c r="I32" i="2"/>
  <c r="K32" i="2" s="1"/>
  <c r="J32" i="2"/>
  <c r="I33" i="2"/>
  <c r="L33" i="2" s="1"/>
  <c r="J33" i="2"/>
  <c r="I34" i="2"/>
  <c r="K34" i="2" s="1"/>
  <c r="J34" i="2"/>
  <c r="I35" i="2"/>
  <c r="L35" i="2" s="1"/>
  <c r="J35" i="2"/>
  <c r="I36" i="2"/>
  <c r="K36" i="2" s="1"/>
  <c r="J36" i="2"/>
  <c r="I37" i="2"/>
  <c r="L37" i="2" s="1"/>
  <c r="J37" i="2"/>
  <c r="I38" i="2"/>
  <c r="K38" i="2" s="1"/>
  <c r="J38" i="2"/>
  <c r="I39" i="2"/>
  <c r="L39" i="2" s="1"/>
  <c r="J39" i="2"/>
  <c r="I41" i="2"/>
  <c r="K41" i="2" s="1"/>
  <c r="J41" i="2"/>
  <c r="I42" i="2"/>
  <c r="L42" i="2" s="1"/>
  <c r="J42" i="2"/>
  <c r="I44" i="2"/>
  <c r="K44" i="2" s="1"/>
  <c r="J44" i="2"/>
  <c r="I45" i="2"/>
  <c r="K45" i="2" s="1"/>
  <c r="J45" i="2"/>
  <c r="I50" i="2"/>
  <c r="J50" i="2"/>
  <c r="I51" i="2"/>
  <c r="K51" i="2" s="1"/>
  <c r="J51" i="2"/>
  <c r="I53" i="2"/>
  <c r="J53" i="2"/>
  <c r="I54" i="2"/>
  <c r="K54" i="2" s="1"/>
  <c r="J54" i="2"/>
  <c r="J2" i="2"/>
  <c r="I2" i="2"/>
  <c r="K2" i="2" s="1"/>
  <c r="L53" i="2" l="1"/>
  <c r="L50" i="2"/>
  <c r="M28" i="2"/>
  <c r="L2" i="2"/>
  <c r="K53" i="2"/>
  <c r="K50" i="2"/>
  <c r="M50" i="2" s="1"/>
  <c r="K42" i="2"/>
  <c r="K39" i="2"/>
  <c r="K37" i="2"/>
  <c r="K35" i="2"/>
  <c r="K33" i="2"/>
  <c r="K31" i="2"/>
  <c r="K29" i="2"/>
  <c r="K27" i="2"/>
  <c r="M26" i="2" s="1"/>
  <c r="K25" i="2"/>
  <c r="K23" i="2"/>
  <c r="K21" i="2"/>
  <c r="K19" i="2"/>
  <c r="K17" i="2"/>
  <c r="K15" i="2"/>
  <c r="K13" i="2"/>
  <c r="K11" i="2"/>
  <c r="K9" i="2"/>
  <c r="K7" i="2"/>
  <c r="K5" i="2"/>
  <c r="K3" i="2"/>
  <c r="M2" i="2" s="1"/>
  <c r="L54" i="2"/>
  <c r="L51" i="2"/>
  <c r="L44" i="2"/>
  <c r="L41" i="2"/>
  <c r="M41" i="2" s="1"/>
  <c r="L38" i="2"/>
  <c r="M38" i="2" s="1"/>
  <c r="L36" i="2"/>
  <c r="M36" i="2" s="1"/>
  <c r="L34" i="2"/>
  <c r="L32" i="2"/>
  <c r="M32" i="2" s="1"/>
  <c r="L30" i="2"/>
  <c r="M30" i="2" s="1"/>
  <c r="L28" i="2"/>
  <c r="L26" i="2"/>
  <c r="L24" i="2"/>
  <c r="M24" i="2" s="1"/>
  <c r="L22" i="2"/>
  <c r="M22" i="2" s="1"/>
  <c r="L20" i="2"/>
  <c r="M20" i="2" s="1"/>
  <c r="L18" i="2"/>
  <c r="L16" i="2"/>
  <c r="M16" i="2" s="1"/>
  <c r="L14" i="2"/>
  <c r="M14" i="2" s="1"/>
  <c r="L12" i="2"/>
  <c r="M12" i="2" s="1"/>
  <c r="L10" i="2"/>
  <c r="L8" i="2"/>
  <c r="M8" i="2" s="1"/>
  <c r="L6" i="2"/>
  <c r="M6" i="2" s="1"/>
  <c r="L4" i="2"/>
  <c r="M4" i="2" s="1"/>
  <c r="L45" i="2"/>
  <c r="M18" i="2" l="1"/>
  <c r="M34" i="2"/>
  <c r="M44" i="2"/>
  <c r="M53" i="2"/>
  <c r="M10" i="2"/>
</calcChain>
</file>

<file path=xl/sharedStrings.xml><?xml version="1.0" encoding="utf-8"?>
<sst xmlns="http://schemas.openxmlformats.org/spreadsheetml/2006/main" count="244" uniqueCount="66">
  <si>
    <t>SN</t>
  </si>
  <si>
    <t>Sample</t>
  </si>
  <si>
    <t>State</t>
  </si>
  <si>
    <t>mass_mg</t>
  </si>
  <si>
    <t>% N</t>
  </si>
  <si>
    <t>%CP</t>
  </si>
  <si>
    <t>FD</t>
  </si>
  <si>
    <t>OD</t>
  </si>
  <si>
    <t>SD</t>
  </si>
  <si>
    <t>SoD</t>
  </si>
  <si>
    <t>BSD</t>
  </si>
  <si>
    <t>BSoD</t>
  </si>
  <si>
    <t>Gonimbrasia_belina</t>
  </si>
  <si>
    <t>Bunea_alcinoe</t>
  </si>
  <si>
    <t>Gryllus_bimaculata</t>
  </si>
  <si>
    <t>Ruspolia_differens</t>
  </si>
  <si>
    <t>M_1</t>
  </si>
  <si>
    <t>M_2</t>
  </si>
  <si>
    <t>M_3</t>
  </si>
  <si>
    <t>M_0</t>
  </si>
  <si>
    <t>FD_BSSD</t>
  </si>
  <si>
    <t>OD_BSSoD</t>
  </si>
  <si>
    <t>M2-M3</t>
  </si>
  <si>
    <t>M2-M0</t>
  </si>
  <si>
    <t>(M2-M3)/M1</t>
  </si>
  <si>
    <t>(M2-M3)/(M2-M0)</t>
  </si>
  <si>
    <t>Av. % Moist</t>
  </si>
  <si>
    <t>%moisture</t>
  </si>
  <si>
    <t>%CP/DM</t>
  </si>
  <si>
    <t>DM</t>
  </si>
  <si>
    <t>%CF/DM</t>
  </si>
  <si>
    <t>%CF</t>
  </si>
  <si>
    <t>%Ash</t>
  </si>
  <si>
    <t>%CFr</t>
  </si>
  <si>
    <t>5mg_SDS PAGE</t>
  </si>
  <si>
    <t>Crude Protein</t>
  </si>
  <si>
    <t>Crude Fats</t>
  </si>
  <si>
    <t>CD</t>
  </si>
  <si>
    <t>BCD</t>
  </si>
  <si>
    <t>Drying Method</t>
  </si>
  <si>
    <t>R. differens</t>
  </si>
  <si>
    <t>G. bimaculatus</t>
  </si>
  <si>
    <t>B. alcinoe</t>
  </si>
  <si>
    <t>=</t>
  </si>
  <si>
    <t>Ash</t>
  </si>
  <si>
    <t>std</t>
  </si>
  <si>
    <t>B.alcinoe_BSD</t>
  </si>
  <si>
    <t>B.alcinoe_BSoD</t>
  </si>
  <si>
    <t>B.alcinoe_FD</t>
  </si>
  <si>
    <t>B.alcinoe_OD</t>
  </si>
  <si>
    <t>B.alcinoe_SD</t>
  </si>
  <si>
    <t>B.alcinoe_SoD</t>
  </si>
  <si>
    <t>G.bimaculatus_BSD</t>
  </si>
  <si>
    <t>G.bimaculatus_BSoD</t>
  </si>
  <si>
    <t>G.bimaculatus_FD</t>
  </si>
  <si>
    <t>G.bimaculatus_OD</t>
  </si>
  <si>
    <t>G.bimaculatus_SD</t>
  </si>
  <si>
    <t>G.bimaculatus_SoD</t>
  </si>
  <si>
    <t>R.differens_BSD</t>
  </si>
  <si>
    <t>R.differens_BSoD</t>
  </si>
  <si>
    <t>R.differens_FD</t>
  </si>
  <si>
    <t>R.differens_OD</t>
  </si>
  <si>
    <t>R.differens_SD</t>
  </si>
  <si>
    <t>R.differens_SoD</t>
  </si>
  <si>
    <t>Carbohydrate</t>
  </si>
  <si>
    <t>Chitin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</si>
</sst>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G. bimaculatus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Prox.Anal!$T$15</c:f>
              <c:strCache>
                <c:ptCount val="1"/>
                <c:pt idx="0">
                  <c:v>Crude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Prox.Anal!$V$3:$V$8</c:f>
                <c:numCache>
                  <c:formatCode>General</c:formatCode>
                  <c:ptCount val="6"/>
                  <c:pt idx="0">
                    <c:v>0.14871296213649043</c:v>
                  </c:pt>
                  <c:pt idx="1">
                    <c:v>0.35825127175594029</c:v>
                  </c:pt>
                  <c:pt idx="2">
                    <c:v>0.62119809203306386</c:v>
                  </c:pt>
                  <c:pt idx="3">
                    <c:v>0.27014839826186771</c:v>
                  </c:pt>
                  <c:pt idx="4">
                    <c:v>0.24575892316661735</c:v>
                  </c:pt>
                  <c:pt idx="5">
                    <c:v>0.29831088005962114</c:v>
                  </c:pt>
                </c:numCache>
              </c:numRef>
            </c:plus>
            <c:minus>
              <c:numRef>
                <c:f>Prox.Anal!$V$3:$V$8</c:f>
                <c:numCache>
                  <c:formatCode>General</c:formatCode>
                  <c:ptCount val="6"/>
                  <c:pt idx="0">
                    <c:v>0.14871296213649043</c:v>
                  </c:pt>
                  <c:pt idx="1">
                    <c:v>0.35825127175594029</c:v>
                  </c:pt>
                  <c:pt idx="2">
                    <c:v>0.62119809203306386</c:v>
                  </c:pt>
                  <c:pt idx="3">
                    <c:v>0.27014839826186771</c:v>
                  </c:pt>
                  <c:pt idx="4">
                    <c:v>0.24575892316661735</c:v>
                  </c:pt>
                  <c:pt idx="5">
                    <c:v>0.29831088005962114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Prox.Anal!$T$16:$T$21</c:f>
              <c:numCache>
                <c:formatCode>0.00</c:formatCode>
                <c:ptCount val="6"/>
                <c:pt idx="0">
                  <c:v>81.804919414068152</c:v>
                </c:pt>
                <c:pt idx="1">
                  <c:v>81.912100686660196</c:v>
                </c:pt>
                <c:pt idx="2">
                  <c:v>80.320596806846467</c:v>
                </c:pt>
                <c:pt idx="3">
                  <c:v>82.599809419337745</c:v>
                </c:pt>
                <c:pt idx="4">
                  <c:v>78.989325194636805</c:v>
                </c:pt>
                <c:pt idx="5">
                  <c:v>78.801417046339921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D6-4C84-8AD1-D3BE8D87CBD7}"/>
            </c:ext>
          </c:extLst>
        </c:ser>
        <c:ser>
          <c:idx val="1"/>
          <c:order val="1"/>
          <c:tx>
            <c:strRef>
              <c:f>Prox.Anal!$U$15</c:f>
              <c:strCache>
                <c:ptCount val="1"/>
                <c:pt idx="0">
                  <c:v>Crude Fats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Prox.Anal!$X$3:$X$8</c:f>
                <c:numCache>
                  <c:formatCode>General</c:formatCode>
                  <c:ptCount val="6"/>
                  <c:pt idx="0">
                    <c:v>1.565756871548709E-2</c:v>
                  </c:pt>
                  <c:pt idx="1">
                    <c:v>1.6454177920947406E-2</c:v>
                  </c:pt>
                  <c:pt idx="2">
                    <c:v>9.3171427751591127E-3</c:v>
                  </c:pt>
                  <c:pt idx="3">
                    <c:v>3.2145502536643188E-2</c:v>
                  </c:pt>
                  <c:pt idx="4">
                    <c:v>3.0550504633038614E-2</c:v>
                  </c:pt>
                  <c:pt idx="5">
                    <c:v>3.5118845842842701E-2</c:v>
                  </c:pt>
                </c:numCache>
              </c:numRef>
            </c:plus>
            <c:minus>
              <c:numRef>
                <c:f>Prox.Anal!$X$3:$X$8</c:f>
                <c:numCache>
                  <c:formatCode>General</c:formatCode>
                  <c:ptCount val="6"/>
                  <c:pt idx="0">
                    <c:v>1.565756871548709E-2</c:v>
                  </c:pt>
                  <c:pt idx="1">
                    <c:v>1.6454177920947406E-2</c:v>
                  </c:pt>
                  <c:pt idx="2">
                    <c:v>9.3171427751591127E-3</c:v>
                  </c:pt>
                  <c:pt idx="3">
                    <c:v>3.2145502536643188E-2</c:v>
                  </c:pt>
                  <c:pt idx="4">
                    <c:v>3.0550504633038614E-2</c:v>
                  </c:pt>
                  <c:pt idx="5">
                    <c:v>3.5118845842842701E-2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Prox.Anal!$U$16:$U$21</c:f>
              <c:numCache>
                <c:formatCode>0.00</c:formatCode>
                <c:ptCount val="6"/>
                <c:pt idx="0">
                  <c:v>0.21042637380520923</c:v>
                </c:pt>
                <c:pt idx="1">
                  <c:v>0.27207876469188214</c:v>
                </c:pt>
                <c:pt idx="2">
                  <c:v>0.27406935700344687</c:v>
                </c:pt>
                <c:pt idx="3">
                  <c:v>0.32666666666666666</c:v>
                </c:pt>
                <c:pt idx="4">
                  <c:v>0.22333333333333336</c:v>
                </c:pt>
                <c:pt idx="5">
                  <c:v>0.24333333333333332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D6-4C84-8AD1-D3BE8D87CBD7}"/>
            </c:ext>
          </c:extLst>
        </c:ser>
        <c:ser>
          <c:idx val="2"/>
          <c:order val="2"/>
          <c:tx>
            <c:strRef>
              <c:f>Prox.Anal!$V$15</c:f>
              <c:strCache>
                <c:ptCount val="1"/>
                <c:pt idx="0">
                  <c:v>Ash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Prox.Anal!$Z$3:$Z$8</c:f>
                <c:numCache>
                  <c:formatCode>General</c:formatCode>
                  <c:ptCount val="6"/>
                  <c:pt idx="0">
                    <c:v>0.25716401999999999</c:v>
                  </c:pt>
                  <c:pt idx="1">
                    <c:v>0.25006666</c:v>
                  </c:pt>
                  <c:pt idx="2">
                    <c:v>0.28583212000000002</c:v>
                  </c:pt>
                  <c:pt idx="3">
                    <c:v>0.27073973000000001</c:v>
                  </c:pt>
                  <c:pt idx="4">
                    <c:v>0.32593454999999999</c:v>
                  </c:pt>
                  <c:pt idx="5">
                    <c:v>0.26286879000000002</c:v>
                  </c:pt>
                </c:numCache>
              </c:numRef>
            </c:plus>
            <c:minus>
              <c:numRef>
                <c:f>Prox.Anal!$Z$3:$Z$8</c:f>
                <c:numCache>
                  <c:formatCode>General</c:formatCode>
                  <c:ptCount val="6"/>
                  <c:pt idx="0">
                    <c:v>0.25716401999999999</c:v>
                  </c:pt>
                  <c:pt idx="1">
                    <c:v>0.25006666</c:v>
                  </c:pt>
                  <c:pt idx="2">
                    <c:v>0.28583212000000002</c:v>
                  </c:pt>
                  <c:pt idx="3">
                    <c:v>0.27073973000000001</c:v>
                  </c:pt>
                  <c:pt idx="4">
                    <c:v>0.32593454999999999</c:v>
                  </c:pt>
                  <c:pt idx="5">
                    <c:v>0.26286879000000002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Prox.Anal!$V$16:$V$21</c:f>
              <c:numCache>
                <c:formatCode>0.00</c:formatCode>
                <c:ptCount val="6"/>
                <c:pt idx="0">
                  <c:v>5.2833329999999998</c:v>
                </c:pt>
                <c:pt idx="1">
                  <c:v>5.0466670000000002</c:v>
                </c:pt>
                <c:pt idx="2">
                  <c:v>5.65</c:v>
                </c:pt>
                <c:pt idx="3">
                  <c:v>5.62</c:v>
                </c:pt>
                <c:pt idx="4">
                  <c:v>6.2033329999999998</c:v>
                </c:pt>
                <c:pt idx="5">
                  <c:v>5.66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D6-4C84-8AD1-D3BE8D87C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6015360"/>
        <c:axId val="506015688"/>
      </c:barChart>
      <c:catAx>
        <c:axId val="50601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15688"/>
        <c:crosses val="autoZero"/>
        <c:auto val="1"/>
        <c:lblAlgn val="ctr"/>
        <c:lblOffset val="100"/>
        <c:noMultiLvlLbl val="0"/>
      </c:catAx>
      <c:valAx>
        <c:axId val="506015688"/>
        <c:scaling>
          <c:orientation val="minMax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1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B. alcinoe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088648293963255"/>
          <c:y val="0.17171296296296296"/>
          <c:w val="0.88633573928258969"/>
          <c:h val="0.614984324876057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Prox.Anal!$Z$15</c:f>
              <c:strCache>
                <c:ptCount val="1"/>
                <c:pt idx="0">
                  <c:v>Crude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Prox.Anal!$AB$3:$AB$8</c:f>
                <c:numCache>
                  <c:formatCode>General</c:formatCode>
                  <c:ptCount val="6"/>
                  <c:pt idx="0">
                    <c:v>0.28125174449237672</c:v>
                  </c:pt>
                  <c:pt idx="1">
                    <c:v>0.2360976649153827</c:v>
                  </c:pt>
                  <c:pt idx="2">
                    <c:v>0.55609699784783473</c:v>
                  </c:pt>
                  <c:pt idx="3">
                    <c:v>0.1434785568450811</c:v>
                  </c:pt>
                  <c:pt idx="4">
                    <c:v>0.18518677216994209</c:v>
                  </c:pt>
                  <c:pt idx="5">
                    <c:v>0.18154395358992031</c:v>
                  </c:pt>
                </c:numCache>
              </c:numRef>
            </c:plus>
            <c:minus>
              <c:numRef>
                <c:f>Prox.Anal!$AB$3:$AB$8</c:f>
                <c:numCache>
                  <c:formatCode>General</c:formatCode>
                  <c:ptCount val="6"/>
                  <c:pt idx="0">
                    <c:v>0.28125174449237672</c:v>
                  </c:pt>
                  <c:pt idx="1">
                    <c:v>0.2360976649153827</c:v>
                  </c:pt>
                  <c:pt idx="2">
                    <c:v>0.55609699784783473</c:v>
                  </c:pt>
                  <c:pt idx="3">
                    <c:v>0.1434785568450811</c:v>
                  </c:pt>
                  <c:pt idx="4">
                    <c:v>0.18518677216994209</c:v>
                  </c:pt>
                  <c:pt idx="5">
                    <c:v>0.18154395358992031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Prox.Anal!$Z$16:$Z$21</c:f>
              <c:numCache>
                <c:formatCode>0.00</c:formatCode>
                <c:ptCount val="6"/>
                <c:pt idx="0">
                  <c:v>78.870236929063424</c:v>
                </c:pt>
                <c:pt idx="1">
                  <c:v>80.820187742514918</c:v>
                </c:pt>
                <c:pt idx="2">
                  <c:v>82.030981284382435</c:v>
                </c:pt>
                <c:pt idx="3">
                  <c:v>81.212269435574925</c:v>
                </c:pt>
                <c:pt idx="4">
                  <c:v>78.715361970519623</c:v>
                </c:pt>
                <c:pt idx="5">
                  <c:v>78.479597709029875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5-4351-95AE-F06F6337114B}"/>
            </c:ext>
          </c:extLst>
        </c:ser>
        <c:ser>
          <c:idx val="1"/>
          <c:order val="1"/>
          <c:tx>
            <c:strRef>
              <c:f>Prox.Anal!$AA$15</c:f>
              <c:strCache>
                <c:ptCount val="1"/>
                <c:pt idx="0">
                  <c:v>Crude Fats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Prox.Anal!$AD$3:$AD$8</c:f>
                <c:numCache>
                  <c:formatCode>General</c:formatCode>
                  <c:ptCount val="6"/>
                  <c:pt idx="0">
                    <c:v>3.1230663132532071E-2</c:v>
                  </c:pt>
                  <c:pt idx="1">
                    <c:v>2.5035835560494161E-2</c:v>
                  </c:pt>
                  <c:pt idx="2">
                    <c:v>1.085018969685634E-2</c:v>
                  </c:pt>
                  <c:pt idx="3">
                    <c:v>2.1960894967400283E-2</c:v>
                  </c:pt>
                  <c:pt idx="4">
                    <c:v>1.9495005502806494E-2</c:v>
                  </c:pt>
                  <c:pt idx="5">
                    <c:v>2.5073616922425285E-2</c:v>
                  </c:pt>
                </c:numCache>
              </c:numRef>
            </c:plus>
            <c:minus>
              <c:numRef>
                <c:f>Prox.Anal!$AD$3:$AD$8</c:f>
                <c:numCache>
                  <c:formatCode>General</c:formatCode>
                  <c:ptCount val="6"/>
                  <c:pt idx="0">
                    <c:v>3.1230663132532071E-2</c:v>
                  </c:pt>
                  <c:pt idx="1">
                    <c:v>2.5035835560494161E-2</c:v>
                  </c:pt>
                  <c:pt idx="2">
                    <c:v>1.085018969685634E-2</c:v>
                  </c:pt>
                  <c:pt idx="3">
                    <c:v>2.1960894967400283E-2</c:v>
                  </c:pt>
                  <c:pt idx="4">
                    <c:v>1.9495005502806494E-2</c:v>
                  </c:pt>
                  <c:pt idx="5">
                    <c:v>2.5073616922425285E-2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Prox.Anal!$AA$16:$AA$21</c:f>
              <c:numCache>
                <c:formatCode>0.00</c:formatCode>
                <c:ptCount val="6"/>
                <c:pt idx="0">
                  <c:v>0.25432696047762987</c:v>
                </c:pt>
                <c:pt idx="1">
                  <c:v>0.18679480144730154</c:v>
                </c:pt>
                <c:pt idx="2">
                  <c:v>0.30113667494864221</c:v>
                </c:pt>
                <c:pt idx="3">
                  <c:v>0.30585752846067732</c:v>
                </c:pt>
                <c:pt idx="4">
                  <c:v>0.3867869680153273</c:v>
                </c:pt>
                <c:pt idx="5">
                  <c:v>0.26970992627647494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C5-4351-95AE-F06F6337114B}"/>
            </c:ext>
          </c:extLst>
        </c:ser>
        <c:ser>
          <c:idx val="2"/>
          <c:order val="2"/>
          <c:tx>
            <c:strRef>
              <c:f>Prox.Anal!$AB$15</c:f>
              <c:strCache>
                <c:ptCount val="1"/>
                <c:pt idx="0">
                  <c:v>Ash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Prox.Anal!$AF$3:$AF$8</c:f>
                <c:numCache>
                  <c:formatCode>General</c:formatCode>
                  <c:ptCount val="6"/>
                  <c:pt idx="0">
                    <c:v>0.18502252</c:v>
                  </c:pt>
                  <c:pt idx="1">
                    <c:v>0.17349352000000001</c:v>
                  </c:pt>
                  <c:pt idx="2">
                    <c:v>0.14294520999999999</c:v>
                  </c:pt>
                  <c:pt idx="3">
                    <c:v>0.16196706999999999</c:v>
                  </c:pt>
                  <c:pt idx="4">
                    <c:v>0.21939310000000001</c:v>
                  </c:pt>
                  <c:pt idx="5">
                    <c:v>0.22941955999999999</c:v>
                  </c:pt>
                </c:numCache>
              </c:numRef>
            </c:plus>
            <c:minus>
              <c:numRef>
                <c:f>Prox.Anal!$AF$3:$AF$8</c:f>
                <c:numCache>
                  <c:formatCode>General</c:formatCode>
                  <c:ptCount val="6"/>
                  <c:pt idx="0">
                    <c:v>0.18502252</c:v>
                  </c:pt>
                  <c:pt idx="1">
                    <c:v>0.17349352000000001</c:v>
                  </c:pt>
                  <c:pt idx="2">
                    <c:v>0.14294520999999999</c:v>
                  </c:pt>
                  <c:pt idx="3">
                    <c:v>0.16196706999999999</c:v>
                  </c:pt>
                  <c:pt idx="4">
                    <c:v>0.21939310000000001</c:v>
                  </c:pt>
                  <c:pt idx="5">
                    <c:v>0.22941955999999999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Prox.Anal!$AB$16:$AB$21</c:f>
              <c:numCache>
                <c:formatCode>0.00</c:formatCode>
                <c:ptCount val="6"/>
                <c:pt idx="0">
                  <c:v>3.4033329999999999</c:v>
                </c:pt>
                <c:pt idx="1">
                  <c:v>3.87</c:v>
                </c:pt>
                <c:pt idx="2">
                  <c:v>3.2966669999999998</c:v>
                </c:pt>
                <c:pt idx="3">
                  <c:v>3.3466670000000001</c:v>
                </c:pt>
                <c:pt idx="4">
                  <c:v>4.3866670000000001</c:v>
                </c:pt>
                <c:pt idx="5">
                  <c:v>4.6633329999999997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C5-4351-95AE-F06F63371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245584"/>
        <c:axId val="175255096"/>
      </c:barChart>
      <c:catAx>
        <c:axId val="17524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255096"/>
        <c:crosses val="autoZero"/>
        <c:auto val="1"/>
        <c:lblAlgn val="ctr"/>
        <c:lblOffset val="100"/>
        <c:noMultiLvlLbl val="0"/>
      </c:catAx>
      <c:valAx>
        <c:axId val="175255096"/>
        <c:scaling>
          <c:orientation val="minMax"/>
          <c:max val="10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2455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R.</a:t>
            </a:r>
            <a:r>
              <a:rPr lang="en-GB" baseline="0"/>
              <a:t> differens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66426071741031"/>
          <c:y val="0.17171296296296298"/>
          <c:w val="0.88633573928258969"/>
          <c:h val="0.614984324876057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Prox.Anal!$O$15</c:f>
              <c:strCache>
                <c:ptCount val="1"/>
                <c:pt idx="0">
                  <c:v>Crude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Prox.Anal!$P$3:$P$8</c:f>
                <c:numCache>
                  <c:formatCode>General</c:formatCode>
                  <c:ptCount val="6"/>
                  <c:pt idx="0">
                    <c:v>0.24821720197459099</c:v>
                  </c:pt>
                  <c:pt idx="1">
                    <c:v>0.17569170560450567</c:v>
                  </c:pt>
                  <c:pt idx="2">
                    <c:v>0.23274749898885541</c:v>
                  </c:pt>
                  <c:pt idx="3">
                    <c:v>0.21683145943722545</c:v>
                  </c:pt>
                  <c:pt idx="4">
                    <c:v>0.22757325571576328</c:v>
                  </c:pt>
                  <c:pt idx="5">
                    <c:v>0.36270225376115345</c:v>
                  </c:pt>
                </c:numCache>
              </c:numRef>
            </c:plus>
            <c:minus>
              <c:numRef>
                <c:f>Prox.Anal!$P$3:$P$8</c:f>
                <c:numCache>
                  <c:formatCode>General</c:formatCode>
                  <c:ptCount val="6"/>
                  <c:pt idx="0">
                    <c:v>0.24821720197459099</c:v>
                  </c:pt>
                  <c:pt idx="1">
                    <c:v>0.17569170560450567</c:v>
                  </c:pt>
                  <c:pt idx="2">
                    <c:v>0.23274749898885541</c:v>
                  </c:pt>
                  <c:pt idx="3">
                    <c:v>0.21683145943722545</c:v>
                  </c:pt>
                  <c:pt idx="4">
                    <c:v>0.22757325571576328</c:v>
                  </c:pt>
                  <c:pt idx="5">
                    <c:v>0.36270225376115345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Prox.Anal!$O$16:$O$21</c:f>
              <c:numCache>
                <c:formatCode>0.00</c:formatCode>
                <c:ptCount val="6"/>
                <c:pt idx="0">
                  <c:v>85.979921991884495</c:v>
                </c:pt>
                <c:pt idx="1">
                  <c:v>85.402922894643595</c:v>
                </c:pt>
                <c:pt idx="2">
                  <c:v>87.668177317806993</c:v>
                </c:pt>
                <c:pt idx="3">
                  <c:v>87.511772179697786</c:v>
                </c:pt>
                <c:pt idx="4">
                  <c:v>86.456165045047115</c:v>
                </c:pt>
                <c:pt idx="5">
                  <c:v>86.846329486525235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4-4DE3-924E-7144B7E27398}"/>
            </c:ext>
          </c:extLst>
        </c:ser>
        <c:ser>
          <c:idx val="1"/>
          <c:order val="1"/>
          <c:tx>
            <c:strRef>
              <c:f>Prox.Anal!$P$15</c:f>
              <c:strCache>
                <c:ptCount val="1"/>
                <c:pt idx="0">
                  <c:v>Crude Fats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Prox.Anal!$R$3:$R$8</c:f>
                <c:numCache>
                  <c:formatCode>General</c:formatCode>
                  <c:ptCount val="6"/>
                  <c:pt idx="0">
                    <c:v>4.6655352864223523E-2</c:v>
                  </c:pt>
                  <c:pt idx="1">
                    <c:v>5.1130550569067181E-3</c:v>
                  </c:pt>
                  <c:pt idx="2">
                    <c:v>2.2434648659831833E-2</c:v>
                  </c:pt>
                  <c:pt idx="3">
                    <c:v>2.9729008512847301E-2</c:v>
                  </c:pt>
                  <c:pt idx="4">
                    <c:v>1.0891278201855889E-2</c:v>
                  </c:pt>
                  <c:pt idx="5">
                    <c:v>4.0239988338795885E-2</c:v>
                  </c:pt>
                </c:numCache>
              </c:numRef>
            </c:plus>
            <c:minus>
              <c:numRef>
                <c:f>Prox.Anal!$R$3:$R$8</c:f>
                <c:numCache>
                  <c:formatCode>General</c:formatCode>
                  <c:ptCount val="6"/>
                  <c:pt idx="0">
                    <c:v>4.6655352864223523E-2</c:v>
                  </c:pt>
                  <c:pt idx="1">
                    <c:v>5.1130550569067181E-3</c:v>
                  </c:pt>
                  <c:pt idx="2">
                    <c:v>2.2434648659831833E-2</c:v>
                  </c:pt>
                  <c:pt idx="3">
                    <c:v>2.9729008512847301E-2</c:v>
                  </c:pt>
                  <c:pt idx="4">
                    <c:v>1.0891278201855889E-2</c:v>
                  </c:pt>
                  <c:pt idx="5">
                    <c:v>4.0239988338795885E-2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Prox.Anal!$P$16:$P$21</c:f>
              <c:numCache>
                <c:formatCode>0.00</c:formatCode>
                <c:ptCount val="6"/>
                <c:pt idx="0">
                  <c:v>0.328277235295381</c:v>
                </c:pt>
                <c:pt idx="1">
                  <c:v>0.24758080280792236</c:v>
                </c:pt>
                <c:pt idx="2">
                  <c:v>0.28841405369151318</c:v>
                </c:pt>
                <c:pt idx="3">
                  <c:v>0.36477517321909753</c:v>
                </c:pt>
                <c:pt idx="4">
                  <c:v>0.44611163208649779</c:v>
                </c:pt>
                <c:pt idx="5">
                  <c:v>0.27357670687730751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4-4DE3-924E-7144B7E27398}"/>
            </c:ext>
          </c:extLst>
        </c:ser>
        <c:ser>
          <c:idx val="2"/>
          <c:order val="2"/>
          <c:tx>
            <c:strRef>
              <c:f>Prox.Anal!$Q$15</c:f>
              <c:strCache>
                <c:ptCount val="1"/>
                <c:pt idx="0">
                  <c:v>Ash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Prox.Anal!$T$3:$T$8</c:f>
                <c:numCache>
                  <c:formatCode>General</c:formatCode>
                  <c:ptCount val="6"/>
                  <c:pt idx="0">
                    <c:v>0.21779195000000001</c:v>
                  </c:pt>
                  <c:pt idx="1">
                    <c:v>6.6583279999999995E-2</c:v>
                  </c:pt>
                  <c:pt idx="2">
                    <c:v>8.1445279999999995E-2</c:v>
                  </c:pt>
                  <c:pt idx="3">
                    <c:v>0.10816654000000001</c:v>
                  </c:pt>
                  <c:pt idx="4">
                    <c:v>7.5055529999999995E-2</c:v>
                  </c:pt>
                  <c:pt idx="5">
                    <c:v>7.5718779999999999E-2</c:v>
                  </c:pt>
                </c:numCache>
              </c:numRef>
            </c:plus>
            <c:minus>
              <c:numRef>
                <c:f>Prox.Anal!$T$3:$T$8</c:f>
                <c:numCache>
                  <c:formatCode>General</c:formatCode>
                  <c:ptCount val="6"/>
                  <c:pt idx="0">
                    <c:v>0.21779195000000001</c:v>
                  </c:pt>
                  <c:pt idx="1">
                    <c:v>6.6583279999999995E-2</c:v>
                  </c:pt>
                  <c:pt idx="2">
                    <c:v>8.1445279999999995E-2</c:v>
                  </c:pt>
                  <c:pt idx="3">
                    <c:v>0.10816654000000001</c:v>
                  </c:pt>
                  <c:pt idx="4">
                    <c:v>7.5055529999999995E-2</c:v>
                  </c:pt>
                  <c:pt idx="5">
                    <c:v>7.5718779999999999E-2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Prox.Anal!$Q$16:$Q$21</c:f>
              <c:numCache>
                <c:formatCode>0.00</c:formatCode>
                <c:ptCount val="6"/>
                <c:pt idx="0">
                  <c:v>4.3133330000000001</c:v>
                </c:pt>
                <c:pt idx="1">
                  <c:v>5.5766669999999996</c:v>
                </c:pt>
                <c:pt idx="2">
                  <c:v>3.8233329999999999</c:v>
                </c:pt>
                <c:pt idx="3">
                  <c:v>3.4</c:v>
                </c:pt>
                <c:pt idx="4">
                  <c:v>3.806667</c:v>
                </c:pt>
                <c:pt idx="5">
                  <c:v>3.5466669999999998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4-4DE3-924E-7144B7E27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overlap val="100"/>
        <c:axId val="513188496"/>
        <c:axId val="513182592"/>
      </c:barChart>
      <c:catAx>
        <c:axId val="51318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82592"/>
        <c:crosses val="autoZero"/>
        <c:auto val="1"/>
        <c:lblAlgn val="ctr"/>
        <c:lblOffset val="100"/>
        <c:noMultiLvlLbl val="0"/>
      </c:catAx>
      <c:valAx>
        <c:axId val="513182592"/>
        <c:scaling>
          <c:orientation val="minMax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88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i="1">
                <a:solidFill>
                  <a:schemeClr val="tx1"/>
                </a:solidFill>
              </a:rPr>
              <a:t>R.</a:t>
            </a:r>
            <a:r>
              <a:rPr lang="en-GB" i="1" baseline="0">
                <a:solidFill>
                  <a:schemeClr val="tx1"/>
                </a:solidFill>
              </a:rPr>
              <a:t> differens</a:t>
            </a:r>
            <a:endParaRPr lang="en-GB" i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0741653173895583"/>
          <c:y val="0.8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221568040708955"/>
          <c:y val="0.17171296296296298"/>
          <c:w val="0.71778431959291045"/>
          <c:h val="0.614984324876057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Prox.Anal!$O$15</c:f>
              <c:strCache>
                <c:ptCount val="1"/>
                <c:pt idx="0">
                  <c:v>Crude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Prox.Anal!$P$3:$P$8</c:f>
                <c:numCache>
                  <c:formatCode>General</c:formatCode>
                  <c:ptCount val="6"/>
                  <c:pt idx="0">
                    <c:v>0.24821720197459099</c:v>
                  </c:pt>
                  <c:pt idx="1">
                    <c:v>0.17569170560450567</c:v>
                  </c:pt>
                  <c:pt idx="2">
                    <c:v>0.23274749898885541</c:v>
                  </c:pt>
                  <c:pt idx="3">
                    <c:v>0.21683145943722545</c:v>
                  </c:pt>
                  <c:pt idx="4">
                    <c:v>0.22757325571576328</c:v>
                  </c:pt>
                  <c:pt idx="5">
                    <c:v>0.36270225376115345</c:v>
                  </c:pt>
                </c:numCache>
              </c:numRef>
            </c:plus>
            <c:minus>
              <c:numRef>
                <c:f>Prox.Anal!$P$3:$P$8</c:f>
                <c:numCache>
                  <c:formatCode>General</c:formatCode>
                  <c:ptCount val="6"/>
                  <c:pt idx="0">
                    <c:v>0.24821720197459099</c:v>
                  </c:pt>
                  <c:pt idx="1">
                    <c:v>0.17569170560450567</c:v>
                  </c:pt>
                  <c:pt idx="2">
                    <c:v>0.23274749898885541</c:v>
                  </c:pt>
                  <c:pt idx="3">
                    <c:v>0.21683145943722545</c:v>
                  </c:pt>
                  <c:pt idx="4">
                    <c:v>0.22757325571576328</c:v>
                  </c:pt>
                  <c:pt idx="5">
                    <c:v>0.36270225376115345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Prox.Anal!$O$16:$O$21</c:f>
              <c:numCache>
                <c:formatCode>0.00</c:formatCode>
                <c:ptCount val="6"/>
                <c:pt idx="0">
                  <c:v>85.979921991884495</c:v>
                </c:pt>
                <c:pt idx="1">
                  <c:v>85.402922894643595</c:v>
                </c:pt>
                <c:pt idx="2">
                  <c:v>87.668177317806993</c:v>
                </c:pt>
                <c:pt idx="3">
                  <c:v>87.511772179697786</c:v>
                </c:pt>
                <c:pt idx="4">
                  <c:v>86.456165045047115</c:v>
                </c:pt>
                <c:pt idx="5">
                  <c:v>86.846329486525235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E-4206-82F3-B47F47FBA3A5}"/>
            </c:ext>
          </c:extLst>
        </c:ser>
        <c:ser>
          <c:idx val="1"/>
          <c:order val="1"/>
          <c:tx>
            <c:strRef>
              <c:f>Prox.Anal!$P$15</c:f>
              <c:strCache>
                <c:ptCount val="1"/>
                <c:pt idx="0">
                  <c:v>Crude Fats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Prox.Anal!$R$3:$R$8</c:f>
                <c:numCache>
                  <c:formatCode>General</c:formatCode>
                  <c:ptCount val="6"/>
                  <c:pt idx="0">
                    <c:v>4.6655352864223523E-2</c:v>
                  </c:pt>
                  <c:pt idx="1">
                    <c:v>5.1130550569067181E-3</c:v>
                  </c:pt>
                  <c:pt idx="2">
                    <c:v>2.2434648659831833E-2</c:v>
                  </c:pt>
                  <c:pt idx="3">
                    <c:v>2.9729008512847301E-2</c:v>
                  </c:pt>
                  <c:pt idx="4">
                    <c:v>1.0891278201855889E-2</c:v>
                  </c:pt>
                  <c:pt idx="5">
                    <c:v>4.0239988338795885E-2</c:v>
                  </c:pt>
                </c:numCache>
              </c:numRef>
            </c:plus>
            <c:minus>
              <c:numRef>
                <c:f>Prox.Anal!$R$3:$R$8</c:f>
                <c:numCache>
                  <c:formatCode>General</c:formatCode>
                  <c:ptCount val="6"/>
                  <c:pt idx="0">
                    <c:v>4.6655352864223523E-2</c:v>
                  </c:pt>
                  <c:pt idx="1">
                    <c:v>5.1130550569067181E-3</c:v>
                  </c:pt>
                  <c:pt idx="2">
                    <c:v>2.2434648659831833E-2</c:v>
                  </c:pt>
                  <c:pt idx="3">
                    <c:v>2.9729008512847301E-2</c:v>
                  </c:pt>
                  <c:pt idx="4">
                    <c:v>1.0891278201855889E-2</c:v>
                  </c:pt>
                  <c:pt idx="5">
                    <c:v>4.0239988338795885E-2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Prox.Anal!$P$16:$P$21</c:f>
              <c:numCache>
                <c:formatCode>0.00</c:formatCode>
                <c:ptCount val="6"/>
                <c:pt idx="0">
                  <c:v>0.328277235295381</c:v>
                </c:pt>
                <c:pt idx="1">
                  <c:v>0.24758080280792236</c:v>
                </c:pt>
                <c:pt idx="2">
                  <c:v>0.28841405369151318</c:v>
                </c:pt>
                <c:pt idx="3">
                  <c:v>0.36477517321909753</c:v>
                </c:pt>
                <c:pt idx="4">
                  <c:v>0.44611163208649779</c:v>
                </c:pt>
                <c:pt idx="5">
                  <c:v>0.27357670687730751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2E-4206-82F3-B47F47FBA3A5}"/>
            </c:ext>
          </c:extLst>
        </c:ser>
        <c:ser>
          <c:idx val="2"/>
          <c:order val="2"/>
          <c:tx>
            <c:strRef>
              <c:f>Prox.Anal!$Q$15</c:f>
              <c:strCache>
                <c:ptCount val="1"/>
                <c:pt idx="0">
                  <c:v>Ash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Prox.Anal!$T$3:$T$8</c:f>
                <c:numCache>
                  <c:formatCode>General</c:formatCode>
                  <c:ptCount val="6"/>
                  <c:pt idx="0">
                    <c:v>0.21779195000000001</c:v>
                  </c:pt>
                  <c:pt idx="1">
                    <c:v>6.6583279999999995E-2</c:v>
                  </c:pt>
                  <c:pt idx="2">
                    <c:v>8.1445279999999995E-2</c:v>
                  </c:pt>
                  <c:pt idx="3">
                    <c:v>0.10816654000000001</c:v>
                  </c:pt>
                  <c:pt idx="4">
                    <c:v>7.5055529999999995E-2</c:v>
                  </c:pt>
                  <c:pt idx="5">
                    <c:v>7.5718779999999999E-2</c:v>
                  </c:pt>
                </c:numCache>
              </c:numRef>
            </c:plus>
            <c:minus>
              <c:numRef>
                <c:f>Prox.Anal!$T$3:$T$8</c:f>
                <c:numCache>
                  <c:formatCode>General</c:formatCode>
                  <c:ptCount val="6"/>
                  <c:pt idx="0">
                    <c:v>0.21779195000000001</c:v>
                  </c:pt>
                  <c:pt idx="1">
                    <c:v>6.6583279999999995E-2</c:v>
                  </c:pt>
                  <c:pt idx="2">
                    <c:v>8.1445279999999995E-2</c:v>
                  </c:pt>
                  <c:pt idx="3">
                    <c:v>0.10816654000000001</c:v>
                  </c:pt>
                  <c:pt idx="4">
                    <c:v>7.5055529999999995E-2</c:v>
                  </c:pt>
                  <c:pt idx="5">
                    <c:v>7.5718779999999999E-2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Prox.Anal!$N$16:$N$21</c:f>
              <c:strCache>
                <c:ptCount val="6"/>
                <c:pt idx="0">
                  <c:v>FD</c:v>
                </c:pt>
                <c:pt idx="1">
                  <c:v>OD</c:v>
                </c:pt>
                <c:pt idx="2">
                  <c:v>SD</c:v>
                </c:pt>
                <c:pt idx="3">
                  <c:v>CD</c:v>
                </c:pt>
                <c:pt idx="4">
                  <c:v>BSD</c:v>
                </c:pt>
                <c:pt idx="5">
                  <c:v>BCD</c:v>
                </c:pt>
              </c:strCache>
            </c:strRef>
          </c:cat>
          <c:val>
            <c:numRef>
              <c:f>Prox.Anal!$Q$16:$Q$21</c:f>
              <c:numCache>
                <c:formatCode>0.00</c:formatCode>
                <c:ptCount val="6"/>
                <c:pt idx="0">
                  <c:v>4.3133330000000001</c:v>
                </c:pt>
                <c:pt idx="1">
                  <c:v>5.5766669999999996</c:v>
                </c:pt>
                <c:pt idx="2">
                  <c:v>3.8233329999999999</c:v>
                </c:pt>
                <c:pt idx="3">
                  <c:v>3.4</c:v>
                </c:pt>
                <c:pt idx="4">
                  <c:v>3.806667</c:v>
                </c:pt>
                <c:pt idx="5">
                  <c:v>3.5466669999999998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2E-4206-82F3-B47F47FBA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overlap val="100"/>
        <c:axId val="513188496"/>
        <c:axId val="513182592"/>
      </c:barChart>
      <c:catAx>
        <c:axId val="51318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82592"/>
        <c:crosses val="autoZero"/>
        <c:auto val="1"/>
        <c:lblAlgn val="ctr"/>
        <c:lblOffset val="100"/>
        <c:noMultiLvlLbl val="0"/>
      </c:catAx>
      <c:valAx>
        <c:axId val="5131825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dirty="0">
                    <a:solidFill>
                      <a:schemeClr val="tx1"/>
                    </a:solidFill>
                  </a:rPr>
                  <a:t>Proximate composition</a:t>
                </a:r>
              </a:p>
              <a:p>
                <a:pPr>
                  <a:defRPr sz="1200">
                    <a:solidFill>
                      <a:schemeClr val="tx1"/>
                    </a:solidFill>
                  </a:defRPr>
                </a:pPr>
                <a:r>
                  <a:rPr lang="en-GB" sz="1200" dirty="0">
                    <a:solidFill>
                      <a:schemeClr val="tx1"/>
                    </a:solidFill>
                  </a:rPr>
                  <a:t> (g/100g</a:t>
                </a:r>
                <a:r>
                  <a:rPr lang="en-GB" sz="1200" baseline="0" dirty="0">
                    <a:solidFill>
                      <a:schemeClr val="tx1"/>
                    </a:solidFill>
                  </a:rPr>
                  <a:t> IPC)</a:t>
                </a:r>
                <a:endParaRPr lang="en-GB" sz="1200" dirty="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88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335280</xdr:colOff>
      <xdr:row>24</xdr:row>
      <xdr:rowOff>160020</xdr:rowOff>
    </xdr:from>
    <xdr:to>
      <xdr:col>25</xdr:col>
      <xdr:colOff>594360</xdr:colOff>
      <xdr:row>39</xdr:row>
      <xdr:rowOff>160020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480060</xdr:colOff>
      <xdr:row>24</xdr:row>
      <xdr:rowOff>121920</xdr:rowOff>
    </xdr:from>
    <xdr:to>
      <xdr:col>22</xdr:col>
      <xdr:colOff>15240</xdr:colOff>
      <xdr:row>39</xdr:row>
      <xdr:rowOff>121920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320040</xdr:colOff>
      <xdr:row>23</xdr:row>
      <xdr:rowOff>125730</xdr:rowOff>
    </xdr:from>
    <xdr:to>
      <xdr:col>15</xdr:col>
      <xdr:colOff>228600</xdr:colOff>
      <xdr:row>38</xdr:row>
      <xdr:rowOff>125730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601980</xdr:colOff>
      <xdr:row>27</xdr:row>
      <xdr:rowOff>60960</xdr:rowOff>
    </xdr:from>
    <xdr:to>
      <xdr:col>20</xdr:col>
      <xdr:colOff>135815</xdr:colOff>
      <xdr:row>42</xdr:row>
      <xdr:rowOff>60960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Them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 Them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Them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1176D-D5D1-4A47-A34B-15D7FA7FE1B3}">
  <dimension ref="A1:AI73"/>
  <sheetViews>
    <sheetView tabSelected="1" topLeftCell="H1" workbookViewId="0">
      <selection activeCell="AC9" sqref="AC9"/>
    </sheetView>
  </sheetViews>
  <sheetFormatPr defaultRowHeight="14.4" x14ac:dyDescent="0.3"/>
  <cols>
    <col min="1" max="1" width="18.33203125" customWidth="1"/>
    <col min="7" max="7" width="12.109375" customWidth="1"/>
    <col min="31" max="31" width="18" customWidth="1"/>
  </cols>
  <sheetData>
    <row r="1" spans="1:35" x14ac:dyDescent="0.3">
      <c r="A1" t="s">
        <v>1</v>
      </c>
      <c r="B1" t="s">
        <v>2</v>
      </c>
      <c r="C1" t="s">
        <v>29</v>
      </c>
      <c r="D1" t="s">
        <v>27</v>
      </c>
      <c r="E1" t="s">
        <v>28</v>
      </c>
      <c r="F1" t="s">
        <v>30</v>
      </c>
      <c r="G1" t="s">
        <v>35</v>
      </c>
      <c r="H1" t="s">
        <v>36</v>
      </c>
      <c r="K1" t="s">
        <v>32</v>
      </c>
      <c r="L1" t="s">
        <v>33</v>
      </c>
      <c r="O1" t="s">
        <v>40</v>
      </c>
      <c r="U1" t="s">
        <v>41</v>
      </c>
      <c r="AA1" t="s">
        <v>42</v>
      </c>
      <c r="AG1" t="s">
        <v>44</v>
      </c>
      <c r="AH1" t="s">
        <v>45</v>
      </c>
    </row>
    <row r="2" spans="1:35" x14ac:dyDescent="0.3">
      <c r="A2" t="s">
        <v>15</v>
      </c>
      <c r="B2" t="s">
        <v>6</v>
      </c>
      <c r="C2" s="2">
        <v>94.640366606893551</v>
      </c>
      <c r="D2" s="2">
        <v>5.3596333931064466</v>
      </c>
      <c r="E2" s="2">
        <v>82.965390789473901</v>
      </c>
      <c r="F2" s="2">
        <v>0.19910148463395824</v>
      </c>
      <c r="G2" s="2">
        <f>AVERAGE(E2:E4)</f>
        <v>82.979921991884495</v>
      </c>
      <c r="H2" s="2">
        <f>AVERAGE(F2:F4)</f>
        <v>0.24821720197459141</v>
      </c>
      <c r="I2" s="2">
        <f>STDEV(E2:E4)</f>
        <v>3.2827723529538055E-2</v>
      </c>
      <c r="J2" s="2">
        <f>STDEV(F2:F4)</f>
        <v>4.6655352864223523E-2</v>
      </c>
      <c r="N2" t="s">
        <v>39</v>
      </c>
      <c r="O2" t="s">
        <v>35</v>
      </c>
      <c r="Q2" t="s">
        <v>36</v>
      </c>
      <c r="U2" t="s">
        <v>35</v>
      </c>
      <c r="W2" t="s">
        <v>36</v>
      </c>
      <c r="AA2" t="s">
        <v>35</v>
      </c>
      <c r="AC2" t="s">
        <v>36</v>
      </c>
      <c r="AE2" t="s">
        <v>44</v>
      </c>
      <c r="AG2" t="s">
        <v>46</v>
      </c>
      <c r="AH2" s="2">
        <v>4.3866670000000001</v>
      </c>
      <c r="AI2" s="2">
        <v>0.21939310000000001</v>
      </c>
    </row>
    <row r="3" spans="1:35" x14ac:dyDescent="0.3">
      <c r="C3" s="2">
        <v>94.565896314803339</v>
      </c>
      <c r="D3" s="2">
        <v>5.4341036851966624</v>
      </c>
      <c r="E3" s="2">
        <v>83.0175074306472</v>
      </c>
      <c r="F3" s="2">
        <v>0.29194422034144862</v>
      </c>
      <c r="G3" s="2"/>
      <c r="H3" s="2"/>
      <c r="I3" s="2"/>
      <c r="J3" s="2"/>
      <c r="N3" t="s">
        <v>6</v>
      </c>
      <c r="O3" s="2">
        <v>82.979921991884495</v>
      </c>
      <c r="P3" s="2">
        <v>0.24821720197459099</v>
      </c>
      <c r="Q3" s="2">
        <v>3.2827723529538055E-2</v>
      </c>
      <c r="R3" s="2">
        <v>4.6655352864223523E-2</v>
      </c>
      <c r="S3" s="2">
        <v>5.3133330000000001</v>
      </c>
      <c r="T3" s="2">
        <v>0.21779195000000001</v>
      </c>
      <c r="U3" s="2">
        <v>81.804919414068152</v>
      </c>
      <c r="V3" s="2">
        <v>0.14871296213649043</v>
      </c>
      <c r="W3" s="2">
        <v>0.21042637380520923</v>
      </c>
      <c r="X3" s="2">
        <v>1.565756871548709E-2</v>
      </c>
      <c r="Y3" s="2">
        <v>5.2833329999999998</v>
      </c>
      <c r="Z3" s="2">
        <v>0.25716401999999999</v>
      </c>
      <c r="AA3" s="2">
        <v>78.870236929063424</v>
      </c>
      <c r="AB3" s="2">
        <v>0.28125174449237672</v>
      </c>
      <c r="AC3" s="2">
        <v>0.25432696047762987</v>
      </c>
      <c r="AD3" s="2">
        <v>3.1230663132532071E-2</v>
      </c>
      <c r="AE3" s="2">
        <v>3.4033329999999999</v>
      </c>
      <c r="AF3" s="2">
        <v>0.18502252</v>
      </c>
      <c r="AG3" t="s">
        <v>47</v>
      </c>
      <c r="AH3" s="2">
        <v>4.6633329999999997</v>
      </c>
      <c r="AI3" s="2">
        <v>0.22941955999999999</v>
      </c>
    </row>
    <row r="4" spans="1:35" x14ac:dyDescent="0.3">
      <c r="C4" s="2">
        <v>94.635021938571754</v>
      </c>
      <c r="D4" s="2">
        <v>5.364978061428249</v>
      </c>
      <c r="E4" s="2">
        <v>82.956867755532343</v>
      </c>
      <c r="F4" s="2">
        <v>0.25360590094836738</v>
      </c>
      <c r="G4" s="2"/>
      <c r="H4" s="2"/>
      <c r="I4" s="2"/>
      <c r="J4" s="2"/>
      <c r="N4" t="s">
        <v>7</v>
      </c>
      <c r="O4" s="2">
        <v>85.402922894643595</v>
      </c>
      <c r="P4" s="2">
        <v>0.17569170560450567</v>
      </c>
      <c r="Q4" s="2">
        <v>0.24758080280792236</v>
      </c>
      <c r="R4" s="2">
        <v>5.1130550569067181E-3</v>
      </c>
      <c r="S4" s="2">
        <v>5.5766669999999996</v>
      </c>
      <c r="T4" s="2">
        <v>6.6583279999999995E-2</v>
      </c>
      <c r="U4" s="2">
        <v>81.912100686660196</v>
      </c>
      <c r="V4" s="2">
        <v>0.35825127175594029</v>
      </c>
      <c r="W4" s="2">
        <v>0.27207876469188214</v>
      </c>
      <c r="X4" s="2">
        <v>1.6454177920947406E-2</v>
      </c>
      <c r="Y4" s="2">
        <v>5.0466670000000002</v>
      </c>
      <c r="Z4" s="2">
        <v>0.25006666</v>
      </c>
      <c r="AA4" s="2">
        <v>80.820187742514918</v>
      </c>
      <c r="AB4" s="2">
        <v>0.2360976649153827</v>
      </c>
      <c r="AC4" s="2">
        <v>0.18679480144730154</v>
      </c>
      <c r="AD4" s="2">
        <v>2.5035835560494161E-2</v>
      </c>
      <c r="AE4" s="2">
        <v>3.87</v>
      </c>
      <c r="AF4" s="2">
        <v>0.17349352000000001</v>
      </c>
      <c r="AG4" t="s">
        <v>48</v>
      </c>
      <c r="AH4" s="2">
        <v>3.4033329999999999</v>
      </c>
      <c r="AI4" s="2">
        <v>0.18502252</v>
      </c>
    </row>
    <row r="5" spans="1:35" x14ac:dyDescent="0.3">
      <c r="B5" t="s">
        <v>7</v>
      </c>
      <c r="C5" s="2">
        <v>94.165188251527297</v>
      </c>
      <c r="D5" s="2">
        <v>5.8348117484727036</v>
      </c>
      <c r="E5" s="2">
        <v>85.594264182541721</v>
      </c>
      <c r="F5" s="2">
        <v>0.17965549209036569</v>
      </c>
      <c r="G5" s="2">
        <f>AVERAGE(E5:E7)</f>
        <v>85.402922894643595</v>
      </c>
      <c r="H5" s="2">
        <f>AVERAGE(F5:F7)</f>
        <v>0.17569170560450567</v>
      </c>
      <c r="I5" s="2">
        <f>STDEV(E5:E7)</f>
        <v>0.24758080280792236</v>
      </c>
      <c r="J5" s="2">
        <f>STDEV(F5:F7)</f>
        <v>5.1130550569067181E-3</v>
      </c>
      <c r="N5" t="s">
        <v>8</v>
      </c>
      <c r="O5" s="2">
        <v>88.668177317806979</v>
      </c>
      <c r="P5" s="2">
        <v>0.23274749898885541</v>
      </c>
      <c r="Q5" s="2">
        <v>0.28841405369151318</v>
      </c>
      <c r="R5" s="2">
        <v>2.2434648659831833E-2</v>
      </c>
      <c r="S5" s="2">
        <v>3.8233329999999999</v>
      </c>
      <c r="T5" s="2">
        <v>8.1445279999999995E-2</v>
      </c>
      <c r="U5" s="2">
        <v>80.320596806846467</v>
      </c>
      <c r="V5" s="2">
        <v>0.62119809203306386</v>
      </c>
      <c r="W5" s="2">
        <v>0.27406935700344687</v>
      </c>
      <c r="X5" s="2">
        <v>9.3171427751591127E-3</v>
      </c>
      <c r="Y5" s="2">
        <v>5.65</v>
      </c>
      <c r="Z5" s="2">
        <v>0.28583212000000002</v>
      </c>
      <c r="AA5" s="2">
        <v>82.030981284382435</v>
      </c>
      <c r="AB5" s="2">
        <v>0.55609699784783473</v>
      </c>
      <c r="AC5" s="2">
        <v>0.30113667494864221</v>
      </c>
      <c r="AD5" s="2">
        <v>1.085018969685634E-2</v>
      </c>
      <c r="AE5" s="2">
        <v>3.2966669999999998</v>
      </c>
      <c r="AF5" s="2">
        <v>0.14294520999999999</v>
      </c>
      <c r="AG5" t="s">
        <v>49</v>
      </c>
      <c r="AH5" s="2">
        <v>3.87</v>
      </c>
      <c r="AI5" s="2">
        <v>0.17349352000000001</v>
      </c>
    </row>
    <row r="6" spans="1:35" x14ac:dyDescent="0.3">
      <c r="C6" s="2">
        <v>94.686176357335455</v>
      </c>
      <c r="D6" s="2">
        <v>5.3138236426645413</v>
      </c>
      <c r="E6" s="2">
        <v>85.123302155347645</v>
      </c>
      <c r="F6" s="2">
        <v>0.17749922254468398</v>
      </c>
      <c r="G6" s="2"/>
      <c r="H6" s="2"/>
      <c r="I6" s="2"/>
      <c r="J6" s="2"/>
      <c r="N6" t="s">
        <v>37</v>
      </c>
      <c r="O6" s="2">
        <v>87.511772179697786</v>
      </c>
      <c r="P6" s="2">
        <v>0.21683145943722545</v>
      </c>
      <c r="Q6" s="2">
        <v>0.36477517321909753</v>
      </c>
      <c r="R6" s="2">
        <v>2.9729008512847301E-2</v>
      </c>
      <c r="S6" s="2">
        <v>3.4</v>
      </c>
      <c r="T6" s="2">
        <v>0.10816654000000001</v>
      </c>
      <c r="U6" s="2">
        <v>82.599809419337745</v>
      </c>
      <c r="V6" s="2">
        <v>0.27014839826186771</v>
      </c>
      <c r="W6" s="2">
        <v>0.32666666666666666</v>
      </c>
      <c r="X6" s="2">
        <v>3.2145502536643188E-2</v>
      </c>
      <c r="Y6" s="2">
        <v>5.62</v>
      </c>
      <c r="Z6" s="2">
        <v>0.27073973000000001</v>
      </c>
      <c r="AA6" s="2">
        <v>81.212269435574925</v>
      </c>
      <c r="AB6" s="2">
        <v>0.1434785568450811</v>
      </c>
      <c r="AC6" s="2">
        <v>0.30585752846067732</v>
      </c>
      <c r="AD6" s="2">
        <v>2.1960894967400283E-2</v>
      </c>
      <c r="AE6" s="2">
        <v>3.3466670000000001</v>
      </c>
      <c r="AF6" s="2">
        <v>0.16196706999999999</v>
      </c>
      <c r="AG6" t="s">
        <v>50</v>
      </c>
      <c r="AH6" s="2">
        <v>3.2966669999999998</v>
      </c>
      <c r="AI6" s="2">
        <v>0.14294520999999999</v>
      </c>
    </row>
    <row r="7" spans="1:35" x14ac:dyDescent="0.3">
      <c r="C7" s="2">
        <v>94.161735700196829</v>
      </c>
      <c r="D7" s="2">
        <v>5.8382642998031695</v>
      </c>
      <c r="E7" s="2">
        <v>85.491202346041433</v>
      </c>
      <c r="F7" s="2">
        <v>0.16992040217846743</v>
      </c>
      <c r="G7" s="2"/>
      <c r="H7" s="2"/>
      <c r="I7" s="2"/>
      <c r="J7" s="2"/>
      <c r="N7" t="s">
        <v>10</v>
      </c>
      <c r="O7" s="2">
        <v>86.456165045047115</v>
      </c>
      <c r="P7" s="2">
        <v>0.22757325571576328</v>
      </c>
      <c r="Q7" s="2">
        <v>0.44611163208649779</v>
      </c>
      <c r="R7" s="2">
        <v>1.0891278201855889E-2</v>
      </c>
      <c r="S7" s="2">
        <v>3.806667</v>
      </c>
      <c r="T7" s="2">
        <v>7.5055529999999995E-2</v>
      </c>
      <c r="U7" s="2">
        <v>78.989325194636805</v>
      </c>
      <c r="V7" s="2">
        <v>0.24575892316661735</v>
      </c>
      <c r="W7" s="2">
        <v>0.22333333333333336</v>
      </c>
      <c r="X7" s="2">
        <v>3.0550504633038614E-2</v>
      </c>
      <c r="Y7" s="2">
        <v>6.2033329999999998</v>
      </c>
      <c r="Z7" s="2">
        <v>0.32593454999999999</v>
      </c>
      <c r="AA7" s="2">
        <v>78.715361970519623</v>
      </c>
      <c r="AB7" s="2">
        <v>0.18518677216994209</v>
      </c>
      <c r="AC7" s="2">
        <v>0.3867869680153273</v>
      </c>
      <c r="AD7" s="2">
        <v>1.9495005502806494E-2</v>
      </c>
      <c r="AE7" s="2">
        <v>4.3866670000000001</v>
      </c>
      <c r="AF7" s="2">
        <v>0.21939310000000001</v>
      </c>
      <c r="AG7" t="s">
        <v>51</v>
      </c>
      <c r="AH7" s="2">
        <v>3.3466670000000001</v>
      </c>
      <c r="AI7" s="2">
        <v>0.16196706999999999</v>
      </c>
    </row>
    <row r="8" spans="1:35" x14ac:dyDescent="0.3">
      <c r="B8" t="s">
        <v>8</v>
      </c>
      <c r="C8" s="2">
        <v>94.487344487344387</v>
      </c>
      <c r="D8" s="2">
        <v>5.5126555126556127</v>
      </c>
      <c r="E8" s="2">
        <v>88.510530646992152</v>
      </c>
      <c r="F8" s="2">
        <v>0.20998864926022079</v>
      </c>
      <c r="G8" s="2">
        <f>AVERAGE(E8:E10)</f>
        <v>88.668177317806979</v>
      </c>
      <c r="H8" s="2">
        <f>AVERAGE(F8:F10)</f>
        <v>0.23274749898885541</v>
      </c>
      <c r="I8" s="2">
        <f>STDEV(E8:E10)</f>
        <v>0.28841405369151318</v>
      </c>
      <c r="J8" s="2">
        <f>STDEV(F8:F10)</f>
        <v>2.2434648659831833E-2</v>
      </c>
      <c r="N8" t="s">
        <v>38</v>
      </c>
      <c r="O8" s="2">
        <v>86.846329486525235</v>
      </c>
      <c r="P8" s="2">
        <v>0.36270225376115345</v>
      </c>
      <c r="Q8" s="2">
        <v>0.27357670687730751</v>
      </c>
      <c r="R8" s="2">
        <v>4.0239988338795885E-2</v>
      </c>
      <c r="S8" s="2">
        <v>3.5466669999999998</v>
      </c>
      <c r="T8" s="2">
        <v>7.5718779999999999E-2</v>
      </c>
      <c r="U8" s="2">
        <v>78.801417046339921</v>
      </c>
      <c r="V8" s="2">
        <v>0.29831088005962114</v>
      </c>
      <c r="W8" s="2">
        <v>0.24333333333333332</v>
      </c>
      <c r="X8" s="2">
        <v>3.5118845842842701E-2</v>
      </c>
      <c r="Y8" s="2">
        <v>5.66</v>
      </c>
      <c r="Z8" s="2">
        <v>0.26286879000000002</v>
      </c>
      <c r="AA8" s="2">
        <v>78.479597709029875</v>
      </c>
      <c r="AB8" s="2">
        <v>0.18154395358992031</v>
      </c>
      <c r="AC8" s="2">
        <v>0.26970992627647494</v>
      </c>
      <c r="AD8" s="2">
        <v>2.5073616922425285E-2</v>
      </c>
      <c r="AE8" s="2">
        <v>4.6633329999999997</v>
      </c>
      <c r="AF8" s="2">
        <v>0.22941955999999999</v>
      </c>
    </row>
    <row r="9" spans="1:35" x14ac:dyDescent="0.3">
      <c r="C9" s="2">
        <v>94.477868500214754</v>
      </c>
      <c r="D9" s="2">
        <v>5.5221314997852389</v>
      </c>
      <c r="E9" s="2">
        <v>88.492946895610757</v>
      </c>
      <c r="F9" s="2">
        <v>0.25484324457262514</v>
      </c>
      <c r="G9" s="2"/>
      <c r="H9" s="2"/>
      <c r="I9" s="2"/>
      <c r="J9" s="2"/>
      <c r="O9" s="2">
        <f>AVERAGE(O3:O8)</f>
        <v>86.310881485934203</v>
      </c>
      <c r="Q9" s="2">
        <f>AVERAGE(Q3:Q8)</f>
        <v>0.27554768203531271</v>
      </c>
      <c r="R9" s="2"/>
      <c r="T9" s="2"/>
      <c r="U9" s="2">
        <f>AVERAGE(U3:U8)</f>
        <v>80.738028094648215</v>
      </c>
      <c r="V9" s="2"/>
      <c r="W9" s="2">
        <f>AVERAGE(W3:W8)</f>
        <v>0.25831797147231195</v>
      </c>
      <c r="Z9" s="2"/>
      <c r="AA9">
        <f>AVERAGE(AA3:AA8)</f>
        <v>80.0214391785142</v>
      </c>
      <c r="AB9" s="2"/>
      <c r="AC9" s="2">
        <f>AVERAGE(AC3:AC8)</f>
        <v>0.28410214327100886</v>
      </c>
    </row>
    <row r="10" spans="1:35" x14ac:dyDescent="0.3">
      <c r="C10" s="2">
        <v>94.254501314990634</v>
      </c>
      <c r="D10" s="2">
        <v>5.7454986850093697</v>
      </c>
      <c r="E10" s="2">
        <v>89.001054410818014</v>
      </c>
      <c r="F10" s="2">
        <v>0.23341060313372033</v>
      </c>
      <c r="G10" s="2"/>
      <c r="H10" s="2"/>
      <c r="I10" s="2"/>
      <c r="J10" s="2"/>
      <c r="O10" s="2"/>
      <c r="Q10" s="2"/>
      <c r="R10" s="2"/>
      <c r="T10" s="2"/>
      <c r="U10" s="2"/>
      <c r="V10" s="2"/>
      <c r="W10" s="2"/>
      <c r="Z10" s="2"/>
      <c r="AB10" s="2"/>
      <c r="AC10" s="2"/>
    </row>
    <row r="11" spans="1:35" x14ac:dyDescent="0.3">
      <c r="B11" t="s">
        <v>9</v>
      </c>
      <c r="C11" s="2">
        <v>94.936708860759396</v>
      </c>
      <c r="D11" s="2">
        <v>5.0632911392406097</v>
      </c>
      <c r="E11" s="2">
        <v>87.123833333333423</v>
      </c>
      <c r="F11" s="2">
        <v>0.18508395158171295</v>
      </c>
      <c r="G11" s="2">
        <f>AVERAGE(E11:E13)</f>
        <v>87.511772179697786</v>
      </c>
      <c r="H11" s="2">
        <f>AVERAGE(F11:F13)</f>
        <v>0.21683145943722545</v>
      </c>
      <c r="I11" s="2">
        <f>STDEV(E11:E13)</f>
        <v>0.36477517321909753</v>
      </c>
      <c r="J11" s="2">
        <f>STDEV(F11:F13)</f>
        <v>2.9729008512847301E-2</v>
      </c>
    </row>
    <row r="12" spans="1:35" x14ac:dyDescent="0.3">
      <c r="C12" s="2">
        <v>94.851519943771009</v>
      </c>
      <c r="D12" s="2">
        <v>5.1484800562289958</v>
      </c>
      <c r="E12" s="2">
        <v>87.847827899221798</v>
      </c>
      <c r="F12" s="2">
        <v>0.2440138718123864</v>
      </c>
      <c r="G12" s="2"/>
      <c r="H12" s="2"/>
      <c r="I12" s="2"/>
      <c r="J12" s="2"/>
      <c r="O12" s="2"/>
      <c r="R12" s="2"/>
      <c r="T12" s="2"/>
      <c r="U12" s="2"/>
      <c r="V12" s="2"/>
      <c r="W12" s="2"/>
      <c r="Z12" s="2"/>
      <c r="AB12" s="2"/>
      <c r="AC12" s="2"/>
    </row>
    <row r="13" spans="1:35" x14ac:dyDescent="0.3">
      <c r="C13" s="2">
        <v>94.852424455376095</v>
      </c>
      <c r="D13" s="2">
        <v>5.1475755446239084</v>
      </c>
      <c r="E13" s="2">
        <v>87.563655306538124</v>
      </c>
      <c r="F13" s="2">
        <v>0.22139655491757704</v>
      </c>
      <c r="G13" s="2"/>
      <c r="H13" s="2"/>
      <c r="I13" s="2"/>
      <c r="J13" s="2"/>
      <c r="O13" s="2"/>
      <c r="R13" s="2"/>
      <c r="T13" s="2"/>
      <c r="U13" s="2"/>
      <c r="V13" s="2"/>
      <c r="W13" s="2"/>
      <c r="Z13" s="2"/>
      <c r="AB13" s="2"/>
      <c r="AC13" s="2"/>
    </row>
    <row r="14" spans="1:35" x14ac:dyDescent="0.3">
      <c r="B14" t="s">
        <v>10</v>
      </c>
      <c r="C14" s="2">
        <v>95.09364820846892</v>
      </c>
      <c r="D14" s="2">
        <v>4.9063517915310824</v>
      </c>
      <c r="E14" s="2">
        <v>86.092763862128152</v>
      </c>
      <c r="F14" s="2">
        <v>0.24010583315435463</v>
      </c>
      <c r="G14" s="2">
        <f>AVERAGE(E14:E16)</f>
        <v>86.456165045047115</v>
      </c>
      <c r="H14" s="2">
        <f>AVERAGE(F14:F16)</f>
        <v>0.22757325571576328</v>
      </c>
      <c r="I14" s="2">
        <f>STDEV(E14:E16)</f>
        <v>0.44611163208649779</v>
      </c>
      <c r="J14" s="2">
        <f>STDEV(F14:F16)</f>
        <v>1.0891278201855889E-2</v>
      </c>
      <c r="O14" t="s">
        <v>41</v>
      </c>
      <c r="T14" t="s">
        <v>41</v>
      </c>
      <c r="Z14" t="s">
        <v>42</v>
      </c>
      <c r="AE14" t="s">
        <v>52</v>
      </c>
      <c r="AF14" s="2">
        <v>6.2033329999999998</v>
      </c>
      <c r="AG14" s="2">
        <v>0.32593454999999999</v>
      </c>
    </row>
    <row r="15" spans="1:35" x14ac:dyDescent="0.3">
      <c r="C15" s="2">
        <v>94.493927125505962</v>
      </c>
      <c r="D15" s="2">
        <v>5.5060728744940404</v>
      </c>
      <c r="E15" s="2">
        <v>86.321684875749881</v>
      </c>
      <c r="F15" s="2">
        <v>0.22040097696920183</v>
      </c>
      <c r="G15" s="2"/>
      <c r="H15" s="2"/>
      <c r="I15" s="2"/>
      <c r="J15" s="2"/>
      <c r="N15" t="s">
        <v>39</v>
      </c>
      <c r="O15" t="s">
        <v>35</v>
      </c>
      <c r="P15" t="s">
        <v>36</v>
      </c>
      <c r="Q15" t="s">
        <v>44</v>
      </c>
      <c r="R15" t="s">
        <v>64</v>
      </c>
      <c r="S15" t="s">
        <v>65</v>
      </c>
      <c r="T15" t="s">
        <v>35</v>
      </c>
      <c r="U15" t="s">
        <v>36</v>
      </c>
      <c r="V15" t="s">
        <v>44</v>
      </c>
      <c r="Z15" t="s">
        <v>35</v>
      </c>
      <c r="AA15" t="s">
        <v>36</v>
      </c>
      <c r="AB15" t="s">
        <v>44</v>
      </c>
      <c r="AC15" s="2"/>
      <c r="AE15" t="s">
        <v>53</v>
      </c>
      <c r="AF15" s="2">
        <v>5.66</v>
      </c>
      <c r="AG15" s="2">
        <v>0.26286879000000002</v>
      </c>
    </row>
    <row r="16" spans="1:35" x14ac:dyDescent="0.3">
      <c r="C16" s="2">
        <v>94.503940189937225</v>
      </c>
      <c r="D16" s="2">
        <v>5.4960598100627776</v>
      </c>
      <c r="E16" s="2">
        <v>86.954046397263326</v>
      </c>
      <c r="F16" s="2">
        <v>0.22221295702373348</v>
      </c>
      <c r="G16" s="2"/>
      <c r="H16" s="2"/>
      <c r="I16" s="2"/>
      <c r="J16" s="2"/>
      <c r="N16" t="s">
        <v>6</v>
      </c>
      <c r="O16" s="2">
        <v>85.979921991884495</v>
      </c>
      <c r="P16" s="2">
        <v>0.328277235295381</v>
      </c>
      <c r="Q16" s="2">
        <v>4.3133330000000001</v>
      </c>
      <c r="T16" s="2">
        <v>81.804919414068152</v>
      </c>
      <c r="U16" s="2">
        <v>0.21042637380520923</v>
      </c>
      <c r="V16" s="2">
        <v>5.2833329999999998</v>
      </c>
      <c r="Z16" s="2">
        <v>78.870236929063424</v>
      </c>
      <c r="AA16" s="2">
        <v>0.25432696047762987</v>
      </c>
      <c r="AB16" s="2">
        <v>3.4033329999999999</v>
      </c>
      <c r="AC16" s="2"/>
      <c r="AE16" t="s">
        <v>54</v>
      </c>
      <c r="AF16" s="2">
        <v>5.2833329999999998</v>
      </c>
      <c r="AG16" s="2">
        <v>0.25716401999999999</v>
      </c>
    </row>
    <row r="17" spans="1:33" x14ac:dyDescent="0.3">
      <c r="B17" t="s">
        <v>11</v>
      </c>
      <c r="C17" s="2">
        <v>94.206257242178225</v>
      </c>
      <c r="D17" s="2">
        <v>5.7937427578217715</v>
      </c>
      <c r="E17" s="2">
        <v>87.003244157441785</v>
      </c>
      <c r="F17" s="2">
        <v>0.40380432334899807</v>
      </c>
      <c r="G17" s="2">
        <f>AVERAGE(E17:E19)</f>
        <v>86.846329486525235</v>
      </c>
      <c r="H17" s="2">
        <f>AVERAGE(F17:F19)</f>
        <v>0.36270225376115345</v>
      </c>
      <c r="I17" s="2">
        <f>STDEV(E17:E19)</f>
        <v>0.27357670687730751</v>
      </c>
      <c r="J17" s="2">
        <f>STDEV(F17:F19)</f>
        <v>4.0239988338795885E-2</v>
      </c>
      <c r="N17" t="s">
        <v>7</v>
      </c>
      <c r="O17" s="2">
        <v>85.402922894643595</v>
      </c>
      <c r="P17" s="2">
        <v>0.24758080280792236</v>
      </c>
      <c r="Q17" s="2">
        <v>5.5766669999999996</v>
      </c>
      <c r="T17" s="2">
        <v>81.912100686660196</v>
      </c>
      <c r="U17" s="2">
        <v>0.27207876469188214</v>
      </c>
      <c r="V17" s="2">
        <v>5.0466670000000002</v>
      </c>
      <c r="Z17" s="2">
        <v>80.820187742514918</v>
      </c>
      <c r="AA17" s="2">
        <v>0.18679480144730154</v>
      </c>
      <c r="AB17" s="2">
        <v>3.87</v>
      </c>
      <c r="AE17" t="s">
        <v>55</v>
      </c>
      <c r="AF17" s="2">
        <v>5.0466670000000002</v>
      </c>
      <c r="AG17" s="2">
        <v>0.25006666</v>
      </c>
    </row>
    <row r="18" spans="1:33" x14ac:dyDescent="0.3">
      <c r="C18" s="2">
        <v>95.046040515654198</v>
      </c>
      <c r="D18" s="2">
        <v>4.9539594843458081</v>
      </c>
      <c r="E18" s="2">
        <v>86.530432571206745</v>
      </c>
      <c r="F18" s="2">
        <v>0.32338365204438757</v>
      </c>
      <c r="G18" s="2"/>
      <c r="H18" s="2"/>
      <c r="I18" s="2"/>
      <c r="J18" s="2"/>
      <c r="N18" t="s">
        <v>8</v>
      </c>
      <c r="O18" s="2">
        <v>87.668177317806993</v>
      </c>
      <c r="P18" s="2">
        <v>0.28841405369151318</v>
      </c>
      <c r="Q18" s="2">
        <v>3.8233329999999999</v>
      </c>
      <c r="T18" s="2">
        <v>80.320596806846467</v>
      </c>
      <c r="U18" s="2">
        <v>0.27406935700344687</v>
      </c>
      <c r="V18" s="2">
        <v>5.65</v>
      </c>
      <c r="Z18" s="2">
        <v>82.030981284382435</v>
      </c>
      <c r="AA18" s="2">
        <v>0.30113667494864221</v>
      </c>
      <c r="AB18" s="2">
        <v>3.2966669999999998</v>
      </c>
      <c r="AC18" s="2"/>
      <c r="AE18" t="s">
        <v>56</v>
      </c>
      <c r="AF18" s="2">
        <v>5.65</v>
      </c>
      <c r="AG18" s="2">
        <v>0.28583212000000002</v>
      </c>
    </row>
    <row r="19" spans="1:33" x14ac:dyDescent="0.3">
      <c r="C19" s="2">
        <v>94.20401854714045</v>
      </c>
      <c r="D19" s="2">
        <v>5.7959814528595528</v>
      </c>
      <c r="E19" s="2">
        <v>87.005311730927176</v>
      </c>
      <c r="F19" s="2">
        <v>0.36091878589007459</v>
      </c>
      <c r="G19" s="2"/>
      <c r="H19" s="2"/>
      <c r="I19" s="2"/>
      <c r="J19" s="2"/>
      <c r="N19" t="s">
        <v>37</v>
      </c>
      <c r="O19" s="2">
        <v>87.511772179697786</v>
      </c>
      <c r="P19" s="2">
        <v>0.36477517321909753</v>
      </c>
      <c r="Q19" s="2">
        <v>3.4</v>
      </c>
      <c r="T19" s="2">
        <v>82.599809419337745</v>
      </c>
      <c r="U19" s="2">
        <v>0.32666666666666666</v>
      </c>
      <c r="V19" s="2">
        <v>5.62</v>
      </c>
      <c r="Z19" s="2">
        <v>81.212269435574925</v>
      </c>
      <c r="AA19" s="2">
        <v>0.30585752846067732</v>
      </c>
      <c r="AB19" s="2">
        <v>3.3466670000000001</v>
      </c>
      <c r="AC19" s="2"/>
      <c r="AE19" t="s">
        <v>57</v>
      </c>
      <c r="AF19" s="2">
        <v>5.62</v>
      </c>
      <c r="AG19" s="2">
        <v>0.27073973000000001</v>
      </c>
    </row>
    <row r="20" spans="1:33" x14ac:dyDescent="0.3">
      <c r="A20" t="s">
        <v>14</v>
      </c>
      <c r="B20" t="s">
        <v>6</v>
      </c>
      <c r="C20" s="2">
        <v>93.488091649080147</v>
      </c>
      <c r="D20" s="2">
        <v>6.5119083509198594</v>
      </c>
      <c r="E20" s="2">
        <v>81.70158215091935</v>
      </c>
      <c r="F20" s="2">
        <v>0.19331681632123349</v>
      </c>
      <c r="G20" s="2">
        <f>AVERAGE(E20:E22)</f>
        <v>81.804919414068152</v>
      </c>
      <c r="H20" s="2">
        <f>AVERAGE(F20:F22)</f>
        <v>0.21042637380520923</v>
      </c>
      <c r="I20" s="2">
        <f>STDEV(E20:E22)</f>
        <v>0.14871296213649043</v>
      </c>
      <c r="J20" s="2">
        <f>STDEV(F20:F22)</f>
        <v>1.565756871548709E-2</v>
      </c>
      <c r="N20" t="s">
        <v>10</v>
      </c>
      <c r="O20" s="2">
        <v>86.456165045047115</v>
      </c>
      <c r="P20" s="2">
        <v>0.44611163208649779</v>
      </c>
      <c r="Q20" s="2">
        <v>3.806667</v>
      </c>
      <c r="T20" s="2">
        <v>78.989325194636805</v>
      </c>
      <c r="U20" s="2">
        <v>0.22333333333333336</v>
      </c>
      <c r="V20" s="2">
        <v>6.2033329999999998</v>
      </c>
      <c r="Z20" s="2">
        <v>78.715361970519623</v>
      </c>
      <c r="AA20" s="2">
        <v>0.3867869680153273</v>
      </c>
      <c r="AB20" s="2">
        <v>4.3866670000000001</v>
      </c>
      <c r="AE20" t="s">
        <v>58</v>
      </c>
      <c r="AF20" s="2">
        <v>3.806667</v>
      </c>
      <c r="AG20" s="2">
        <v>7.5055529999999995E-2</v>
      </c>
    </row>
    <row r="21" spans="1:33" x14ac:dyDescent="0.3">
      <c r="C21" s="2">
        <v>93.496083075241671</v>
      </c>
      <c r="D21" s="2">
        <v>6.5039169247583359</v>
      </c>
      <c r="E21" s="2">
        <v>81.975359265393365</v>
      </c>
      <c r="F21" s="2">
        <v>0.22404146282494661</v>
      </c>
      <c r="G21" s="2"/>
      <c r="H21" s="2"/>
      <c r="I21" s="2"/>
      <c r="J21" s="2"/>
      <c r="N21" t="s">
        <v>38</v>
      </c>
      <c r="O21" s="2">
        <v>86.846329486525235</v>
      </c>
      <c r="P21" s="2">
        <v>0.27357670687730751</v>
      </c>
      <c r="Q21" s="2">
        <v>3.5466669999999998</v>
      </c>
      <c r="T21" s="2">
        <v>78.801417046339921</v>
      </c>
      <c r="U21" s="2">
        <v>0.24333333333333332</v>
      </c>
      <c r="V21" s="2">
        <v>5.66</v>
      </c>
      <c r="Z21" s="2">
        <v>78.479597709029875</v>
      </c>
      <c r="AA21" s="2">
        <v>0.26970992627647494</v>
      </c>
      <c r="AB21" s="2">
        <v>4.6633329999999997</v>
      </c>
      <c r="AE21" t="s">
        <v>59</v>
      </c>
      <c r="AF21" s="2">
        <v>3.5466669999999998</v>
      </c>
      <c r="AG21" s="2">
        <v>7.5718779999999999E-2</v>
      </c>
    </row>
    <row r="22" spans="1:33" x14ac:dyDescent="0.3">
      <c r="C22" s="2">
        <v>93.492526430915333</v>
      </c>
      <c r="D22" s="2">
        <v>6.5074735690846675</v>
      </c>
      <c r="E22" s="2">
        <v>81.737816825891741</v>
      </c>
      <c r="F22" s="2">
        <v>0.2139208422694476</v>
      </c>
      <c r="G22" s="2"/>
      <c r="H22" s="2"/>
      <c r="I22" s="2"/>
      <c r="J22" s="2"/>
      <c r="O22" s="2"/>
      <c r="AE22" t="s">
        <v>60</v>
      </c>
      <c r="AF22" s="2">
        <v>5.3133330000000001</v>
      </c>
      <c r="AG22" s="2">
        <v>0.21779195000000001</v>
      </c>
    </row>
    <row r="23" spans="1:33" x14ac:dyDescent="0.3">
      <c r="B23" t="s">
        <v>7</v>
      </c>
      <c r="C23" s="2">
        <v>93.461462254804587</v>
      </c>
      <c r="D23" s="2">
        <v>6.5385377451954128</v>
      </c>
      <c r="E23" s="2">
        <v>81.684737386050671</v>
      </c>
      <c r="F23" s="2">
        <v>0.28998115102181249</v>
      </c>
      <c r="G23" s="2">
        <f>AVERAGE(E23:E25)</f>
        <v>81.912100686660196</v>
      </c>
      <c r="H23" s="2">
        <f>AVERAGE(F23:F25)</f>
        <v>0.27207876469188214</v>
      </c>
      <c r="I23" s="2">
        <f>STDEV(E23:E25)</f>
        <v>0.35825127175594029</v>
      </c>
      <c r="J23" s="2">
        <f>STDEV(F23:F25)</f>
        <v>1.6454177920947406E-2</v>
      </c>
      <c r="AE23" t="s">
        <v>61</v>
      </c>
      <c r="AF23" s="2">
        <v>5.5766669999999996</v>
      </c>
      <c r="AG23" s="2">
        <v>6.6583279999999995E-2</v>
      </c>
    </row>
    <row r="24" spans="1:33" x14ac:dyDescent="0.3">
      <c r="C24" s="2">
        <v>93.068550696963783</v>
      </c>
      <c r="D24" s="2">
        <v>6.9314493030362154</v>
      </c>
      <c r="E24" s="2">
        <v>82.325070527287778</v>
      </c>
      <c r="F24" s="2">
        <v>0.25761681896264449</v>
      </c>
      <c r="G24" s="2"/>
      <c r="H24" s="2"/>
      <c r="I24" s="2"/>
      <c r="J24" s="2"/>
      <c r="AE24" t="s">
        <v>62</v>
      </c>
      <c r="AF24" s="2">
        <v>3.8233329999999999</v>
      </c>
      <c r="AG24" s="2">
        <v>8.1445279999999995E-2</v>
      </c>
    </row>
    <row r="25" spans="1:33" x14ac:dyDescent="0.3">
      <c r="C25" s="2">
        <v>93.061926605504453</v>
      </c>
      <c r="D25" s="2">
        <v>6.9380733944955502</v>
      </c>
      <c r="E25" s="2">
        <v>81.726494146642153</v>
      </c>
      <c r="F25" s="2">
        <v>0.26863832409118954</v>
      </c>
      <c r="G25" s="2"/>
      <c r="H25" s="2"/>
      <c r="I25" s="2"/>
      <c r="J25" s="2"/>
      <c r="AE25" t="s">
        <v>63</v>
      </c>
      <c r="AF25" s="2">
        <v>3.4</v>
      </c>
      <c r="AG25" s="2">
        <v>0.10816654000000001</v>
      </c>
    </row>
    <row r="26" spans="1:33" x14ac:dyDescent="0.3">
      <c r="B26" t="s">
        <v>8</v>
      </c>
      <c r="C26" s="2">
        <v>93.542921686746681</v>
      </c>
      <c r="D26" s="2">
        <v>6.4570783132533229</v>
      </c>
      <c r="E26" s="2">
        <v>79.889796739786945</v>
      </c>
      <c r="F26" s="2">
        <v>0.26777580898859288</v>
      </c>
      <c r="G26" s="2">
        <f>AVERAGE(E26:E28)</f>
        <v>80.320596806846467</v>
      </c>
      <c r="H26" s="2">
        <f>AVERAGE(F26:F28)</f>
        <v>0.27406935700344687</v>
      </c>
      <c r="I26" s="2">
        <f>STDEV(E26:E28)</f>
        <v>0.62119809203306386</v>
      </c>
      <c r="J26" s="2">
        <f>STDEV(F26:F28)</f>
        <v>9.3171427751591127E-3</v>
      </c>
    </row>
    <row r="27" spans="1:33" x14ac:dyDescent="0.3">
      <c r="C27" s="2">
        <v>93.547780285928937</v>
      </c>
      <c r="D27" s="2">
        <v>6.452219714071064</v>
      </c>
      <c r="E27" s="2">
        <v>80.039312286346558</v>
      </c>
      <c r="F27" s="2">
        <v>0.28477275654951512</v>
      </c>
      <c r="G27" s="2"/>
      <c r="H27" s="2"/>
      <c r="I27" s="2"/>
      <c r="J27" s="2"/>
    </row>
    <row r="28" spans="1:33" x14ac:dyDescent="0.3">
      <c r="C28" s="2">
        <v>92.709507703871026</v>
      </c>
      <c r="D28" s="2">
        <v>7.2904922961289724</v>
      </c>
      <c r="E28" s="2">
        <v>81.032681394405898</v>
      </c>
      <c r="F28" s="2">
        <v>0.26965950547223261</v>
      </c>
      <c r="G28" s="2"/>
      <c r="H28" s="2"/>
      <c r="I28" s="2"/>
      <c r="J28" s="2"/>
    </row>
    <row r="29" spans="1:33" x14ac:dyDescent="0.3">
      <c r="B29" t="s">
        <v>9</v>
      </c>
      <c r="C29" s="2">
        <v>92.427110942824854</v>
      </c>
      <c r="D29" s="2">
        <v>7.5728890571751508</v>
      </c>
      <c r="E29" s="2">
        <v>82.328387443670479</v>
      </c>
      <c r="F29" s="2">
        <v>0.35</v>
      </c>
      <c r="G29" s="2">
        <f>AVERAGE(E29:E31)</f>
        <v>82.599809419337745</v>
      </c>
      <c r="H29" s="2">
        <f>AVERAGE(F29:F31)</f>
        <v>0.32666666666666666</v>
      </c>
      <c r="I29" s="2">
        <f>STDEV(E29:E31)</f>
        <v>0.27014839826186771</v>
      </c>
      <c r="J29" s="2">
        <f>STDEV(F29:F31)</f>
        <v>3.2145502536643188E-2</v>
      </c>
    </row>
    <row r="30" spans="1:33" x14ac:dyDescent="0.3">
      <c r="C30" s="2">
        <v>92.103570279832866</v>
      </c>
      <c r="D30" s="2">
        <v>7.8964297201671361</v>
      </c>
      <c r="E30" s="2">
        <v>82.868665968220597</v>
      </c>
      <c r="F30" s="2">
        <v>0.28999999999999998</v>
      </c>
      <c r="G30" s="2"/>
      <c r="H30" s="2"/>
      <c r="I30" s="2"/>
      <c r="J30" s="2"/>
    </row>
    <row r="31" spans="1:33" x14ac:dyDescent="0.3">
      <c r="C31" s="2">
        <v>92.415623814941384</v>
      </c>
      <c r="D31" s="2">
        <v>7.5843761850586162</v>
      </c>
      <c r="E31" s="2">
        <v>82.602374846122146</v>
      </c>
      <c r="F31" s="2">
        <v>0.34</v>
      </c>
      <c r="G31" s="2"/>
      <c r="H31" s="2"/>
      <c r="I31" s="2"/>
      <c r="J31" s="2"/>
    </row>
    <row r="32" spans="1:33" x14ac:dyDescent="0.3">
      <c r="B32" t="s">
        <v>10</v>
      </c>
      <c r="C32" s="2">
        <v>91.231772831926321</v>
      </c>
      <c r="D32" s="2">
        <v>8.7682271680736843</v>
      </c>
      <c r="E32" s="2">
        <v>79.056887486855942</v>
      </c>
      <c r="F32" s="2">
        <v>0.19</v>
      </c>
      <c r="G32" s="2">
        <f>AVERAGE(E32:E34)</f>
        <v>78.989325194636805</v>
      </c>
      <c r="H32" s="2">
        <f>AVERAGE(F32:F34)</f>
        <v>0.22333333333333336</v>
      </c>
      <c r="I32" s="2">
        <f>STDEV(E32:E34)</f>
        <v>0.24575892316661735</v>
      </c>
      <c r="J32" s="2">
        <f>STDEV(F32:F34)</f>
        <v>3.0550504633038614E-2</v>
      </c>
    </row>
    <row r="33" spans="1:10" x14ac:dyDescent="0.3">
      <c r="C33" s="2">
        <v>91.32609070529405</v>
      </c>
      <c r="D33" s="2">
        <v>8.673909294705954</v>
      </c>
      <c r="E33" s="2">
        <v>79.194236216012044</v>
      </c>
      <c r="F33" s="2">
        <v>0.23</v>
      </c>
      <c r="G33" s="2"/>
      <c r="H33" s="2"/>
      <c r="I33" s="2"/>
      <c r="J33" s="2"/>
    </row>
    <row r="34" spans="1:10" x14ac:dyDescent="0.3">
      <c r="C34" s="2">
        <v>91.236816874400745</v>
      </c>
      <c r="D34" s="2">
        <v>8.7631831255992481</v>
      </c>
      <c r="E34" s="2">
        <v>78.716851881042459</v>
      </c>
      <c r="F34" s="2">
        <v>0.25</v>
      </c>
      <c r="G34" s="2"/>
      <c r="H34" s="2"/>
      <c r="I34" s="2"/>
      <c r="J34" s="2"/>
    </row>
    <row r="35" spans="1:10" x14ac:dyDescent="0.3">
      <c r="B35" t="s">
        <v>11</v>
      </c>
      <c r="C35" s="2">
        <v>91.791167296010968</v>
      </c>
      <c r="D35" s="2">
        <v>8.2088327039890263</v>
      </c>
      <c r="E35" s="2">
        <v>78.908736138436382</v>
      </c>
      <c r="F35" s="2">
        <v>0.28000000000000003</v>
      </c>
      <c r="G35" s="2">
        <f>AVERAGE(E35:E37)</f>
        <v>78.801417046339921</v>
      </c>
      <c r="H35" s="2">
        <f>AVERAGE(F35:F37)</f>
        <v>0.24333333333333332</v>
      </c>
      <c r="I35" s="2">
        <f>STDEV(E35:E37)</f>
        <v>0.29831088005962114</v>
      </c>
      <c r="J35" s="2">
        <f>STDEV(F35:F37)</f>
        <v>3.5118845842842701E-2</v>
      </c>
    </row>
    <row r="36" spans="1:10" x14ac:dyDescent="0.3">
      <c r="C36" s="2">
        <v>91.426935737798416</v>
      </c>
      <c r="D36" s="2">
        <v>8.5730642622015889</v>
      </c>
      <c r="E36" s="2">
        <v>78.464294380087964</v>
      </c>
      <c r="F36" s="2">
        <v>0.24</v>
      </c>
      <c r="G36" s="2"/>
      <c r="H36" s="2"/>
      <c r="I36" s="2"/>
      <c r="J36" s="2"/>
    </row>
    <row r="37" spans="1:10" x14ac:dyDescent="0.3">
      <c r="C37" s="2">
        <v>91.419567397220675</v>
      </c>
      <c r="D37" s="2">
        <v>8.5804326027793287</v>
      </c>
      <c r="E37" s="2">
        <v>79.031220620495446</v>
      </c>
      <c r="F37" s="2">
        <v>0.21</v>
      </c>
      <c r="G37" s="2"/>
      <c r="H37" s="2"/>
      <c r="I37" s="2"/>
      <c r="J37" s="2"/>
    </row>
    <row r="38" spans="1:10" x14ac:dyDescent="0.3">
      <c r="A38" t="s">
        <v>13</v>
      </c>
      <c r="B38" t="s">
        <v>6</v>
      </c>
      <c r="C38" s="2">
        <v>92.410218437615626</v>
      </c>
      <c r="D38" s="2">
        <v>7.5897815623843705</v>
      </c>
      <c r="E38" s="2">
        <v>78.60332031250006</v>
      </c>
      <c r="F38" s="2">
        <v>0.22564551301132077</v>
      </c>
      <c r="G38" s="2">
        <f>AVERAGE(E38:E40)</f>
        <v>78.870236929063424</v>
      </c>
      <c r="H38" s="2">
        <f>AVERAGE(F38:F40)</f>
        <v>0.25432696047762987</v>
      </c>
      <c r="I38" s="2">
        <f>STDEV(E38:E40)</f>
        <v>0.28125174449237672</v>
      </c>
      <c r="J38" s="2">
        <f>STDEV(F38:F40)</f>
        <v>3.1230663132532071E-2</v>
      </c>
    </row>
    <row r="39" spans="1:10" x14ac:dyDescent="0.3">
      <c r="C39" s="2">
        <v>92.103205629397621</v>
      </c>
      <c r="D39" s="2">
        <v>7.8967943706023771</v>
      </c>
      <c r="E39" s="2">
        <v>79.163911290322886</v>
      </c>
      <c r="F39" s="2">
        <v>0.28759874989990269</v>
      </c>
      <c r="G39" s="2"/>
      <c r="H39" s="2"/>
      <c r="I39" s="2"/>
      <c r="J39" s="2"/>
    </row>
    <row r="40" spans="1:10" x14ac:dyDescent="0.3">
      <c r="C40" s="2">
        <v>92.097026604068546</v>
      </c>
      <c r="D40" s="2">
        <v>7.9029733959314523</v>
      </c>
      <c r="E40" s="2">
        <v>78.843479184367297</v>
      </c>
      <c r="F40" s="2">
        <v>0.24973661852166609</v>
      </c>
      <c r="G40" s="2"/>
      <c r="H40" s="2"/>
      <c r="I40" s="2"/>
      <c r="J40" s="2"/>
    </row>
    <row r="41" spans="1:10" x14ac:dyDescent="0.3">
      <c r="B41" t="s">
        <v>7</v>
      </c>
      <c r="C41" s="2">
        <v>92.640030586886041</v>
      </c>
      <c r="D41" s="2">
        <v>7.3599694131139533</v>
      </c>
      <c r="E41" s="2">
        <v>80.783112360709723</v>
      </c>
      <c r="F41" s="2">
        <v>0.20720844983738324</v>
      </c>
      <c r="G41" s="2">
        <f>AVERAGE(E41:E43)</f>
        <v>80.820187742514918</v>
      </c>
      <c r="H41" s="2">
        <f>AVERAGE(F41:F43)</f>
        <v>0.18679480144730154</v>
      </c>
      <c r="I41" s="2">
        <f>STDEV(E41:E43)</f>
        <v>0.2360976649153827</v>
      </c>
      <c r="J41" s="2">
        <f>STDEV(F41:F43)</f>
        <v>2.5035835560494161E-2</v>
      </c>
    </row>
    <row r="42" spans="1:10" x14ac:dyDescent="0.3">
      <c r="C42" s="2">
        <v>92.589064583729908</v>
      </c>
      <c r="D42" s="2">
        <v>7.4109354162700916</v>
      </c>
      <c r="E42" s="2">
        <v>80.604821244856268</v>
      </c>
      <c r="F42" s="2">
        <v>0.15886073037727541</v>
      </c>
      <c r="G42" s="2"/>
      <c r="H42" s="2"/>
      <c r="I42" s="2"/>
      <c r="J42" s="2"/>
    </row>
    <row r="43" spans="1:10" x14ac:dyDescent="0.3">
      <c r="C43" s="2">
        <v>92.632988901645803</v>
      </c>
      <c r="D43" s="2">
        <v>7.3670110983541992</v>
      </c>
      <c r="E43" s="2">
        <v>81.072629621978763</v>
      </c>
      <c r="F43" s="2">
        <v>0.19431522412724606</v>
      </c>
      <c r="G43" s="2"/>
      <c r="H43" s="2"/>
      <c r="I43" s="2"/>
      <c r="J43" s="2"/>
    </row>
    <row r="44" spans="1:10" x14ac:dyDescent="0.3">
      <c r="B44" t="s">
        <v>8</v>
      </c>
      <c r="C44" s="2">
        <v>91.884402216943684</v>
      </c>
      <c r="D44" s="2">
        <v>8.1155977830563124</v>
      </c>
      <c r="E44" s="2">
        <v>82.610593494183632</v>
      </c>
      <c r="F44" s="2">
        <v>0.29597371652436316</v>
      </c>
      <c r="G44" s="2">
        <f>AVERAGE(E44:E46)</f>
        <v>82.030981284382435</v>
      </c>
      <c r="H44" s="2">
        <f>AVERAGE(F44:F46)</f>
        <v>0.30113667494864221</v>
      </c>
      <c r="I44" s="2">
        <f>STDEV(E44:E46)</f>
        <v>0.55609699784783473</v>
      </c>
      <c r="J44" s="2">
        <f>STDEV(F44:F46)</f>
        <v>1.085018969685634E-2</v>
      </c>
    </row>
    <row r="45" spans="1:10" x14ac:dyDescent="0.3">
      <c r="C45" s="2">
        <v>92.306197785117533</v>
      </c>
      <c r="D45" s="2">
        <v>7.6938022148824707</v>
      </c>
      <c r="E45" s="2">
        <v>81.501840402020633</v>
      </c>
      <c r="F45" s="2">
        <v>0.31360423081887229</v>
      </c>
      <c r="G45" s="2"/>
      <c r="H45" s="2"/>
      <c r="I45" s="2"/>
      <c r="J45" s="2"/>
    </row>
    <row r="46" spans="1:10" x14ac:dyDescent="0.3">
      <c r="C46" s="2">
        <v>91.889218595449975</v>
      </c>
      <c r="D46" s="2">
        <v>8.1107814045500248</v>
      </c>
      <c r="E46" s="2">
        <v>81.980509956943024</v>
      </c>
      <c r="F46" s="2">
        <v>0.2938320775026913</v>
      </c>
      <c r="G46" s="2"/>
      <c r="H46" s="2"/>
      <c r="I46" s="2"/>
      <c r="J46" s="2"/>
    </row>
    <row r="47" spans="1:10" x14ac:dyDescent="0.3">
      <c r="B47" t="s">
        <v>9</v>
      </c>
      <c r="C47" s="2">
        <v>93.736872255107585</v>
      </c>
      <c r="D47" s="2">
        <v>6.2631277448924223</v>
      </c>
      <c r="E47" s="2">
        <v>81.25137757180714</v>
      </c>
      <c r="F47" s="2">
        <v>0.32537679670070113</v>
      </c>
      <c r="G47" s="2">
        <f>AVERAGE(E47:E49)</f>
        <v>81.212269435574925</v>
      </c>
      <c r="H47" s="2">
        <f>AVERAGE(F47:F49)</f>
        <v>0.30585752846067732</v>
      </c>
      <c r="I47" s="2">
        <f>STDEV(E47:E49)</f>
        <v>0.1434785568450811</v>
      </c>
      <c r="J47" s="2">
        <f>STDEV(F47:F49)</f>
        <v>2.1960894967400283E-2</v>
      </c>
    </row>
    <row r="48" spans="1:10" x14ac:dyDescent="0.3">
      <c r="C48" s="2">
        <v>93.511008111240272</v>
      </c>
      <c r="D48" s="2">
        <v>6.4889918887597293</v>
      </c>
      <c r="E48" s="2">
        <v>81.053291511771633</v>
      </c>
      <c r="F48" s="2">
        <v>0.28207899519345397</v>
      </c>
      <c r="G48" s="2"/>
      <c r="H48" s="2"/>
      <c r="I48" s="2"/>
      <c r="J48" s="2"/>
    </row>
    <row r="49" spans="2:10" x14ac:dyDescent="0.3">
      <c r="C49" s="2">
        <v>93.513155717359354</v>
      </c>
      <c r="D49" s="2">
        <v>6.4868442826406527</v>
      </c>
      <c r="E49" s="2">
        <v>81.332139223145987</v>
      </c>
      <c r="F49" s="2">
        <v>0.3101167934878768</v>
      </c>
      <c r="G49" s="2"/>
      <c r="H49" s="2"/>
      <c r="I49" s="2"/>
      <c r="J49" s="2"/>
    </row>
    <row r="50" spans="2:10" x14ac:dyDescent="0.3">
      <c r="B50" t="s">
        <v>10</v>
      </c>
      <c r="C50" s="2">
        <v>92.459489812289902</v>
      </c>
      <c r="D50" s="2">
        <v>7.5405101877100993</v>
      </c>
      <c r="E50" s="2">
        <v>78.750704927988494</v>
      </c>
      <c r="F50" s="2">
        <v>0.37191008916592444</v>
      </c>
      <c r="G50" s="2">
        <f>AVERAGE(E50:E52)</f>
        <v>78.715361970519623</v>
      </c>
      <c r="H50" s="2">
        <f>AVERAGE(F50:F52)</f>
        <v>0.3867869680153273</v>
      </c>
      <c r="I50" s="2">
        <f>STDEV(E50:E52)</f>
        <v>0.18518677216994209</v>
      </c>
      <c r="J50" s="2">
        <f>STDEV(F50:F52)</f>
        <v>1.9495005502806494E-2</v>
      </c>
    </row>
    <row r="51" spans="2:10" x14ac:dyDescent="0.3">
      <c r="C51" s="2">
        <v>92.204545454545453</v>
      </c>
      <c r="D51" s="2">
        <v>7.795454545454545</v>
      </c>
      <c r="E51" s="2">
        <v>78.880330293320185</v>
      </c>
      <c r="F51" s="2">
        <v>0.40885633688178324</v>
      </c>
      <c r="G51" s="2"/>
      <c r="H51" s="2"/>
      <c r="I51" s="2"/>
      <c r="J51" s="2"/>
    </row>
    <row r="52" spans="2:10" x14ac:dyDescent="0.3">
      <c r="C52" s="2">
        <v>92.203659506762122</v>
      </c>
      <c r="D52" s="2">
        <v>7.7963404932378744</v>
      </c>
      <c r="E52" s="2">
        <v>78.51505069025022</v>
      </c>
      <c r="F52" s="2">
        <v>0.37959447799827439</v>
      </c>
      <c r="G52" s="2"/>
      <c r="H52" s="2"/>
      <c r="I52" s="2"/>
      <c r="J52" s="2"/>
    </row>
    <row r="53" spans="2:10" x14ac:dyDescent="0.3">
      <c r="B53" t="s">
        <v>11</v>
      </c>
      <c r="C53" s="2">
        <v>93.530351437699878</v>
      </c>
      <c r="D53" s="2">
        <v>6.469648562300117</v>
      </c>
      <c r="E53" s="2">
        <v>78.423740392826488</v>
      </c>
      <c r="F53" s="2">
        <v>0.29862150771743701</v>
      </c>
      <c r="G53" s="2">
        <f>AVERAGE(E53:E55)</f>
        <v>78.479597709029875</v>
      </c>
      <c r="H53" s="2">
        <f>AVERAGE(F53:F55)</f>
        <v>0.26970992627647494</v>
      </c>
      <c r="I53" s="2">
        <f>STDEV(E53:E55)</f>
        <v>0.18154395358992031</v>
      </c>
      <c r="J53" s="2">
        <f>STDEV(F53:F55)</f>
        <v>2.5073616922425285E-2</v>
      </c>
    </row>
    <row r="54" spans="2:10" x14ac:dyDescent="0.3">
      <c r="C54" s="2">
        <v>93.754956383822829</v>
      </c>
      <c r="D54" s="2">
        <v>6.2450436161771696</v>
      </c>
      <c r="E54" s="2">
        <v>78.682506872488517</v>
      </c>
      <c r="F54" s="2">
        <v>0.25392124039526476</v>
      </c>
      <c r="G54" s="2"/>
      <c r="H54" s="2"/>
      <c r="I54" s="2"/>
      <c r="J54" s="2"/>
    </row>
    <row r="55" spans="2:10" x14ac:dyDescent="0.3">
      <c r="C55" s="2">
        <v>93.535514764565221</v>
      </c>
      <c r="D55" s="2">
        <v>6.4644852354347764</v>
      </c>
      <c r="E55" s="2">
        <v>78.332545861774605</v>
      </c>
      <c r="F55" s="2">
        <v>0.25658703071672306</v>
      </c>
      <c r="G55" s="2"/>
      <c r="H55" s="2"/>
      <c r="I55" s="2"/>
      <c r="J55" s="2"/>
    </row>
    <row r="56" spans="2:10" x14ac:dyDescent="0.3">
      <c r="B56" s="1"/>
    </row>
    <row r="57" spans="2:10" x14ac:dyDescent="0.3">
      <c r="B57" s="1"/>
    </row>
    <row r="58" spans="2:10" x14ac:dyDescent="0.3">
      <c r="B58" s="1"/>
    </row>
    <row r="59" spans="2:10" x14ac:dyDescent="0.3">
      <c r="B59" s="1"/>
    </row>
    <row r="60" spans="2:10" x14ac:dyDescent="0.3">
      <c r="B60" s="1"/>
    </row>
    <row r="61" spans="2:10" x14ac:dyDescent="0.3">
      <c r="B61" s="1"/>
    </row>
    <row r="62" spans="2:10" x14ac:dyDescent="0.3">
      <c r="B62" s="1"/>
    </row>
    <row r="63" spans="2:10" x14ac:dyDescent="0.3">
      <c r="B63" s="1"/>
    </row>
    <row r="64" spans="2:10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48800-23D0-47CD-B9C6-66BFAE3A9F96}">
  <dimension ref="A1:O73"/>
  <sheetViews>
    <sheetView workbookViewId="0">
      <selection activeCell="B1" sqref="B1:E55"/>
    </sheetView>
  </sheetViews>
  <sheetFormatPr defaultRowHeight="14.4" x14ac:dyDescent="0.3"/>
  <cols>
    <col min="2" max="2" width="18.33203125" customWidth="1"/>
    <col min="4" max="4" width="8.88671875" customWidth="1"/>
  </cols>
  <sheetData>
    <row r="1" spans="1:15" ht="14.4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31</v>
      </c>
      <c r="H1" t="s">
        <v>27</v>
      </c>
      <c r="J1" t="s">
        <v>29</v>
      </c>
      <c r="K1" t="s">
        <v>28</v>
      </c>
      <c r="L1" t="s">
        <v>30</v>
      </c>
      <c r="M1" t="s">
        <v>32</v>
      </c>
      <c r="N1" t="s">
        <v>33</v>
      </c>
    </row>
    <row r="2" spans="1:15" x14ac:dyDescent="0.3">
      <c r="A2">
        <v>1</v>
      </c>
      <c r="B2" t="s">
        <v>15</v>
      </c>
      <c r="C2" t="s">
        <v>6</v>
      </c>
      <c r="D2" s="3">
        <v>101.8</v>
      </c>
      <c r="E2">
        <v>12.563000000000001</v>
      </c>
      <c r="F2" s="2">
        <f>6.25*E2</f>
        <v>78.518749999999997</v>
      </c>
      <c r="G2" s="2">
        <v>0.18843037497734594</v>
      </c>
      <c r="H2" s="2">
        <v>5.3596333931064466</v>
      </c>
      <c r="I2" s="2"/>
      <c r="J2" s="2">
        <f>100-H2</f>
        <v>94.640366606893551</v>
      </c>
      <c r="K2" s="2">
        <f>F2*100/(100-H2)</f>
        <v>82.965390789473901</v>
      </c>
      <c r="L2" s="2">
        <f>G2*100/J2</f>
        <v>0.19910148463395824</v>
      </c>
      <c r="O2" t="s">
        <v>43</v>
      </c>
    </row>
    <row r="3" spans="1:15" x14ac:dyDescent="0.3">
      <c r="A3">
        <v>2</v>
      </c>
      <c r="D3" s="3">
        <v>96.12</v>
      </c>
      <c r="E3">
        <v>12.561</v>
      </c>
      <c r="F3" s="2">
        <f t="shared" ref="F3:F55" si="0">6.25*E3</f>
        <v>78.506249999999994</v>
      </c>
      <c r="G3" s="2">
        <v>0.27607966870515532</v>
      </c>
      <c r="H3" s="2">
        <v>5.4341036851966624</v>
      </c>
      <c r="I3" s="2"/>
      <c r="J3" s="2">
        <f t="shared" ref="J3:J55" si="1">100-H3</f>
        <v>94.565896314803339</v>
      </c>
      <c r="K3" s="2">
        <f t="shared" ref="K3:K55" si="2">F3*100/(100-H3)</f>
        <v>83.0175074306472</v>
      </c>
      <c r="L3" s="2">
        <f t="shared" ref="L3:L55" si="3">G3*100/J3</f>
        <v>0.29194422034144862</v>
      </c>
    </row>
    <row r="4" spans="1:15" x14ac:dyDescent="0.3">
      <c r="A4">
        <v>3</v>
      </c>
      <c r="D4" s="3">
        <v>98.53</v>
      </c>
      <c r="E4">
        <v>12.561</v>
      </c>
      <c r="F4" s="2">
        <f t="shared" si="0"/>
        <v>78.506249999999994</v>
      </c>
      <c r="G4" s="2">
        <v>0.24</v>
      </c>
      <c r="H4" s="2">
        <v>5.364978061428249</v>
      </c>
      <c r="I4" s="2"/>
      <c r="J4" s="2">
        <f t="shared" si="1"/>
        <v>94.635021938571754</v>
      </c>
      <c r="K4" s="2">
        <f t="shared" si="2"/>
        <v>82.956867755532343</v>
      </c>
      <c r="L4" s="2">
        <f t="shared" si="3"/>
        <v>0.25360590094836738</v>
      </c>
    </row>
    <row r="5" spans="1:15" x14ac:dyDescent="0.3">
      <c r="A5">
        <v>4</v>
      </c>
      <c r="C5" t="s">
        <v>7</v>
      </c>
      <c r="D5" s="3">
        <v>98.24</v>
      </c>
      <c r="E5">
        <v>12.896000000000001</v>
      </c>
      <c r="F5" s="2">
        <f t="shared" si="0"/>
        <v>80.600000000000009</v>
      </c>
      <c r="G5" s="2">
        <v>0.16917293233110059</v>
      </c>
      <c r="H5" s="2">
        <v>5.8348117484727036</v>
      </c>
      <c r="I5" s="2"/>
      <c r="J5" s="2">
        <f t="shared" si="1"/>
        <v>94.165188251527297</v>
      </c>
      <c r="K5" s="2">
        <f t="shared" si="2"/>
        <v>85.594264182541721</v>
      </c>
      <c r="L5" s="2">
        <f t="shared" si="3"/>
        <v>0.17965549209036569</v>
      </c>
    </row>
    <row r="6" spans="1:15" x14ac:dyDescent="0.3">
      <c r="A6">
        <v>5</v>
      </c>
      <c r="D6" s="3">
        <v>102.07</v>
      </c>
      <c r="E6">
        <v>12.896000000000001</v>
      </c>
      <c r="F6" s="2">
        <f t="shared" si="0"/>
        <v>80.600000000000009</v>
      </c>
      <c r="G6" s="2">
        <v>0.16806722689155881</v>
      </c>
      <c r="H6" s="2">
        <v>5.3138236426645413</v>
      </c>
      <c r="I6" s="2"/>
      <c r="J6" s="2">
        <f t="shared" si="1"/>
        <v>94.686176357335455</v>
      </c>
      <c r="K6" s="2">
        <f t="shared" si="2"/>
        <v>85.123302155347645</v>
      </c>
      <c r="L6" s="2">
        <f t="shared" si="3"/>
        <v>0.17749922254468398</v>
      </c>
    </row>
    <row r="7" spans="1:15" x14ac:dyDescent="0.3">
      <c r="A7">
        <v>6</v>
      </c>
      <c r="D7" s="3">
        <v>98.54</v>
      </c>
      <c r="E7">
        <v>12.88</v>
      </c>
      <c r="F7" s="2">
        <f t="shared" si="0"/>
        <v>80.5</v>
      </c>
      <c r="G7" s="2">
        <v>0.16</v>
      </c>
      <c r="H7" s="2">
        <v>5.8382642998031695</v>
      </c>
      <c r="I7" s="2"/>
      <c r="J7" s="2">
        <f t="shared" si="1"/>
        <v>94.161735700196829</v>
      </c>
      <c r="K7" s="2">
        <f t="shared" si="2"/>
        <v>85.491202346041433</v>
      </c>
      <c r="L7" s="2">
        <f t="shared" si="3"/>
        <v>0.16992040217846743</v>
      </c>
    </row>
    <row r="8" spans="1:15" x14ac:dyDescent="0.3">
      <c r="A8">
        <v>7</v>
      </c>
      <c r="C8" t="s">
        <v>8</v>
      </c>
      <c r="D8" s="3">
        <v>101.72</v>
      </c>
      <c r="E8">
        <v>13.381</v>
      </c>
      <c r="F8" s="2">
        <f t="shared" si="0"/>
        <v>83.631249999999994</v>
      </c>
      <c r="G8" s="2">
        <v>0.19841269841082618</v>
      </c>
      <c r="H8" s="2">
        <v>5.5126555126556127</v>
      </c>
      <c r="I8" s="2"/>
      <c r="J8" s="2">
        <f t="shared" si="1"/>
        <v>94.487344487344387</v>
      </c>
      <c r="K8" s="2">
        <f t="shared" si="2"/>
        <v>88.510530646992152</v>
      </c>
      <c r="L8" s="2">
        <f t="shared" si="3"/>
        <v>0.20998864926022079</v>
      </c>
    </row>
    <row r="9" spans="1:15" x14ac:dyDescent="0.3">
      <c r="A9">
        <v>8</v>
      </c>
      <c r="D9" s="3">
        <v>101.49</v>
      </c>
      <c r="E9">
        <v>13.377000000000001</v>
      </c>
      <c r="F9" s="2">
        <f t="shared" si="0"/>
        <v>83.606250000000003</v>
      </c>
      <c r="G9" s="2">
        <v>0.24077046548900546</v>
      </c>
      <c r="H9" s="2">
        <v>5.5221314997852389</v>
      </c>
      <c r="I9" s="2"/>
      <c r="J9" s="2">
        <f t="shared" si="1"/>
        <v>94.477868500214754</v>
      </c>
      <c r="K9" s="2">
        <f t="shared" si="2"/>
        <v>88.492946895610757</v>
      </c>
      <c r="L9" s="2">
        <f t="shared" si="3"/>
        <v>0.25484324457262514</v>
      </c>
    </row>
    <row r="10" spans="1:15" x14ac:dyDescent="0.3">
      <c r="A10">
        <v>9</v>
      </c>
      <c r="D10" s="3">
        <v>99.06</v>
      </c>
      <c r="E10">
        <v>13.422000000000001</v>
      </c>
      <c r="F10" s="2">
        <f t="shared" si="0"/>
        <v>83.887500000000003</v>
      </c>
      <c r="G10" s="2">
        <v>0.22</v>
      </c>
      <c r="H10" s="2">
        <v>5.7454986850093697</v>
      </c>
      <c r="I10" s="2"/>
      <c r="J10" s="2">
        <f t="shared" si="1"/>
        <v>94.254501314990634</v>
      </c>
      <c r="K10" s="2">
        <f t="shared" si="2"/>
        <v>89.001054410818014</v>
      </c>
      <c r="L10" s="2">
        <f t="shared" si="3"/>
        <v>0.23341060313372033</v>
      </c>
    </row>
    <row r="11" spans="1:15" x14ac:dyDescent="0.3">
      <c r="A11">
        <v>10</v>
      </c>
      <c r="C11" t="s">
        <v>9</v>
      </c>
      <c r="D11" s="3">
        <v>100.23</v>
      </c>
      <c r="E11">
        <v>13.234</v>
      </c>
      <c r="F11" s="2">
        <f t="shared" si="0"/>
        <v>82.712500000000006</v>
      </c>
      <c r="G11" s="2">
        <v>0.17571261226111973</v>
      </c>
      <c r="H11" s="2">
        <v>5.0632911392406097</v>
      </c>
      <c r="I11" s="2"/>
      <c r="J11" s="2">
        <f t="shared" si="1"/>
        <v>94.936708860759396</v>
      </c>
      <c r="K11" s="2">
        <f t="shared" si="2"/>
        <v>87.123833333333423</v>
      </c>
      <c r="L11" s="2">
        <f t="shared" si="3"/>
        <v>0.18508395158171295</v>
      </c>
    </row>
    <row r="12" spans="1:15" x14ac:dyDescent="0.3">
      <c r="A12">
        <v>11</v>
      </c>
      <c r="D12" s="3">
        <v>98.25</v>
      </c>
      <c r="E12">
        <v>13.332000000000001</v>
      </c>
      <c r="F12" s="2">
        <f t="shared" si="0"/>
        <v>83.325000000000003</v>
      </c>
      <c r="G12" s="2">
        <v>0.23145086628769351</v>
      </c>
      <c r="H12" s="2">
        <v>5.1484800562289958</v>
      </c>
      <c r="I12" s="2"/>
      <c r="J12" s="2">
        <f t="shared" si="1"/>
        <v>94.851519943771009</v>
      </c>
      <c r="K12" s="2">
        <f t="shared" si="2"/>
        <v>87.847827899221798</v>
      </c>
      <c r="L12" s="2">
        <f t="shared" si="3"/>
        <v>0.2440138718123864</v>
      </c>
    </row>
    <row r="13" spans="1:15" x14ac:dyDescent="0.3">
      <c r="A13">
        <v>12</v>
      </c>
      <c r="D13" s="3">
        <v>101</v>
      </c>
      <c r="E13">
        <v>13.289</v>
      </c>
      <c r="F13" s="2">
        <f t="shared" si="0"/>
        <v>83.056249999999991</v>
      </c>
      <c r="G13" s="2">
        <v>0.21</v>
      </c>
      <c r="H13" s="2">
        <v>5.1475755446239084</v>
      </c>
      <c r="I13" s="2"/>
      <c r="J13" s="2">
        <f t="shared" si="1"/>
        <v>94.852424455376095</v>
      </c>
      <c r="K13" s="2">
        <f t="shared" si="2"/>
        <v>87.563655306538124</v>
      </c>
      <c r="L13" s="2">
        <f t="shared" si="3"/>
        <v>0.22139655491757704</v>
      </c>
    </row>
    <row r="14" spans="1:15" x14ac:dyDescent="0.3">
      <c r="A14">
        <v>13</v>
      </c>
      <c r="C14" t="s">
        <v>10</v>
      </c>
      <c r="D14" s="3">
        <v>101.29</v>
      </c>
      <c r="E14">
        <v>13.099</v>
      </c>
      <c r="F14" s="2">
        <f t="shared" si="0"/>
        <v>81.868750000000006</v>
      </c>
      <c r="G14" s="2">
        <v>0.22832539630781534</v>
      </c>
      <c r="H14" s="2">
        <v>4.9063517915310824</v>
      </c>
      <c r="I14" s="2"/>
      <c r="J14" s="2">
        <f t="shared" si="1"/>
        <v>95.09364820846892</v>
      </c>
      <c r="K14" s="2">
        <f t="shared" si="2"/>
        <v>86.092763862128152</v>
      </c>
      <c r="L14" s="2">
        <f t="shared" si="3"/>
        <v>0.24010583315435463</v>
      </c>
    </row>
    <row r="15" spans="1:15" x14ac:dyDescent="0.3">
      <c r="A15">
        <v>14</v>
      </c>
      <c r="D15" s="3">
        <v>98.11</v>
      </c>
      <c r="E15">
        <v>13.051</v>
      </c>
      <c r="F15" s="2">
        <f t="shared" si="0"/>
        <v>81.568749999999994</v>
      </c>
      <c r="G15" s="2">
        <v>0.20826553856118074</v>
      </c>
      <c r="H15" s="2">
        <v>5.5060728744940404</v>
      </c>
      <c r="I15" s="2"/>
      <c r="J15" s="2">
        <f t="shared" si="1"/>
        <v>94.493927125505962</v>
      </c>
      <c r="K15" s="2">
        <f t="shared" si="2"/>
        <v>86.321684875749881</v>
      </c>
      <c r="L15" s="2">
        <f t="shared" si="3"/>
        <v>0.22040097696920183</v>
      </c>
    </row>
    <row r="16" spans="1:15" x14ac:dyDescent="0.3">
      <c r="A16">
        <v>15</v>
      </c>
      <c r="D16" s="3">
        <v>98.54</v>
      </c>
      <c r="E16">
        <v>13.148</v>
      </c>
      <c r="F16" s="2">
        <f t="shared" si="0"/>
        <v>82.174999999999997</v>
      </c>
      <c r="G16" s="2">
        <v>0.21</v>
      </c>
      <c r="H16" s="2">
        <v>5.4960598100627776</v>
      </c>
      <c r="I16" s="2"/>
      <c r="J16" s="2">
        <f t="shared" si="1"/>
        <v>94.503940189937225</v>
      </c>
      <c r="K16" s="2">
        <f t="shared" si="2"/>
        <v>86.954046397263326</v>
      </c>
      <c r="L16" s="2">
        <f t="shared" si="3"/>
        <v>0.22221295702373348</v>
      </c>
    </row>
    <row r="17" spans="1:12" x14ac:dyDescent="0.3">
      <c r="A17">
        <v>16</v>
      </c>
      <c r="C17" t="s">
        <v>11</v>
      </c>
      <c r="D17" s="3">
        <v>98.53</v>
      </c>
      <c r="E17">
        <v>13.114000000000001</v>
      </c>
      <c r="F17" s="2">
        <f t="shared" si="0"/>
        <v>81.962500000000006</v>
      </c>
      <c r="G17" s="2">
        <v>0.38040893960919425</v>
      </c>
      <c r="H17" s="2">
        <v>5.7937427578217715</v>
      </c>
      <c r="I17" s="2"/>
      <c r="J17" s="2">
        <f t="shared" si="1"/>
        <v>94.206257242178225</v>
      </c>
      <c r="K17" s="2">
        <f t="shared" si="2"/>
        <v>87.003244157441785</v>
      </c>
      <c r="L17" s="2">
        <f t="shared" si="3"/>
        <v>0.40380432334899807</v>
      </c>
    </row>
    <row r="18" spans="1:12" x14ac:dyDescent="0.3">
      <c r="A18">
        <v>17</v>
      </c>
      <c r="D18" s="3">
        <v>99.68</v>
      </c>
      <c r="E18">
        <v>13.159000000000001</v>
      </c>
      <c r="F18" s="2">
        <f t="shared" si="0"/>
        <v>82.243750000000006</v>
      </c>
      <c r="G18" s="2">
        <v>0.30736335694311079</v>
      </c>
      <c r="H18" s="2">
        <v>4.9539594843458081</v>
      </c>
      <c r="I18" s="2"/>
      <c r="J18" s="2">
        <f t="shared" si="1"/>
        <v>95.046040515654198</v>
      </c>
      <c r="K18" s="2">
        <f t="shared" si="2"/>
        <v>86.530432571206745</v>
      </c>
      <c r="L18" s="2">
        <f t="shared" si="3"/>
        <v>0.32338365204438757</v>
      </c>
    </row>
    <row r="19" spans="1:12" x14ac:dyDescent="0.3">
      <c r="A19">
        <v>18</v>
      </c>
      <c r="D19" s="3">
        <v>99.59</v>
      </c>
      <c r="E19">
        <v>13.114000000000001</v>
      </c>
      <c r="F19" s="2">
        <f t="shared" si="0"/>
        <v>81.962500000000006</v>
      </c>
      <c r="G19" s="2">
        <v>0.34</v>
      </c>
      <c r="H19" s="2">
        <v>5.7959814528595528</v>
      </c>
      <c r="I19" s="2"/>
      <c r="J19" s="2">
        <f t="shared" si="1"/>
        <v>94.20401854714045</v>
      </c>
      <c r="K19" s="2">
        <f t="shared" si="2"/>
        <v>87.005311730927176</v>
      </c>
      <c r="L19" s="2">
        <f t="shared" si="3"/>
        <v>0.36091878589007459</v>
      </c>
    </row>
    <row r="20" spans="1:12" x14ac:dyDescent="0.3">
      <c r="A20">
        <v>19</v>
      </c>
      <c r="B20" t="s">
        <v>14</v>
      </c>
      <c r="C20" t="s">
        <v>6</v>
      </c>
      <c r="D20" s="3">
        <v>100.77</v>
      </c>
      <c r="E20">
        <v>12.221</v>
      </c>
      <c r="F20" s="2">
        <f t="shared" si="0"/>
        <v>76.381249999999994</v>
      </c>
      <c r="G20" s="2">
        <v>0.18072820241547871</v>
      </c>
      <c r="H20" s="2">
        <v>6.5119083509198594</v>
      </c>
      <c r="I20" s="2"/>
      <c r="J20" s="2">
        <f t="shared" si="1"/>
        <v>93.488091649080147</v>
      </c>
      <c r="K20" s="2">
        <f t="shared" si="2"/>
        <v>81.70158215091935</v>
      </c>
      <c r="L20" s="2">
        <f t="shared" si="3"/>
        <v>0.19331681632123349</v>
      </c>
    </row>
    <row r="21" spans="1:12" x14ac:dyDescent="0.3">
      <c r="A21">
        <v>20</v>
      </c>
      <c r="D21" s="3">
        <v>103.31</v>
      </c>
      <c r="E21">
        <v>12.263</v>
      </c>
      <c r="F21" s="2">
        <f t="shared" si="0"/>
        <v>76.643749999999997</v>
      </c>
      <c r="G21" s="2">
        <v>0.20946999220579876</v>
      </c>
      <c r="H21" s="2">
        <v>6.5039169247583359</v>
      </c>
      <c r="I21" s="2"/>
      <c r="J21" s="2">
        <f t="shared" si="1"/>
        <v>93.496083075241671</v>
      </c>
      <c r="K21" s="2">
        <f t="shared" si="2"/>
        <v>81.975359265393365</v>
      </c>
      <c r="L21" s="2">
        <f t="shared" si="3"/>
        <v>0.22404146282494661</v>
      </c>
    </row>
    <row r="22" spans="1:12" x14ac:dyDescent="0.3">
      <c r="A22">
        <v>21</v>
      </c>
      <c r="D22" s="3">
        <v>99.4</v>
      </c>
      <c r="E22">
        <v>12.227</v>
      </c>
      <c r="F22" s="2">
        <f t="shared" si="0"/>
        <v>76.418750000000003</v>
      </c>
      <c r="G22" s="2">
        <v>0.2</v>
      </c>
      <c r="H22" s="2">
        <v>6.5074735690846675</v>
      </c>
      <c r="I22" s="2"/>
      <c r="J22" s="2">
        <f t="shared" si="1"/>
        <v>93.492526430915333</v>
      </c>
      <c r="K22" s="2">
        <f t="shared" si="2"/>
        <v>81.737816825891741</v>
      </c>
      <c r="L22" s="2">
        <f t="shared" si="3"/>
        <v>0.2139208422694476</v>
      </c>
    </row>
    <row r="23" spans="1:12" x14ac:dyDescent="0.3">
      <c r="A23">
        <v>22</v>
      </c>
      <c r="C23" t="s">
        <v>7</v>
      </c>
      <c r="D23" s="3">
        <v>104.87</v>
      </c>
      <c r="E23">
        <v>12.215</v>
      </c>
      <c r="F23" s="2">
        <f t="shared" si="0"/>
        <v>76.34375</v>
      </c>
      <c r="G23" s="2">
        <v>0.27102062400829918</v>
      </c>
      <c r="H23" s="2">
        <v>6.5385377451954128</v>
      </c>
      <c r="I23" s="2"/>
      <c r="J23" s="2">
        <f t="shared" si="1"/>
        <v>93.461462254804587</v>
      </c>
      <c r="K23" s="2">
        <f t="shared" si="2"/>
        <v>81.684737386050671</v>
      </c>
      <c r="L23" s="2">
        <f t="shared" si="3"/>
        <v>0.28998115102181249</v>
      </c>
    </row>
    <row r="24" spans="1:12" x14ac:dyDescent="0.3">
      <c r="A24">
        <v>23</v>
      </c>
      <c r="D24" s="3">
        <v>95.8</v>
      </c>
      <c r="E24">
        <v>12.259</v>
      </c>
      <c r="F24" s="2">
        <f t="shared" si="0"/>
        <v>76.618750000000006</v>
      </c>
      <c r="G24" s="2">
        <v>0.2397602397601542</v>
      </c>
      <c r="H24" s="2">
        <v>6.9314493030362154</v>
      </c>
      <c r="I24" s="2"/>
      <c r="J24" s="2">
        <f t="shared" si="1"/>
        <v>93.068550696963783</v>
      </c>
      <c r="K24" s="2">
        <f t="shared" si="2"/>
        <v>82.325070527287778</v>
      </c>
      <c r="L24" s="2">
        <f t="shared" si="3"/>
        <v>0.25761681896264449</v>
      </c>
    </row>
    <row r="25" spans="1:12" x14ac:dyDescent="0.3">
      <c r="A25">
        <v>24</v>
      </c>
      <c r="D25" s="3">
        <v>98.95</v>
      </c>
      <c r="E25">
        <v>12.169</v>
      </c>
      <c r="F25" s="2">
        <f t="shared" si="0"/>
        <v>76.056250000000006</v>
      </c>
      <c r="G25" s="2">
        <v>0.25</v>
      </c>
      <c r="H25" s="2">
        <v>6.9380733944955502</v>
      </c>
      <c r="I25" s="2"/>
      <c r="J25" s="2">
        <f t="shared" si="1"/>
        <v>93.061926605504453</v>
      </c>
      <c r="K25" s="2">
        <f t="shared" si="2"/>
        <v>81.726494146642153</v>
      </c>
      <c r="L25" s="2">
        <f t="shared" si="3"/>
        <v>0.26863832409118954</v>
      </c>
    </row>
    <row r="26" spans="1:12" x14ac:dyDescent="0.3">
      <c r="A26">
        <v>25</v>
      </c>
      <c r="C26" t="s">
        <v>8</v>
      </c>
      <c r="D26" s="3">
        <v>99.62</v>
      </c>
      <c r="E26">
        <v>11.957000000000001</v>
      </c>
      <c r="F26" s="2">
        <f t="shared" si="0"/>
        <v>74.731250000000003</v>
      </c>
      <c r="G26" s="2">
        <v>0.2504853152982518</v>
      </c>
      <c r="H26" s="2">
        <v>6.4570783132533229</v>
      </c>
      <c r="I26" s="2"/>
      <c r="J26" s="2">
        <f t="shared" si="1"/>
        <v>93.542921686746681</v>
      </c>
      <c r="K26" s="2">
        <f t="shared" si="2"/>
        <v>79.889796739786945</v>
      </c>
      <c r="L26" s="2">
        <f t="shared" si="3"/>
        <v>0.26777580898859288</v>
      </c>
    </row>
    <row r="27" spans="1:12" x14ac:dyDescent="0.3">
      <c r="A27">
        <v>26</v>
      </c>
      <c r="D27" s="3">
        <v>98.74</v>
      </c>
      <c r="E27">
        <v>11.98</v>
      </c>
      <c r="F27" s="2">
        <f t="shared" si="0"/>
        <v>74.875</v>
      </c>
      <c r="G27" s="2">
        <v>0.2663985926111237</v>
      </c>
      <c r="H27" s="2">
        <v>6.452219714071064</v>
      </c>
      <c r="I27" s="2"/>
      <c r="J27" s="2">
        <f t="shared" si="1"/>
        <v>93.547780285928937</v>
      </c>
      <c r="K27" s="2">
        <f t="shared" si="2"/>
        <v>80.039312286346558</v>
      </c>
      <c r="L27" s="2">
        <f t="shared" si="3"/>
        <v>0.28477275654951512</v>
      </c>
    </row>
    <row r="28" spans="1:12" x14ac:dyDescent="0.3">
      <c r="A28">
        <v>27</v>
      </c>
      <c r="D28" s="3">
        <v>98.07</v>
      </c>
      <c r="E28">
        <v>12.02</v>
      </c>
      <c r="F28" s="2">
        <f t="shared" si="0"/>
        <v>75.125</v>
      </c>
      <c r="G28" s="2">
        <v>0.25</v>
      </c>
      <c r="H28" s="2">
        <v>7.2904922961289724</v>
      </c>
      <c r="I28" s="2"/>
      <c r="J28" s="2">
        <f t="shared" si="1"/>
        <v>92.709507703871026</v>
      </c>
      <c r="K28" s="2">
        <f t="shared" si="2"/>
        <v>81.032681394405898</v>
      </c>
      <c r="L28" s="2">
        <f t="shared" si="3"/>
        <v>0.26965950547223261</v>
      </c>
    </row>
    <row r="29" spans="1:12" x14ac:dyDescent="0.3">
      <c r="A29">
        <v>28</v>
      </c>
      <c r="C29" t="s">
        <v>9</v>
      </c>
      <c r="D29" s="3">
        <v>103.1</v>
      </c>
      <c r="E29">
        <v>12.175000000000001</v>
      </c>
      <c r="F29" s="2">
        <f t="shared" si="0"/>
        <v>76.09375</v>
      </c>
      <c r="G29" s="2"/>
      <c r="H29" s="2">
        <v>7.5728890571751508</v>
      </c>
      <c r="I29" s="2"/>
      <c r="J29" s="2">
        <f t="shared" si="1"/>
        <v>92.427110942824854</v>
      </c>
      <c r="K29" s="2">
        <f t="shared" si="2"/>
        <v>82.328387443670479</v>
      </c>
      <c r="L29" s="2">
        <f t="shared" si="3"/>
        <v>0</v>
      </c>
    </row>
    <row r="30" spans="1:12" x14ac:dyDescent="0.3">
      <c r="A30">
        <v>29</v>
      </c>
      <c r="D30" s="3">
        <v>98.49</v>
      </c>
      <c r="E30">
        <v>12.212</v>
      </c>
      <c r="F30" s="2">
        <f t="shared" si="0"/>
        <v>76.325000000000003</v>
      </c>
      <c r="G30" s="2"/>
      <c r="H30" s="2">
        <v>7.8964297201671361</v>
      </c>
      <c r="I30" s="2"/>
      <c r="J30" s="2">
        <f t="shared" si="1"/>
        <v>92.103570279832866</v>
      </c>
      <c r="K30" s="2">
        <f t="shared" si="2"/>
        <v>82.868665968220597</v>
      </c>
      <c r="L30" s="2">
        <f t="shared" si="3"/>
        <v>0</v>
      </c>
    </row>
    <row r="31" spans="1:12" x14ac:dyDescent="0.3">
      <c r="A31">
        <v>30</v>
      </c>
      <c r="D31" s="3">
        <v>99.51</v>
      </c>
      <c r="E31">
        <v>12.214</v>
      </c>
      <c r="F31" s="2">
        <f t="shared" si="0"/>
        <v>76.337500000000006</v>
      </c>
      <c r="G31" s="2"/>
      <c r="H31" s="2">
        <v>7.5843761850586162</v>
      </c>
      <c r="I31" s="2"/>
      <c r="J31" s="2">
        <f t="shared" si="1"/>
        <v>92.415623814941384</v>
      </c>
      <c r="K31" s="2">
        <f t="shared" si="2"/>
        <v>82.602374846122146</v>
      </c>
      <c r="L31" s="2">
        <f t="shared" si="3"/>
        <v>0</v>
      </c>
    </row>
    <row r="32" spans="1:12" x14ac:dyDescent="0.3">
      <c r="A32">
        <v>31</v>
      </c>
      <c r="C32" t="s">
        <v>10</v>
      </c>
      <c r="D32" s="3">
        <v>103.38</v>
      </c>
      <c r="E32">
        <v>11.54</v>
      </c>
      <c r="F32" s="2">
        <f t="shared" si="0"/>
        <v>72.125</v>
      </c>
      <c r="G32" s="2"/>
      <c r="H32" s="2">
        <v>8.7682271680736843</v>
      </c>
      <c r="I32" s="2"/>
      <c r="J32" s="2">
        <f t="shared" si="1"/>
        <v>91.231772831926321</v>
      </c>
      <c r="K32" s="2">
        <f t="shared" si="2"/>
        <v>79.056887486855942</v>
      </c>
      <c r="L32" s="2">
        <f t="shared" si="3"/>
        <v>0</v>
      </c>
    </row>
    <row r="33" spans="1:12" x14ac:dyDescent="0.3">
      <c r="A33">
        <v>32</v>
      </c>
      <c r="D33" s="3">
        <v>99.88</v>
      </c>
      <c r="E33">
        <v>11.571999999999999</v>
      </c>
      <c r="F33" s="2">
        <f t="shared" si="0"/>
        <v>72.324999999999989</v>
      </c>
      <c r="G33" s="2"/>
      <c r="H33" s="2">
        <v>8.673909294705954</v>
      </c>
      <c r="I33" s="2"/>
      <c r="J33" s="2">
        <f t="shared" si="1"/>
        <v>91.32609070529405</v>
      </c>
      <c r="K33" s="2">
        <f t="shared" si="2"/>
        <v>79.194236216012044</v>
      </c>
      <c r="L33" s="2">
        <f t="shared" si="3"/>
        <v>0</v>
      </c>
    </row>
    <row r="34" spans="1:12" x14ac:dyDescent="0.3">
      <c r="A34">
        <v>33</v>
      </c>
      <c r="D34" s="3">
        <v>98.85</v>
      </c>
      <c r="E34">
        <v>11.491</v>
      </c>
      <c r="F34" s="2">
        <f t="shared" si="0"/>
        <v>71.818749999999994</v>
      </c>
      <c r="G34" s="2"/>
      <c r="H34" s="2">
        <v>8.7631831255992481</v>
      </c>
      <c r="I34" s="2"/>
      <c r="J34" s="2">
        <f t="shared" si="1"/>
        <v>91.236816874400745</v>
      </c>
      <c r="K34" s="2">
        <f t="shared" si="2"/>
        <v>78.716851881042459</v>
      </c>
      <c r="L34" s="2">
        <f t="shared" si="3"/>
        <v>0</v>
      </c>
    </row>
    <row r="35" spans="1:12" x14ac:dyDescent="0.3">
      <c r="A35">
        <v>34</v>
      </c>
      <c r="C35" t="s">
        <v>11</v>
      </c>
      <c r="D35" s="3">
        <v>98.34</v>
      </c>
      <c r="E35">
        <v>11.589</v>
      </c>
      <c r="F35" s="2">
        <f t="shared" si="0"/>
        <v>72.431250000000006</v>
      </c>
      <c r="G35" s="2"/>
      <c r="H35" s="2">
        <v>8.2088327039890263</v>
      </c>
      <c r="I35" s="2"/>
      <c r="J35" s="2">
        <f t="shared" si="1"/>
        <v>91.791167296010968</v>
      </c>
      <c r="K35" s="2">
        <f t="shared" si="2"/>
        <v>78.908736138436382</v>
      </c>
      <c r="L35" s="2">
        <f t="shared" si="3"/>
        <v>0</v>
      </c>
    </row>
    <row r="36" spans="1:12" x14ac:dyDescent="0.3">
      <c r="A36">
        <v>35</v>
      </c>
      <c r="D36" s="3">
        <v>99.07</v>
      </c>
      <c r="E36">
        <v>11.478</v>
      </c>
      <c r="F36" s="2">
        <f t="shared" si="0"/>
        <v>71.737499999999997</v>
      </c>
      <c r="G36" s="2"/>
      <c r="H36" s="2">
        <v>8.5730642622015889</v>
      </c>
      <c r="I36" s="2"/>
      <c r="J36" s="2">
        <f t="shared" si="1"/>
        <v>91.426935737798416</v>
      </c>
      <c r="K36" s="2">
        <f t="shared" si="2"/>
        <v>78.464294380087964</v>
      </c>
      <c r="L36" s="2">
        <f t="shared" si="3"/>
        <v>0</v>
      </c>
    </row>
    <row r="37" spans="1:12" x14ac:dyDescent="0.3">
      <c r="A37">
        <v>36</v>
      </c>
      <c r="D37" s="3">
        <v>99.89</v>
      </c>
      <c r="E37">
        <v>11.56</v>
      </c>
      <c r="F37" s="2">
        <f t="shared" si="0"/>
        <v>72.25</v>
      </c>
      <c r="G37" s="2"/>
      <c r="H37" s="2">
        <v>8.5804326027793287</v>
      </c>
      <c r="I37" s="2"/>
      <c r="J37" s="2">
        <f t="shared" si="1"/>
        <v>91.419567397220675</v>
      </c>
      <c r="K37" s="2">
        <f t="shared" si="2"/>
        <v>79.031220620495446</v>
      </c>
      <c r="L37" s="2">
        <f t="shared" si="3"/>
        <v>0</v>
      </c>
    </row>
    <row r="38" spans="1:12" x14ac:dyDescent="0.3">
      <c r="A38">
        <v>37</v>
      </c>
      <c r="B38" t="s">
        <v>13</v>
      </c>
      <c r="C38" t="s">
        <v>6</v>
      </c>
      <c r="D38" s="3">
        <v>99.25</v>
      </c>
      <c r="E38">
        <v>11.622</v>
      </c>
      <c r="F38" s="2">
        <f t="shared" si="0"/>
        <v>72.637500000000003</v>
      </c>
      <c r="G38" s="2">
        <v>0.20851951146843992</v>
      </c>
      <c r="H38" s="2">
        <v>7.5897815623843705</v>
      </c>
      <c r="I38" s="2"/>
      <c r="J38" s="2">
        <f t="shared" si="1"/>
        <v>92.410218437615626</v>
      </c>
      <c r="K38" s="2">
        <f t="shared" si="2"/>
        <v>78.60332031250006</v>
      </c>
      <c r="L38" s="2">
        <f t="shared" si="3"/>
        <v>0.22564551301132077</v>
      </c>
    </row>
    <row r="39" spans="1:12" x14ac:dyDescent="0.3">
      <c r="A39">
        <v>38</v>
      </c>
      <c r="D39" s="3">
        <v>100.09</v>
      </c>
      <c r="E39">
        <v>11.666</v>
      </c>
      <c r="F39" s="2">
        <f t="shared" si="0"/>
        <v>72.912500000000009</v>
      </c>
      <c r="G39" s="2">
        <v>0.26488766800788438</v>
      </c>
      <c r="H39" s="2">
        <v>7.8967943706023771</v>
      </c>
      <c r="I39" s="2"/>
      <c r="J39" s="2">
        <f t="shared" si="1"/>
        <v>92.103205629397621</v>
      </c>
      <c r="K39" s="2">
        <f t="shared" si="2"/>
        <v>79.163911290322886</v>
      </c>
      <c r="L39" s="2">
        <f t="shared" si="3"/>
        <v>0.28759874989990269</v>
      </c>
    </row>
    <row r="40" spans="1:12" x14ac:dyDescent="0.3">
      <c r="A40">
        <v>39</v>
      </c>
      <c r="D40" s="3">
        <v>102.61</v>
      </c>
      <c r="E40">
        <v>11.618</v>
      </c>
      <c r="F40" s="2">
        <f t="shared" si="0"/>
        <v>72.612499999999997</v>
      </c>
      <c r="G40" s="2">
        <v>0.23</v>
      </c>
      <c r="H40" s="2">
        <v>7.9029733959314523</v>
      </c>
      <c r="I40" s="2"/>
      <c r="J40" s="2">
        <f t="shared" si="1"/>
        <v>92.097026604068546</v>
      </c>
      <c r="K40" s="2">
        <f t="shared" si="2"/>
        <v>78.843479184367297</v>
      </c>
      <c r="L40" s="2">
        <f t="shared" si="3"/>
        <v>0.24973661852166609</v>
      </c>
    </row>
    <row r="41" spans="1:12" x14ac:dyDescent="0.3">
      <c r="A41">
        <v>40</v>
      </c>
      <c r="C41" t="s">
        <v>7</v>
      </c>
      <c r="D41" s="3">
        <v>97.22</v>
      </c>
      <c r="E41">
        <v>11.974</v>
      </c>
      <c r="F41" s="2">
        <f t="shared" si="0"/>
        <v>74.837500000000006</v>
      </c>
      <c r="G41" s="2">
        <v>0.19195797130796424</v>
      </c>
      <c r="H41" s="2">
        <v>7.3599694131139533</v>
      </c>
      <c r="I41" s="2"/>
      <c r="J41" s="2">
        <f t="shared" si="1"/>
        <v>92.640030586886041</v>
      </c>
      <c r="K41" s="2">
        <f t="shared" si="2"/>
        <v>80.783112360709723</v>
      </c>
      <c r="L41" s="2">
        <f t="shared" si="3"/>
        <v>0.20720844983738324</v>
      </c>
    </row>
    <row r="42" spans="1:12" x14ac:dyDescent="0.3">
      <c r="A42">
        <v>41</v>
      </c>
      <c r="D42" s="3">
        <v>98.33</v>
      </c>
      <c r="E42">
        <v>11.941000000000001</v>
      </c>
      <c r="F42" s="2">
        <f t="shared" si="0"/>
        <v>74.631250000000009</v>
      </c>
      <c r="G42" s="2">
        <v>0.14708766424720057</v>
      </c>
      <c r="H42" s="2">
        <v>7.4109354162700916</v>
      </c>
      <c r="I42" s="2"/>
      <c r="J42" s="2">
        <f t="shared" si="1"/>
        <v>92.589064583729908</v>
      </c>
      <c r="K42" s="2">
        <f t="shared" si="2"/>
        <v>80.604821244856268</v>
      </c>
      <c r="L42" s="2">
        <f t="shared" si="3"/>
        <v>0.15886073037727541</v>
      </c>
    </row>
    <row r="43" spans="1:12" x14ac:dyDescent="0.3">
      <c r="A43">
        <v>42</v>
      </c>
      <c r="D43" s="3">
        <v>103.58</v>
      </c>
      <c r="E43">
        <v>12.016</v>
      </c>
      <c r="F43" s="2">
        <f t="shared" si="0"/>
        <v>75.099999999999994</v>
      </c>
      <c r="G43" s="2">
        <v>0.18</v>
      </c>
      <c r="H43" s="2">
        <v>7.3670110983541992</v>
      </c>
      <c r="I43" s="2"/>
      <c r="J43" s="2">
        <f t="shared" si="1"/>
        <v>92.632988901645803</v>
      </c>
      <c r="K43" s="2">
        <f t="shared" si="2"/>
        <v>81.072629621978763</v>
      </c>
      <c r="L43" s="2">
        <f t="shared" si="3"/>
        <v>0.19431522412724606</v>
      </c>
    </row>
    <row r="44" spans="1:12" x14ac:dyDescent="0.3">
      <c r="A44">
        <v>43</v>
      </c>
      <c r="C44" t="s">
        <v>8</v>
      </c>
      <c r="D44" s="3">
        <v>100.57</v>
      </c>
      <c r="E44">
        <v>12.145</v>
      </c>
      <c r="F44" s="2">
        <f t="shared" si="0"/>
        <v>75.90625</v>
      </c>
      <c r="G44" s="2">
        <v>0.27195368014768256</v>
      </c>
      <c r="H44" s="2">
        <v>8.1155977830563124</v>
      </c>
      <c r="I44" s="2"/>
      <c r="J44" s="2">
        <f t="shared" si="1"/>
        <v>91.884402216943684</v>
      </c>
      <c r="K44" s="2">
        <f t="shared" si="2"/>
        <v>82.610593494183632</v>
      </c>
      <c r="L44" s="2">
        <f t="shared" si="3"/>
        <v>0.29597371652436316</v>
      </c>
    </row>
    <row r="45" spans="1:12" x14ac:dyDescent="0.3">
      <c r="A45">
        <v>44</v>
      </c>
      <c r="D45" s="3">
        <v>97.61</v>
      </c>
      <c r="E45">
        <v>12.037000000000001</v>
      </c>
      <c r="F45" s="2">
        <f t="shared" si="0"/>
        <v>75.231250000000003</v>
      </c>
      <c r="G45" s="2">
        <v>0.28947614156216478</v>
      </c>
      <c r="H45" s="2">
        <v>7.6938022148824707</v>
      </c>
      <c r="I45" s="2"/>
      <c r="J45" s="2">
        <f t="shared" si="1"/>
        <v>92.306197785117533</v>
      </c>
      <c r="K45" s="2">
        <f t="shared" si="2"/>
        <v>81.501840402020633</v>
      </c>
      <c r="L45" s="2">
        <f t="shared" si="3"/>
        <v>0.31360423081887229</v>
      </c>
    </row>
    <row r="46" spans="1:12" x14ac:dyDescent="0.3">
      <c r="A46">
        <v>45</v>
      </c>
      <c r="D46" s="3">
        <v>99.54</v>
      </c>
      <c r="E46">
        <v>12.053000000000001</v>
      </c>
      <c r="F46" s="2">
        <f t="shared" si="0"/>
        <v>75.331250000000011</v>
      </c>
      <c r="G46" s="2">
        <v>0.27</v>
      </c>
      <c r="H46" s="2">
        <v>8.1107814045500248</v>
      </c>
      <c r="I46" s="2"/>
      <c r="J46" s="2">
        <f t="shared" si="1"/>
        <v>91.889218595449975</v>
      </c>
      <c r="K46" s="2">
        <f t="shared" si="2"/>
        <v>81.980509956943024</v>
      </c>
      <c r="L46" s="2">
        <f t="shared" si="3"/>
        <v>0.2938320775026913</v>
      </c>
    </row>
    <row r="47" spans="1:12" x14ac:dyDescent="0.3">
      <c r="A47">
        <v>46</v>
      </c>
      <c r="C47" t="s">
        <v>9</v>
      </c>
      <c r="D47" s="3">
        <v>105.22</v>
      </c>
      <c r="E47">
        <v>12.186</v>
      </c>
      <c r="F47" s="2">
        <f t="shared" si="0"/>
        <v>76.162499999999994</v>
      </c>
      <c r="G47" s="2">
        <v>0.30499803227109734</v>
      </c>
      <c r="H47" s="2">
        <v>6.2631277448924223</v>
      </c>
      <c r="I47" s="2"/>
      <c r="J47" s="2">
        <f t="shared" si="1"/>
        <v>93.736872255107585</v>
      </c>
      <c r="K47" s="2">
        <f t="shared" si="2"/>
        <v>81.25137757180714</v>
      </c>
      <c r="L47" s="2">
        <f t="shared" si="3"/>
        <v>0.32537679670070113</v>
      </c>
    </row>
    <row r="48" spans="1:12" x14ac:dyDescent="0.3">
      <c r="A48">
        <v>47</v>
      </c>
      <c r="D48" s="3">
        <v>100.32</v>
      </c>
      <c r="E48">
        <v>12.127000000000001</v>
      </c>
      <c r="F48" s="2">
        <f t="shared" si="0"/>
        <v>75.793750000000003</v>
      </c>
      <c r="G48" s="2">
        <v>0.26377491207545578</v>
      </c>
      <c r="H48" s="2">
        <v>6.4889918887597293</v>
      </c>
      <c r="I48" s="2"/>
      <c r="J48" s="2">
        <f t="shared" si="1"/>
        <v>93.511008111240272</v>
      </c>
      <c r="K48" s="2">
        <f t="shared" si="2"/>
        <v>81.053291511771633</v>
      </c>
      <c r="L48" s="2">
        <f t="shared" si="3"/>
        <v>0.28207899519345397</v>
      </c>
    </row>
    <row r="49" spans="1:12" x14ac:dyDescent="0.3">
      <c r="A49">
        <v>48</v>
      </c>
      <c r="D49" s="3">
        <v>97.8</v>
      </c>
      <c r="E49">
        <v>12.169</v>
      </c>
      <c r="F49" s="2">
        <f t="shared" si="0"/>
        <v>76.056250000000006</v>
      </c>
      <c r="G49" s="2">
        <v>0.28999999999999998</v>
      </c>
      <c r="H49" s="2">
        <v>6.4868442826406527</v>
      </c>
      <c r="I49" s="2"/>
      <c r="J49" s="2">
        <f t="shared" si="1"/>
        <v>93.513155717359354</v>
      </c>
      <c r="K49" s="2">
        <f t="shared" si="2"/>
        <v>81.332139223145987</v>
      </c>
      <c r="L49" s="2">
        <f t="shared" si="3"/>
        <v>0.3101167934878768</v>
      </c>
    </row>
    <row r="50" spans="1:12" x14ac:dyDescent="0.3">
      <c r="A50">
        <v>49</v>
      </c>
      <c r="C50" t="s">
        <v>10</v>
      </c>
      <c r="D50" s="3">
        <v>105.15</v>
      </c>
      <c r="E50">
        <v>11.65</v>
      </c>
      <c r="F50" s="2">
        <f t="shared" si="0"/>
        <v>72.8125</v>
      </c>
      <c r="G50" s="2">
        <v>0.34386617100324623</v>
      </c>
      <c r="H50" s="2">
        <v>7.5405101877100993</v>
      </c>
      <c r="I50" s="2"/>
      <c r="J50" s="2">
        <f t="shared" si="1"/>
        <v>92.459489812289902</v>
      </c>
      <c r="K50" s="2">
        <f t="shared" si="2"/>
        <v>78.750704927988494</v>
      </c>
      <c r="L50" s="2">
        <f t="shared" si="3"/>
        <v>0.37191008916592444</v>
      </c>
    </row>
    <row r="51" spans="1:12" x14ac:dyDescent="0.3">
      <c r="A51">
        <v>50</v>
      </c>
      <c r="D51" s="3">
        <v>97.96</v>
      </c>
      <c r="E51">
        <v>11.637</v>
      </c>
      <c r="F51" s="2">
        <f t="shared" si="0"/>
        <v>72.731250000000003</v>
      </c>
      <c r="G51" s="2">
        <v>0.37698412698395328</v>
      </c>
      <c r="H51" s="2">
        <v>7.795454545454545</v>
      </c>
      <c r="I51" s="2"/>
      <c r="J51" s="2">
        <f t="shared" si="1"/>
        <v>92.204545454545453</v>
      </c>
      <c r="K51" s="2">
        <f t="shared" si="2"/>
        <v>78.880330293320185</v>
      </c>
      <c r="L51" s="2">
        <f t="shared" si="3"/>
        <v>0.40885633688178324</v>
      </c>
    </row>
    <row r="52" spans="1:12" x14ac:dyDescent="0.3">
      <c r="A52">
        <v>51</v>
      </c>
      <c r="D52" s="3">
        <v>102</v>
      </c>
      <c r="E52">
        <v>11.583</v>
      </c>
      <c r="F52" s="2">
        <f t="shared" si="0"/>
        <v>72.393749999999997</v>
      </c>
      <c r="G52" s="2">
        <v>0.35</v>
      </c>
      <c r="H52" s="2">
        <v>7.7963404932378744</v>
      </c>
      <c r="I52" s="2"/>
      <c r="J52" s="2">
        <f t="shared" si="1"/>
        <v>92.203659506762122</v>
      </c>
      <c r="K52" s="2">
        <f t="shared" si="2"/>
        <v>78.51505069025022</v>
      </c>
      <c r="L52" s="2">
        <f t="shared" si="3"/>
        <v>0.37959447799827439</v>
      </c>
    </row>
    <row r="53" spans="1:12" x14ac:dyDescent="0.3">
      <c r="A53">
        <v>52</v>
      </c>
      <c r="C53" t="s">
        <v>11</v>
      </c>
      <c r="D53" s="3">
        <v>98.55</v>
      </c>
      <c r="E53">
        <v>11.736000000000001</v>
      </c>
      <c r="F53" s="2">
        <f t="shared" si="0"/>
        <v>73.350000000000009</v>
      </c>
      <c r="G53" s="2">
        <v>0.27930174563667687</v>
      </c>
      <c r="H53" s="2">
        <v>6.469648562300117</v>
      </c>
      <c r="I53" s="2"/>
      <c r="J53" s="2">
        <f t="shared" si="1"/>
        <v>93.530351437699878</v>
      </c>
      <c r="K53" s="2">
        <f t="shared" si="2"/>
        <v>78.423740392826488</v>
      </c>
      <c r="L53" s="2">
        <f t="shared" si="3"/>
        <v>0.29862150771743701</v>
      </c>
    </row>
    <row r="54" spans="1:12" x14ac:dyDescent="0.3">
      <c r="A54">
        <v>53</v>
      </c>
      <c r="D54" s="3">
        <v>97.61</v>
      </c>
      <c r="E54">
        <v>11.803000000000001</v>
      </c>
      <c r="F54" s="2">
        <f t="shared" si="0"/>
        <v>73.768750000000011</v>
      </c>
      <c r="G54" s="2">
        <v>0.23806374818184239</v>
      </c>
      <c r="H54" s="2">
        <v>6.2450436161771696</v>
      </c>
      <c r="I54" s="2"/>
      <c r="J54" s="2">
        <f t="shared" si="1"/>
        <v>93.754956383822829</v>
      </c>
      <c r="K54" s="2">
        <f t="shared" si="2"/>
        <v>78.682506872488517</v>
      </c>
      <c r="L54" s="2">
        <f t="shared" si="3"/>
        <v>0.25392124039526476</v>
      </c>
    </row>
    <row r="55" spans="1:12" x14ac:dyDescent="0.3">
      <c r="A55">
        <v>54</v>
      </c>
      <c r="D55" s="3">
        <v>98.21</v>
      </c>
      <c r="E55">
        <v>11.723000000000001</v>
      </c>
      <c r="F55" s="2">
        <f t="shared" si="0"/>
        <v>73.268750000000011</v>
      </c>
      <c r="G55" s="2">
        <v>0.24</v>
      </c>
      <c r="H55" s="2">
        <v>6.4644852354347764</v>
      </c>
      <c r="I55" s="2"/>
      <c r="J55" s="2">
        <f t="shared" si="1"/>
        <v>93.535514764565221</v>
      </c>
      <c r="K55" s="2">
        <f t="shared" si="2"/>
        <v>78.332545861774605</v>
      </c>
      <c r="L55" s="2">
        <f t="shared" si="3"/>
        <v>0.25658703071672306</v>
      </c>
    </row>
    <row r="56" spans="1:12" x14ac:dyDescent="0.3">
      <c r="C56" s="1"/>
    </row>
    <row r="57" spans="1:12" x14ac:dyDescent="0.3">
      <c r="C57" s="1"/>
    </row>
    <row r="58" spans="1:12" x14ac:dyDescent="0.3">
      <c r="C58" s="1"/>
    </row>
    <row r="59" spans="1:12" x14ac:dyDescent="0.3">
      <c r="C59" s="1"/>
    </row>
    <row r="60" spans="1:12" x14ac:dyDescent="0.3">
      <c r="C60" s="1"/>
    </row>
    <row r="61" spans="1:12" x14ac:dyDescent="0.3">
      <c r="C61" s="1"/>
    </row>
    <row r="62" spans="1:12" x14ac:dyDescent="0.3">
      <c r="C62" s="1"/>
    </row>
    <row r="63" spans="1:12" x14ac:dyDescent="0.3">
      <c r="C63" s="1"/>
    </row>
    <row r="64" spans="1:12" x14ac:dyDescent="0.3">
      <c r="C64" s="1"/>
    </row>
    <row r="65" spans="3:3" x14ac:dyDescent="0.3">
      <c r="C65" s="1"/>
    </row>
    <row r="66" spans="3:3" x14ac:dyDescent="0.3">
      <c r="C66" s="1"/>
    </row>
    <row r="67" spans="3:3" x14ac:dyDescent="0.3">
      <c r="C67" s="1"/>
    </row>
    <row r="68" spans="3:3" x14ac:dyDescent="0.3">
      <c r="C68" s="1"/>
    </row>
    <row r="69" spans="3:3" x14ac:dyDescent="0.3">
      <c r="C69" s="1"/>
    </row>
    <row r="70" spans="3:3" x14ac:dyDescent="0.3">
      <c r="C70" s="1"/>
    </row>
    <row r="71" spans="3:3" x14ac:dyDescent="0.3">
      <c r="C71" s="1"/>
    </row>
    <row r="72" spans="3:3" x14ac:dyDescent="0.3">
      <c r="C72" s="1"/>
    </row>
    <row r="73" spans="3:3" x14ac:dyDescent="0.3">
      <c r="C73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7F471-170C-4CF5-BA0F-1EC0BD75301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B7253-0D8A-4267-9D41-B81FA89E028C}">
  <dimension ref="A1:X55"/>
  <sheetViews>
    <sheetView workbookViewId="0">
      <selection activeCell="B29" sqref="B29"/>
    </sheetView>
  </sheetViews>
  <sheetFormatPr defaultRowHeight="14.4" x14ac:dyDescent="0.3"/>
  <cols>
    <col min="2" max="2" width="26.5546875" customWidth="1"/>
    <col min="3" max="3" width="7" customWidth="1"/>
    <col min="5" max="10" width="0" hidden="1" customWidth="1"/>
    <col min="11" max="11" width="13.6640625" hidden="1" customWidth="1"/>
    <col min="12" max="12" width="15.88671875" hidden="1" customWidth="1"/>
    <col min="13" max="14" width="11.6640625" hidden="1" customWidth="1"/>
    <col min="15" max="15" width="0" hidden="1" customWidth="1"/>
    <col min="22" max="22" width="13.33203125" customWidth="1"/>
    <col min="23" max="23" width="17.33203125" customWidth="1"/>
    <col min="24" max="24" width="12.88671875" customWidth="1"/>
  </cols>
  <sheetData>
    <row r="1" spans="1:24" x14ac:dyDescent="0.3">
      <c r="A1" t="s">
        <v>0</v>
      </c>
      <c r="B1" t="s">
        <v>1</v>
      </c>
      <c r="D1" t="s">
        <v>2</v>
      </c>
      <c r="E1" t="s">
        <v>19</v>
      </c>
      <c r="F1" t="s">
        <v>16</v>
      </c>
      <c r="G1" t="s">
        <v>17</v>
      </c>
      <c r="H1" t="s">
        <v>18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P1" t="s">
        <v>19</v>
      </c>
      <c r="Q1" t="s">
        <v>16</v>
      </c>
      <c r="R1" t="s">
        <v>17</v>
      </c>
      <c r="S1" t="s">
        <v>18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</row>
    <row r="2" spans="1:24" x14ac:dyDescent="0.3">
      <c r="A2">
        <v>1</v>
      </c>
      <c r="B2" t="s">
        <v>15</v>
      </c>
      <c r="C2">
        <v>1</v>
      </c>
      <c r="D2" t="s">
        <v>6</v>
      </c>
      <c r="E2">
        <v>5.0872000000000002</v>
      </c>
      <c r="F2">
        <v>1.0318000000000001</v>
      </c>
      <c r="G2">
        <v>6.1178999999999997</v>
      </c>
      <c r="H2">
        <v>6.0267999999999997</v>
      </c>
      <c r="I2">
        <f>G2-H2</f>
        <v>9.1099999999999959E-2</v>
      </c>
      <c r="J2">
        <f>G2-E2</f>
        <v>1.0306999999999995</v>
      </c>
      <c r="K2" s="2">
        <f>I2*100/F2</f>
        <v>8.8292304710215106</v>
      </c>
      <c r="L2" s="2">
        <f>I2*100/J2</f>
        <v>8.8386533423886675</v>
      </c>
      <c r="M2" s="2">
        <f>AVERAGE(K2:L3)</f>
        <v>8.8320802618246397</v>
      </c>
      <c r="N2" s="2"/>
      <c r="P2">
        <v>23.015499999999999</v>
      </c>
      <c r="Q2">
        <v>0.50190000000000001</v>
      </c>
      <c r="R2">
        <v>23.5169</v>
      </c>
      <c r="S2">
        <v>23.49</v>
      </c>
      <c r="T2">
        <f>R2-S2</f>
        <v>2.6900000000001256E-2</v>
      </c>
      <c r="U2">
        <f>R2-P2</f>
        <v>0.50140000000000029</v>
      </c>
      <c r="V2" s="2">
        <f>T2*100/Q2</f>
        <v>5.3596333931064466</v>
      </c>
      <c r="W2" s="2">
        <f>T2*100/U2</f>
        <v>5.364978061428249</v>
      </c>
    </row>
    <row r="3" spans="1:24" x14ac:dyDescent="0.3">
      <c r="A3">
        <v>2</v>
      </c>
      <c r="C3">
        <v>2</v>
      </c>
      <c r="E3">
        <v>23.360099999999999</v>
      </c>
      <c r="F3">
        <v>1.0112000000000001</v>
      </c>
      <c r="G3">
        <v>24.371500000000001</v>
      </c>
      <c r="H3">
        <v>24.2822</v>
      </c>
      <c r="I3">
        <f t="shared" ref="I3:I45" si="0">G3-H3</f>
        <v>8.9300000000001489E-2</v>
      </c>
      <c r="J3">
        <f t="shared" ref="J3:J45" si="1">G3-E3</f>
        <v>1.0114000000000019</v>
      </c>
      <c r="K3" s="2">
        <f t="shared" ref="K3:K45" si="2">I3*100/F3</f>
        <v>8.8310917721520443</v>
      </c>
      <c r="L3" s="2">
        <f t="shared" ref="L3:L45" si="3">I3*100/J3</f>
        <v>8.8293454617363381</v>
      </c>
      <c r="P3">
        <v>26.459</v>
      </c>
      <c r="Q3">
        <v>0.4803</v>
      </c>
      <c r="R3">
        <v>26.939299999999999</v>
      </c>
      <c r="S3">
        <v>26.9132</v>
      </c>
      <c r="T3">
        <f t="shared" ref="T3:T37" si="4">R3-S3</f>
        <v>2.6099999999999568E-2</v>
      </c>
      <c r="U3">
        <f t="shared" ref="U3:U37" si="5">R3-P3</f>
        <v>0.48029999999999973</v>
      </c>
      <c r="V3" s="2">
        <f>T3*100/Q3</f>
        <v>5.4341036851966624</v>
      </c>
      <c r="W3" s="2">
        <f>T3*100/U3</f>
        <v>5.4341036851966651</v>
      </c>
    </row>
    <row r="4" spans="1:24" x14ac:dyDescent="0.3">
      <c r="A4">
        <v>4</v>
      </c>
      <c r="C4">
        <v>3</v>
      </c>
      <c r="D4" t="s">
        <v>7</v>
      </c>
      <c r="E4">
        <v>22.189</v>
      </c>
      <c r="F4">
        <v>1.071</v>
      </c>
      <c r="G4">
        <v>23.260200000000001</v>
      </c>
      <c r="H4">
        <v>23.173300000000001</v>
      </c>
      <c r="I4">
        <f t="shared" si="0"/>
        <v>8.6899999999999977E-2</v>
      </c>
      <c r="J4">
        <f t="shared" si="1"/>
        <v>1.071200000000001</v>
      </c>
      <c r="K4" s="2">
        <f t="shared" si="2"/>
        <v>8.1139122315592882</v>
      </c>
      <c r="L4" s="2">
        <f t="shared" si="3"/>
        <v>8.1123973114264274</v>
      </c>
      <c r="M4" s="2">
        <f>AVERAGE(K4:L5)</f>
        <v>8.4082613964973536</v>
      </c>
      <c r="N4" s="2"/>
      <c r="P4">
        <v>23.518999999999998</v>
      </c>
      <c r="Q4">
        <v>0.51939999999999997</v>
      </c>
      <c r="R4">
        <v>24.038499999999999</v>
      </c>
      <c r="S4">
        <v>24.010899999999999</v>
      </c>
      <c r="T4">
        <f t="shared" si="4"/>
        <v>2.7599999999999625E-2</v>
      </c>
      <c r="U4">
        <f t="shared" si="5"/>
        <v>0.51950000000000074</v>
      </c>
      <c r="V4" s="2">
        <f t="shared" ref="V4:V37" si="6">T4*100/Q4</f>
        <v>5.3138236426645413</v>
      </c>
      <c r="W4" s="2">
        <f t="shared" ref="W4:W37" si="7">T4*100/U4</f>
        <v>5.3128007699710462</v>
      </c>
    </row>
    <row r="5" spans="1:24" x14ac:dyDescent="0.3">
      <c r="A5">
        <v>5</v>
      </c>
      <c r="C5">
        <v>4</v>
      </c>
      <c r="E5">
        <v>13.7287</v>
      </c>
      <c r="F5">
        <v>1.0712999999999999</v>
      </c>
      <c r="G5">
        <v>14.799099999999999</v>
      </c>
      <c r="H5">
        <v>14.7059</v>
      </c>
      <c r="I5">
        <f t="shared" si="0"/>
        <v>9.3199999999999505E-2</v>
      </c>
      <c r="J5">
        <f t="shared" si="1"/>
        <v>1.0703999999999994</v>
      </c>
      <c r="K5" s="2">
        <f t="shared" si="2"/>
        <v>8.6997106319424535</v>
      </c>
      <c r="L5" s="2">
        <f t="shared" si="3"/>
        <v>8.7070254110612453</v>
      </c>
      <c r="P5">
        <v>26.543800000000001</v>
      </c>
      <c r="Q5">
        <v>0.50700000000000001</v>
      </c>
      <c r="R5">
        <v>27.051100000000002</v>
      </c>
      <c r="S5">
        <v>27.0215</v>
      </c>
      <c r="T5">
        <f t="shared" si="4"/>
        <v>2.9600000000002069E-2</v>
      </c>
      <c r="U5">
        <f t="shared" si="5"/>
        <v>0.50730000000000075</v>
      </c>
      <c r="V5" s="2">
        <f t="shared" si="6"/>
        <v>5.8382642998031695</v>
      </c>
      <c r="W5" s="2">
        <f t="shared" si="7"/>
        <v>5.8348117484727036</v>
      </c>
    </row>
    <row r="6" spans="1:24" x14ac:dyDescent="0.3">
      <c r="A6">
        <v>7</v>
      </c>
      <c r="C6">
        <v>5</v>
      </c>
      <c r="D6" t="s">
        <v>8</v>
      </c>
      <c r="E6">
        <v>45.251600000000003</v>
      </c>
      <c r="F6">
        <v>1.044</v>
      </c>
      <c r="G6">
        <v>46.2956</v>
      </c>
      <c r="H6">
        <v>46.200600000000001</v>
      </c>
      <c r="I6">
        <f t="shared" si="0"/>
        <v>9.4999999999998863E-2</v>
      </c>
      <c r="J6">
        <f t="shared" si="1"/>
        <v>1.0439999999999969</v>
      </c>
      <c r="K6" s="2">
        <f t="shared" si="2"/>
        <v>9.0996168582374395</v>
      </c>
      <c r="L6" s="2">
        <f t="shared" si="3"/>
        <v>9.0996168582374661</v>
      </c>
      <c r="M6" s="2">
        <f>AVERAGE(K6:L7)</f>
        <v>8.9240728465375714</v>
      </c>
      <c r="N6" s="2"/>
      <c r="P6">
        <v>22.819700000000001</v>
      </c>
      <c r="Q6">
        <v>0.46539999999999998</v>
      </c>
      <c r="R6">
        <v>23.285900000000002</v>
      </c>
      <c r="S6">
        <v>23.260200000000001</v>
      </c>
      <c r="T6">
        <f t="shared" si="4"/>
        <v>2.57000000000005E-2</v>
      </c>
      <c r="U6">
        <f t="shared" si="5"/>
        <v>0.46620000000000061</v>
      </c>
      <c r="V6" s="2">
        <f t="shared" si="6"/>
        <v>5.5221314997852389</v>
      </c>
      <c r="W6" s="2">
        <f t="shared" si="7"/>
        <v>5.5126555126556127</v>
      </c>
    </row>
    <row r="7" spans="1:24" x14ac:dyDescent="0.3">
      <c r="A7">
        <v>8</v>
      </c>
      <c r="C7">
        <v>6</v>
      </c>
      <c r="E7">
        <v>45.693899999999999</v>
      </c>
      <c r="F7">
        <v>1.0196000000000001</v>
      </c>
      <c r="G7">
        <v>46.713500000000003</v>
      </c>
      <c r="H7">
        <v>46.624299999999998</v>
      </c>
      <c r="I7">
        <f t="shared" si="0"/>
        <v>8.9200000000005275E-2</v>
      </c>
      <c r="J7">
        <f t="shared" si="1"/>
        <v>1.0196000000000041</v>
      </c>
      <c r="K7" s="2">
        <f t="shared" si="2"/>
        <v>8.7485288348377086</v>
      </c>
      <c r="L7" s="2">
        <f t="shared" si="3"/>
        <v>8.7485288348376731</v>
      </c>
      <c r="M7" s="2"/>
      <c r="N7" s="2"/>
      <c r="P7">
        <v>23.665099999999999</v>
      </c>
      <c r="Q7">
        <v>0.49430000000000002</v>
      </c>
      <c r="R7">
        <v>24.159500000000001</v>
      </c>
      <c r="S7">
        <v>24.1311</v>
      </c>
      <c r="T7">
        <f t="shared" si="4"/>
        <v>2.8400000000001313E-2</v>
      </c>
      <c r="U7">
        <f t="shared" si="5"/>
        <v>0.49440000000000239</v>
      </c>
      <c r="V7" s="2">
        <f t="shared" si="6"/>
        <v>5.7454986850093697</v>
      </c>
      <c r="W7" s="2">
        <f t="shared" si="7"/>
        <v>5.7443365695795254</v>
      </c>
    </row>
    <row r="8" spans="1:24" x14ac:dyDescent="0.3">
      <c r="A8">
        <v>10</v>
      </c>
      <c r="C8">
        <v>7</v>
      </c>
      <c r="D8" t="s">
        <v>9</v>
      </c>
      <c r="E8">
        <v>46.170499999999997</v>
      </c>
      <c r="F8">
        <v>1.0972</v>
      </c>
      <c r="G8">
        <v>47.268000000000001</v>
      </c>
      <c r="H8">
        <v>47.17</v>
      </c>
      <c r="I8">
        <f t="shared" si="0"/>
        <v>9.7999999999998977E-2</v>
      </c>
      <c r="J8">
        <f t="shared" si="1"/>
        <v>1.0975000000000037</v>
      </c>
      <c r="K8" s="2">
        <f t="shared" si="2"/>
        <v>8.9318264673713976</v>
      </c>
      <c r="L8" s="2">
        <f t="shared" si="3"/>
        <v>8.9293849658313125</v>
      </c>
      <c r="M8" s="2">
        <f>AVERAGE(K8:L9)</f>
        <v>8.9094147951386553</v>
      </c>
      <c r="N8" s="2"/>
      <c r="P8">
        <v>25.594999999999999</v>
      </c>
      <c r="Q8">
        <v>0.53720000000000001</v>
      </c>
      <c r="R8">
        <v>26.132400000000001</v>
      </c>
      <c r="S8">
        <v>26.1052</v>
      </c>
      <c r="T8">
        <f t="shared" si="4"/>
        <v>2.7200000000000557E-2</v>
      </c>
      <c r="U8">
        <f t="shared" si="5"/>
        <v>0.53740000000000165</v>
      </c>
      <c r="V8" s="2">
        <f t="shared" si="6"/>
        <v>5.0632911392406097</v>
      </c>
      <c r="W8" s="2">
        <f t="shared" si="7"/>
        <v>5.0614067733532702</v>
      </c>
    </row>
    <row r="9" spans="1:24" x14ac:dyDescent="0.3">
      <c r="A9">
        <v>11</v>
      </c>
      <c r="C9">
        <v>8</v>
      </c>
      <c r="E9">
        <v>45.793300000000002</v>
      </c>
      <c r="F9">
        <v>1.0024</v>
      </c>
      <c r="G9">
        <v>46.7958</v>
      </c>
      <c r="H9">
        <v>46.706699999999998</v>
      </c>
      <c r="I9">
        <f t="shared" si="0"/>
        <v>8.9100000000001955E-2</v>
      </c>
      <c r="J9">
        <f t="shared" si="1"/>
        <v>1.0024999999999977</v>
      </c>
      <c r="K9" s="2">
        <f t="shared" si="2"/>
        <v>8.8886671987232599</v>
      </c>
      <c r="L9" s="2">
        <f t="shared" si="3"/>
        <v>8.8877805486286441</v>
      </c>
      <c r="M9" s="2"/>
      <c r="N9" s="2"/>
      <c r="P9">
        <v>25.301100000000002</v>
      </c>
      <c r="Q9">
        <v>0.56910000000000005</v>
      </c>
      <c r="R9">
        <v>25.8703</v>
      </c>
      <c r="S9">
        <v>25.841000000000001</v>
      </c>
      <c r="T9">
        <f t="shared" si="4"/>
        <v>2.9299999999999216E-2</v>
      </c>
      <c r="U9">
        <f t="shared" si="5"/>
        <v>0.5691999999999986</v>
      </c>
      <c r="V9" s="2">
        <f t="shared" si="6"/>
        <v>5.1484800562289958</v>
      </c>
      <c r="W9" s="2">
        <f t="shared" si="7"/>
        <v>5.1475755446239084</v>
      </c>
    </row>
    <row r="10" spans="1:24" x14ac:dyDescent="0.3">
      <c r="A10">
        <v>13</v>
      </c>
      <c r="C10">
        <v>9</v>
      </c>
      <c r="D10" t="s">
        <v>10</v>
      </c>
      <c r="E10">
        <v>45.033700000000003</v>
      </c>
      <c r="F10">
        <v>1.0087999999999999</v>
      </c>
      <c r="G10">
        <v>46.042999999999999</v>
      </c>
      <c r="H10">
        <v>45.964500000000001</v>
      </c>
      <c r="I10">
        <f t="shared" si="0"/>
        <v>7.8499999999998238E-2</v>
      </c>
      <c r="J10">
        <f t="shared" si="1"/>
        <v>1.0092999999999961</v>
      </c>
      <c r="K10" s="2">
        <f t="shared" si="2"/>
        <v>7.7815226011100558</v>
      </c>
      <c r="L10" s="2">
        <f t="shared" si="3"/>
        <v>7.7776676904784052</v>
      </c>
      <c r="M10" s="2">
        <f>AVERAGE(K10:L11)</f>
        <v>7.8064642772093142</v>
      </c>
      <c r="N10" s="2"/>
      <c r="P10">
        <v>23.8247</v>
      </c>
      <c r="Q10">
        <v>0.49120000000000003</v>
      </c>
      <c r="R10">
        <v>24.315899999999999</v>
      </c>
      <c r="S10">
        <v>24.291799999999999</v>
      </c>
      <c r="T10">
        <f t="shared" si="4"/>
        <v>2.4100000000000676E-2</v>
      </c>
      <c r="U10">
        <f t="shared" si="5"/>
        <v>0.49119999999999919</v>
      </c>
      <c r="V10" s="2">
        <f t="shared" si="6"/>
        <v>4.9063517915310824</v>
      </c>
      <c r="W10" s="2">
        <f t="shared" si="7"/>
        <v>4.9063517915310904</v>
      </c>
    </row>
    <row r="11" spans="1:24" x14ac:dyDescent="0.3">
      <c r="A11">
        <v>14</v>
      </c>
      <c r="C11">
        <v>10</v>
      </c>
      <c r="E11">
        <v>45.304299999999998</v>
      </c>
      <c r="F11">
        <v>1.0199</v>
      </c>
      <c r="G11">
        <v>46.324399999999997</v>
      </c>
      <c r="H11">
        <v>46.244500000000002</v>
      </c>
      <c r="I11">
        <f t="shared" si="0"/>
        <v>7.9899999999994975E-2</v>
      </c>
      <c r="J11">
        <f t="shared" si="1"/>
        <v>1.0200999999999993</v>
      </c>
      <c r="K11" s="2">
        <f t="shared" si="2"/>
        <v>7.8341013824879866</v>
      </c>
      <c r="L11" s="2">
        <f t="shared" si="3"/>
        <v>7.8325654347608102</v>
      </c>
      <c r="M11" s="2"/>
      <c r="N11" s="2"/>
      <c r="P11">
        <v>23.360700000000001</v>
      </c>
      <c r="Q11">
        <v>0.49399999999999999</v>
      </c>
      <c r="R11">
        <v>23.855599999999999</v>
      </c>
      <c r="S11">
        <v>23.828399999999998</v>
      </c>
      <c r="T11">
        <f t="shared" si="4"/>
        <v>2.7200000000000557E-2</v>
      </c>
      <c r="U11">
        <f t="shared" si="5"/>
        <v>0.49489999999999768</v>
      </c>
      <c r="V11" s="2">
        <f t="shared" si="6"/>
        <v>5.5060728744940404</v>
      </c>
      <c r="W11" s="2">
        <f t="shared" si="7"/>
        <v>5.4960598100627776</v>
      </c>
    </row>
    <row r="12" spans="1:24" x14ac:dyDescent="0.3">
      <c r="A12">
        <v>16</v>
      </c>
      <c r="C12">
        <v>11</v>
      </c>
      <c r="D12" t="s">
        <v>11</v>
      </c>
      <c r="E12">
        <v>24.227799999999998</v>
      </c>
      <c r="F12">
        <v>1.0318000000000001</v>
      </c>
      <c r="G12">
        <v>25.259699999999999</v>
      </c>
      <c r="H12">
        <v>25.179400000000001</v>
      </c>
      <c r="I12">
        <f t="shared" si="0"/>
        <v>8.0299999999997596E-2</v>
      </c>
      <c r="J12">
        <f t="shared" si="1"/>
        <v>1.0319000000000003</v>
      </c>
      <c r="K12" s="2">
        <f t="shared" si="2"/>
        <v>7.7825159914709818</v>
      </c>
      <c r="L12" s="2">
        <f t="shared" si="3"/>
        <v>7.7817617986236627</v>
      </c>
      <c r="M12" s="2">
        <f>AVERAGE(K12:L13)</f>
        <v>7.7229077241807946</v>
      </c>
      <c r="N12" s="2"/>
      <c r="P12">
        <v>24.012599999999999</v>
      </c>
      <c r="Q12">
        <v>0.54310000000000003</v>
      </c>
      <c r="R12">
        <v>24.555599999999998</v>
      </c>
      <c r="S12">
        <v>24.528700000000001</v>
      </c>
      <c r="T12">
        <f t="shared" si="4"/>
        <v>2.6899999999997704E-2</v>
      </c>
      <c r="U12">
        <f t="shared" si="5"/>
        <v>0.54299999999999926</v>
      </c>
      <c r="V12" s="2">
        <f t="shared" si="6"/>
        <v>4.9530473209349477</v>
      </c>
      <c r="W12" s="2">
        <f t="shared" si="7"/>
        <v>4.9539594843458081</v>
      </c>
    </row>
    <row r="13" spans="1:24" x14ac:dyDescent="0.3">
      <c r="A13">
        <v>17</v>
      </c>
      <c r="C13">
        <v>12</v>
      </c>
      <c r="E13">
        <v>23.665600000000001</v>
      </c>
      <c r="F13">
        <v>1.048</v>
      </c>
      <c r="G13">
        <v>24.713200000000001</v>
      </c>
      <c r="H13">
        <v>24.632899999999999</v>
      </c>
      <c r="I13">
        <f t="shared" si="0"/>
        <v>8.0300000000001148E-2</v>
      </c>
      <c r="J13">
        <f t="shared" si="1"/>
        <v>1.0475999999999992</v>
      </c>
      <c r="K13" s="2">
        <f t="shared" si="2"/>
        <v>7.6622137404581245</v>
      </c>
      <c r="L13" s="2">
        <f t="shared" si="3"/>
        <v>7.6651393661704095</v>
      </c>
      <c r="M13" s="2"/>
      <c r="N13" s="2"/>
      <c r="P13">
        <v>25.3689</v>
      </c>
      <c r="Q13">
        <v>0.51780000000000004</v>
      </c>
      <c r="R13">
        <v>25.886500000000002</v>
      </c>
      <c r="S13">
        <v>25.8565</v>
      </c>
      <c r="T13">
        <f t="shared" si="4"/>
        <v>3.0000000000001137E-2</v>
      </c>
      <c r="U13">
        <f t="shared" si="5"/>
        <v>0.51760000000000161</v>
      </c>
      <c r="V13" s="2">
        <f t="shared" si="6"/>
        <v>5.7937427578217715</v>
      </c>
      <c r="W13" s="2">
        <f t="shared" si="7"/>
        <v>5.7959814528595528</v>
      </c>
    </row>
    <row r="14" spans="1:24" x14ac:dyDescent="0.3">
      <c r="A14">
        <v>19</v>
      </c>
      <c r="B14" t="s">
        <v>14</v>
      </c>
      <c r="C14">
        <v>13</v>
      </c>
      <c r="D14" t="s">
        <v>6</v>
      </c>
      <c r="E14">
        <v>24.772400000000001</v>
      </c>
      <c r="F14">
        <v>1.0488999999999999</v>
      </c>
      <c r="G14">
        <v>25.821899999999999</v>
      </c>
      <c r="H14">
        <v>25.7105</v>
      </c>
      <c r="I14">
        <f t="shared" si="0"/>
        <v>0.11139999999999972</v>
      </c>
      <c r="J14">
        <f t="shared" si="1"/>
        <v>1.0494999999999983</v>
      </c>
      <c r="K14" s="2">
        <f t="shared" si="2"/>
        <v>10.620650204976616</v>
      </c>
      <c r="L14" s="2">
        <f t="shared" si="3"/>
        <v>10.614578370652682</v>
      </c>
      <c r="M14" s="2">
        <f>AVERAGE(K14:L15)</f>
        <v>10.434917598417506</v>
      </c>
      <c r="N14" s="2"/>
      <c r="P14">
        <v>25.607500000000002</v>
      </c>
      <c r="Q14">
        <v>0.66339999999999999</v>
      </c>
      <c r="R14">
        <v>26.270800000000001</v>
      </c>
      <c r="S14">
        <v>26.227599999999999</v>
      </c>
      <c r="T14">
        <f t="shared" si="4"/>
        <v>4.3200000000002348E-2</v>
      </c>
      <c r="U14">
        <f t="shared" si="5"/>
        <v>0.66329999999999956</v>
      </c>
      <c r="V14" s="2">
        <f t="shared" si="6"/>
        <v>6.5119083509198594</v>
      </c>
      <c r="W14" s="2">
        <f t="shared" si="7"/>
        <v>6.5128900949800057</v>
      </c>
    </row>
    <row r="15" spans="1:24" x14ac:dyDescent="0.3">
      <c r="A15">
        <v>20</v>
      </c>
      <c r="C15">
        <v>14</v>
      </c>
      <c r="E15">
        <v>24.0229</v>
      </c>
      <c r="F15">
        <v>1.0392999999999999</v>
      </c>
      <c r="G15">
        <v>25.051500000000001</v>
      </c>
      <c r="H15">
        <v>24.945499999999999</v>
      </c>
      <c r="I15">
        <f t="shared" si="0"/>
        <v>0.10600000000000165</v>
      </c>
      <c r="J15">
        <f t="shared" si="1"/>
        <v>1.0286000000000008</v>
      </c>
      <c r="K15" s="2">
        <f t="shared" si="2"/>
        <v>10.19917251996552</v>
      </c>
      <c r="L15" s="2">
        <f t="shared" si="3"/>
        <v>10.305269298075205</v>
      </c>
      <c r="M15" s="2"/>
      <c r="N15" s="2"/>
      <c r="P15">
        <v>24.003299999999999</v>
      </c>
      <c r="Q15">
        <v>0.54890000000000005</v>
      </c>
      <c r="R15">
        <v>24.5519</v>
      </c>
      <c r="S15">
        <v>24.516200000000001</v>
      </c>
      <c r="T15">
        <f t="shared" si="4"/>
        <v>3.5699999999998511E-2</v>
      </c>
      <c r="U15">
        <f t="shared" si="5"/>
        <v>0.54860000000000042</v>
      </c>
      <c r="V15" s="2">
        <f t="shared" si="6"/>
        <v>6.5039169247583359</v>
      </c>
      <c r="W15" s="2">
        <f t="shared" si="7"/>
        <v>6.5074735690846675</v>
      </c>
    </row>
    <row r="16" spans="1:24" x14ac:dyDescent="0.3">
      <c r="A16">
        <v>22</v>
      </c>
      <c r="C16">
        <v>15</v>
      </c>
      <c r="D16" t="s">
        <v>7</v>
      </c>
      <c r="E16">
        <v>23.518599999999999</v>
      </c>
      <c r="F16">
        <v>1.0286999999999999</v>
      </c>
      <c r="G16">
        <v>24.547599999999999</v>
      </c>
      <c r="H16">
        <v>24.4072</v>
      </c>
      <c r="I16">
        <f t="shared" si="0"/>
        <v>0.14039999999999964</v>
      </c>
      <c r="J16">
        <f t="shared" si="1"/>
        <v>1.0289999999999999</v>
      </c>
      <c r="K16" s="2">
        <f t="shared" si="2"/>
        <v>13.648293963254558</v>
      </c>
      <c r="L16" s="2">
        <f t="shared" si="3"/>
        <v>13.64431486880463</v>
      </c>
      <c r="M16" s="2">
        <f>AVERAGE(K16:L17)</f>
        <v>13.698152275677787</v>
      </c>
      <c r="N16" s="2"/>
      <c r="P16">
        <v>23.232800000000001</v>
      </c>
      <c r="Q16">
        <v>0.50470000000000004</v>
      </c>
      <c r="R16">
        <v>23.737500000000001</v>
      </c>
      <c r="S16">
        <v>23.704499999999999</v>
      </c>
      <c r="T16">
        <f t="shared" si="4"/>
        <v>3.3000000000001251E-2</v>
      </c>
      <c r="U16">
        <f t="shared" si="5"/>
        <v>0.5046999999999997</v>
      </c>
      <c r="V16" s="2">
        <f t="shared" si="6"/>
        <v>6.5385377451954128</v>
      </c>
      <c r="W16" s="2">
        <f t="shared" si="7"/>
        <v>6.5385377451954172</v>
      </c>
    </row>
    <row r="17" spans="1:23" x14ac:dyDescent="0.3">
      <c r="A17">
        <v>23</v>
      </c>
      <c r="C17">
        <v>16</v>
      </c>
      <c r="E17">
        <v>11.4337</v>
      </c>
      <c r="F17">
        <v>1.0081</v>
      </c>
      <c r="G17">
        <v>12.441599999999999</v>
      </c>
      <c r="H17">
        <v>12.303000000000001</v>
      </c>
      <c r="I17">
        <f t="shared" si="0"/>
        <v>0.1385999999999985</v>
      </c>
      <c r="J17">
        <f t="shared" si="1"/>
        <v>1.0078999999999994</v>
      </c>
      <c r="K17" s="2">
        <f t="shared" si="2"/>
        <v>13.748636048010962</v>
      </c>
      <c r="L17" s="2">
        <f t="shared" si="3"/>
        <v>13.751364222640996</v>
      </c>
      <c r="M17" s="2"/>
      <c r="N17" s="2"/>
      <c r="P17">
        <v>25.8794</v>
      </c>
      <c r="Q17">
        <v>0.52370000000000005</v>
      </c>
      <c r="R17">
        <v>26.4026</v>
      </c>
      <c r="S17">
        <v>26.366299999999999</v>
      </c>
      <c r="T17">
        <f t="shared" si="4"/>
        <v>3.6300000000000665E-2</v>
      </c>
      <c r="U17">
        <f t="shared" si="5"/>
        <v>0.52319999999999922</v>
      </c>
      <c r="V17" s="2">
        <f t="shared" si="6"/>
        <v>6.9314493030362154</v>
      </c>
      <c r="W17" s="2">
        <f t="shared" si="7"/>
        <v>6.9380733944955502</v>
      </c>
    </row>
    <row r="18" spans="1:23" x14ac:dyDescent="0.3">
      <c r="A18">
        <v>25</v>
      </c>
      <c r="C18">
        <v>17</v>
      </c>
      <c r="D18" t="s">
        <v>8</v>
      </c>
      <c r="E18">
        <v>25.559200000000001</v>
      </c>
      <c r="F18">
        <v>1.0263</v>
      </c>
      <c r="G18">
        <v>26.5854</v>
      </c>
      <c r="H18">
        <v>26.328199999999999</v>
      </c>
      <c r="I18">
        <f t="shared" si="0"/>
        <v>0.25720000000000098</v>
      </c>
      <c r="J18">
        <f t="shared" si="1"/>
        <v>1.0261999999999993</v>
      </c>
      <c r="K18" s="2">
        <f t="shared" si="2"/>
        <v>25.060898372795574</v>
      </c>
      <c r="L18" s="2">
        <f t="shared" si="3"/>
        <v>25.063340479438818</v>
      </c>
      <c r="M18" s="2">
        <f>AVERAGE(K18:L19)</f>
        <v>25.925344820315953</v>
      </c>
      <c r="N18" s="2"/>
      <c r="P18">
        <v>24.227599999999999</v>
      </c>
      <c r="Q18">
        <v>0.53159999999999996</v>
      </c>
      <c r="R18">
        <v>24.758800000000001</v>
      </c>
      <c r="S18">
        <v>24.724499999999999</v>
      </c>
      <c r="T18">
        <f t="shared" si="4"/>
        <v>3.4300000000001774E-2</v>
      </c>
      <c r="U18">
        <f t="shared" si="5"/>
        <v>0.53120000000000189</v>
      </c>
      <c r="V18" s="2">
        <f t="shared" si="6"/>
        <v>6.452219714071064</v>
      </c>
      <c r="W18" s="2">
        <f t="shared" si="7"/>
        <v>6.4570783132533229</v>
      </c>
    </row>
    <row r="19" spans="1:23" x14ac:dyDescent="0.3">
      <c r="A19">
        <v>26</v>
      </c>
      <c r="C19">
        <v>18</v>
      </c>
      <c r="E19">
        <v>22.266500000000001</v>
      </c>
      <c r="F19">
        <v>1.0009999999999999</v>
      </c>
      <c r="G19">
        <v>23.267099999999999</v>
      </c>
      <c r="H19">
        <v>22.998999999999999</v>
      </c>
      <c r="I19">
        <f t="shared" si="0"/>
        <v>0.26810000000000045</v>
      </c>
      <c r="J19">
        <f t="shared" si="1"/>
        <v>1.0005999999999986</v>
      </c>
      <c r="K19" s="2">
        <f t="shared" si="2"/>
        <v>26.78321678321683</v>
      </c>
      <c r="L19" s="2">
        <f t="shared" si="3"/>
        <v>26.793923645812594</v>
      </c>
      <c r="M19" s="2"/>
      <c r="N19" s="2"/>
      <c r="P19">
        <v>25.590299999999999</v>
      </c>
      <c r="Q19">
        <v>0.53220000000000001</v>
      </c>
      <c r="R19">
        <v>26.122299999999999</v>
      </c>
      <c r="S19">
        <v>26.083500000000001</v>
      </c>
      <c r="T19">
        <f t="shared" si="4"/>
        <v>3.8799999999998391E-2</v>
      </c>
      <c r="U19">
        <f t="shared" si="5"/>
        <v>0.53200000000000003</v>
      </c>
      <c r="V19" s="2">
        <f t="shared" si="6"/>
        <v>7.2904922961289724</v>
      </c>
      <c r="W19" s="2">
        <f t="shared" si="7"/>
        <v>7.2932330827064638</v>
      </c>
    </row>
    <row r="20" spans="1:23" x14ac:dyDescent="0.3">
      <c r="A20">
        <v>28</v>
      </c>
      <c r="C20">
        <v>19</v>
      </c>
      <c r="D20" t="s">
        <v>9</v>
      </c>
      <c r="E20">
        <v>13.2166</v>
      </c>
      <c r="F20">
        <v>1.0693999999999999</v>
      </c>
      <c r="G20">
        <v>14.2858</v>
      </c>
      <c r="H20">
        <v>14.130800000000001</v>
      </c>
      <c r="I20">
        <f t="shared" si="0"/>
        <v>0.15499999999999936</v>
      </c>
      <c r="J20">
        <f t="shared" si="1"/>
        <v>1.0692000000000004</v>
      </c>
      <c r="K20" s="2">
        <f t="shared" si="2"/>
        <v>14.494108846081856</v>
      </c>
      <c r="L20" s="2">
        <f t="shared" si="3"/>
        <v>14.496820052375543</v>
      </c>
      <c r="M20" s="2">
        <f>AVERAGE(K20:L21)</f>
        <v>14.382555460416016</v>
      </c>
      <c r="N20" s="2"/>
      <c r="P20">
        <v>23.2911</v>
      </c>
      <c r="Q20">
        <v>0.5282</v>
      </c>
      <c r="R20">
        <v>23.8185</v>
      </c>
      <c r="S20">
        <v>23.778500000000001</v>
      </c>
      <c r="T20">
        <f t="shared" si="4"/>
        <v>3.9999999999999147E-2</v>
      </c>
      <c r="U20">
        <f t="shared" si="5"/>
        <v>0.52740000000000009</v>
      </c>
      <c r="V20" s="2">
        <f t="shared" si="6"/>
        <v>7.5728890571751508</v>
      </c>
      <c r="W20" s="2">
        <f t="shared" si="7"/>
        <v>7.5843761850586162</v>
      </c>
    </row>
    <row r="21" spans="1:23" x14ac:dyDescent="0.3">
      <c r="A21">
        <v>29</v>
      </c>
      <c r="C21">
        <v>20</v>
      </c>
      <c r="E21">
        <v>4.6227</v>
      </c>
      <c r="F21">
        <v>1.0225</v>
      </c>
      <c r="G21">
        <v>5.6451000000000002</v>
      </c>
      <c r="H21">
        <v>5.4992000000000001</v>
      </c>
      <c r="I21">
        <f t="shared" si="0"/>
        <v>0.14590000000000014</v>
      </c>
      <c r="J21">
        <f t="shared" si="1"/>
        <v>1.0224000000000002</v>
      </c>
      <c r="K21" s="2">
        <f t="shared" si="2"/>
        <v>14.268948655256738</v>
      </c>
      <c r="L21" s="2">
        <f t="shared" si="3"/>
        <v>14.270344287949932</v>
      </c>
      <c r="M21" s="2"/>
      <c r="N21" s="2"/>
      <c r="P21">
        <v>23.886399999999998</v>
      </c>
      <c r="Q21">
        <v>0.62180000000000002</v>
      </c>
      <c r="R21">
        <v>24.508099999999999</v>
      </c>
      <c r="S21">
        <v>24.459</v>
      </c>
      <c r="T21">
        <f t="shared" si="4"/>
        <v>4.9099999999999255E-2</v>
      </c>
      <c r="U21">
        <f t="shared" si="5"/>
        <v>0.62170000000000059</v>
      </c>
      <c r="V21" s="2">
        <f t="shared" si="6"/>
        <v>7.8964297201671361</v>
      </c>
      <c r="W21" s="2">
        <f t="shared" si="7"/>
        <v>7.8976998552355173</v>
      </c>
    </row>
    <row r="22" spans="1:23" x14ac:dyDescent="0.3">
      <c r="A22">
        <v>31</v>
      </c>
      <c r="C22">
        <v>21</v>
      </c>
      <c r="D22" t="s">
        <v>10</v>
      </c>
      <c r="E22">
        <v>13.358499999999999</v>
      </c>
      <c r="F22">
        <v>1.0073000000000001</v>
      </c>
      <c r="G22">
        <v>14.3659</v>
      </c>
      <c r="H22">
        <v>14.256399999999999</v>
      </c>
      <c r="I22">
        <f t="shared" si="0"/>
        <v>0.1095000000000006</v>
      </c>
      <c r="J22">
        <f t="shared" si="1"/>
        <v>1.0074000000000005</v>
      </c>
      <c r="K22" s="2">
        <f t="shared" si="2"/>
        <v>10.870644296634627</v>
      </c>
      <c r="L22" s="2">
        <f t="shared" si="3"/>
        <v>10.869565217391358</v>
      </c>
      <c r="M22" s="2">
        <f>AVERAGE(K22:L23)</f>
        <v>10.779251093565959</v>
      </c>
      <c r="N22" s="2"/>
      <c r="P22">
        <v>23.155000000000001</v>
      </c>
      <c r="Q22">
        <v>0.52149999999999996</v>
      </c>
      <c r="R22">
        <v>23.676200000000001</v>
      </c>
      <c r="S22">
        <v>23.630500000000001</v>
      </c>
      <c r="T22">
        <f t="shared" si="4"/>
        <v>4.5700000000000074E-2</v>
      </c>
      <c r="U22">
        <f t="shared" si="5"/>
        <v>0.52120000000000033</v>
      </c>
      <c r="V22" s="2">
        <f t="shared" si="6"/>
        <v>8.7631831255992481</v>
      </c>
      <c r="W22" s="2">
        <f t="shared" si="7"/>
        <v>8.7682271680736843</v>
      </c>
    </row>
    <row r="23" spans="1:23" x14ac:dyDescent="0.3">
      <c r="A23">
        <v>32</v>
      </c>
      <c r="C23">
        <v>22</v>
      </c>
      <c r="E23">
        <v>13.433299999999999</v>
      </c>
      <c r="F23">
        <v>1.0551999999999999</v>
      </c>
      <c r="G23">
        <v>14.488799999999999</v>
      </c>
      <c r="H23">
        <v>14.375999999999999</v>
      </c>
      <c r="I23">
        <f t="shared" si="0"/>
        <v>0.11280000000000001</v>
      </c>
      <c r="J23">
        <f t="shared" si="1"/>
        <v>1.0555000000000003</v>
      </c>
      <c r="K23" s="2">
        <f t="shared" si="2"/>
        <v>10.689916603487493</v>
      </c>
      <c r="L23" s="2">
        <f t="shared" si="3"/>
        <v>10.686878256750353</v>
      </c>
      <c r="M23" s="2"/>
      <c r="N23" s="2"/>
      <c r="P23">
        <v>24.8706</v>
      </c>
      <c r="Q23">
        <v>0.58030000000000004</v>
      </c>
      <c r="R23">
        <v>25.450500000000002</v>
      </c>
      <c r="S23">
        <v>25.400200000000002</v>
      </c>
      <c r="T23">
        <f t="shared" si="4"/>
        <v>5.0300000000000011E-2</v>
      </c>
      <c r="U23">
        <f t="shared" si="5"/>
        <v>0.57990000000000208</v>
      </c>
      <c r="V23" s="2">
        <f t="shared" si="6"/>
        <v>8.6679303808374986</v>
      </c>
      <c r="W23" s="2">
        <f t="shared" si="7"/>
        <v>8.673909294705954</v>
      </c>
    </row>
    <row r="24" spans="1:23" x14ac:dyDescent="0.3">
      <c r="A24">
        <v>34</v>
      </c>
      <c r="C24">
        <v>23</v>
      </c>
      <c r="D24" t="s">
        <v>11</v>
      </c>
      <c r="E24">
        <v>4.5343999999999998</v>
      </c>
      <c r="F24">
        <v>1.0135000000000001</v>
      </c>
      <c r="G24">
        <v>5.5476000000000001</v>
      </c>
      <c r="H24">
        <v>5.4420999999999999</v>
      </c>
      <c r="I24">
        <f t="shared" si="0"/>
        <v>0.10550000000000015</v>
      </c>
      <c r="J24">
        <f t="shared" si="1"/>
        <v>1.0132000000000003</v>
      </c>
      <c r="K24" s="2">
        <f t="shared" si="2"/>
        <v>10.40947212629503</v>
      </c>
      <c r="L24" s="2">
        <f t="shared" si="3"/>
        <v>10.412554283458361</v>
      </c>
      <c r="M24" s="2">
        <f>AVERAGE(K24:L25)</f>
        <v>10.036069117121121</v>
      </c>
      <c r="N24" s="2"/>
      <c r="P24">
        <v>24.030200000000001</v>
      </c>
      <c r="Q24">
        <v>0.60909999999999997</v>
      </c>
      <c r="R24">
        <v>24.639299999999999</v>
      </c>
      <c r="S24">
        <v>24.589300000000001</v>
      </c>
      <c r="T24">
        <f t="shared" si="4"/>
        <v>4.9999999999997158E-2</v>
      </c>
      <c r="U24">
        <f t="shared" si="5"/>
        <v>0.60909999999999798</v>
      </c>
      <c r="V24" s="2">
        <f t="shared" si="6"/>
        <v>8.2088327039890263</v>
      </c>
      <c r="W24" s="2">
        <f t="shared" si="7"/>
        <v>8.208832703989053</v>
      </c>
    </row>
    <row r="25" spans="1:23" x14ac:dyDescent="0.3">
      <c r="A25">
        <v>35</v>
      </c>
      <c r="C25">
        <v>24</v>
      </c>
      <c r="E25">
        <v>11.173500000000001</v>
      </c>
      <c r="F25">
        <v>1.0196000000000001</v>
      </c>
      <c r="G25">
        <v>12.193</v>
      </c>
      <c r="H25">
        <v>12.0945</v>
      </c>
      <c r="I25">
        <f t="shared" si="0"/>
        <v>9.8499999999999588E-2</v>
      </c>
      <c r="J25">
        <f t="shared" si="1"/>
        <v>1.019499999999999</v>
      </c>
      <c r="K25" s="2">
        <f t="shared" si="2"/>
        <v>9.6606512357786958</v>
      </c>
      <c r="L25" s="2">
        <f t="shared" si="3"/>
        <v>9.6615988229523975</v>
      </c>
      <c r="M25" s="2"/>
      <c r="N25" s="2"/>
      <c r="P25">
        <v>25.560400000000001</v>
      </c>
      <c r="Q25">
        <v>0.69869999999999999</v>
      </c>
      <c r="R25">
        <v>26.258500000000002</v>
      </c>
      <c r="S25">
        <v>26.198599999999999</v>
      </c>
      <c r="T25">
        <f t="shared" si="4"/>
        <v>5.9900000000002507E-2</v>
      </c>
      <c r="U25">
        <f t="shared" si="5"/>
        <v>0.69810000000000016</v>
      </c>
      <c r="V25" s="2">
        <f t="shared" si="6"/>
        <v>8.5730642622015889</v>
      </c>
      <c r="W25" s="2">
        <f t="shared" si="7"/>
        <v>8.5804326027793287</v>
      </c>
    </row>
    <row r="26" spans="1:23" x14ac:dyDescent="0.3">
      <c r="A26">
        <v>37</v>
      </c>
      <c r="B26" t="s">
        <v>13</v>
      </c>
      <c r="C26">
        <v>25</v>
      </c>
      <c r="D26" t="s">
        <v>6</v>
      </c>
      <c r="E26">
        <v>26.543299999999999</v>
      </c>
      <c r="F26">
        <v>1.0353000000000001</v>
      </c>
      <c r="G26">
        <v>27.578299999999999</v>
      </c>
      <c r="H26">
        <v>27.4712</v>
      </c>
      <c r="I26">
        <f t="shared" si="0"/>
        <v>0.10709999999999908</v>
      </c>
      <c r="J26">
        <f t="shared" si="1"/>
        <v>1.0350000000000001</v>
      </c>
      <c r="K26" s="2">
        <f t="shared" si="2"/>
        <v>10.344827586206806</v>
      </c>
      <c r="L26" s="2">
        <f t="shared" si="3"/>
        <v>10.347826086956433</v>
      </c>
      <c r="M26" s="2">
        <f>AVERAGE(K26:L27)</f>
        <v>10.651191975512209</v>
      </c>
      <c r="N26" s="2"/>
      <c r="P26">
        <v>23.137499999999999</v>
      </c>
      <c r="Q26">
        <v>0.54020000000000001</v>
      </c>
      <c r="R26">
        <v>23.677600000000002</v>
      </c>
      <c r="S26">
        <v>23.636600000000001</v>
      </c>
      <c r="T26">
        <f t="shared" si="4"/>
        <v>4.1000000000000369E-2</v>
      </c>
      <c r="U26">
        <f t="shared" si="5"/>
        <v>0.54010000000000247</v>
      </c>
      <c r="V26" s="2">
        <f t="shared" si="6"/>
        <v>7.5897815623843705</v>
      </c>
      <c r="W26" s="2">
        <f t="shared" si="7"/>
        <v>7.591186817256097</v>
      </c>
    </row>
    <row r="27" spans="1:23" x14ac:dyDescent="0.3">
      <c r="A27">
        <v>38</v>
      </c>
      <c r="C27">
        <v>26</v>
      </c>
      <c r="E27">
        <v>23.8872</v>
      </c>
      <c r="F27">
        <v>1.0103</v>
      </c>
      <c r="G27">
        <v>24.8977</v>
      </c>
      <c r="H27">
        <v>24.786999999999999</v>
      </c>
      <c r="I27">
        <f t="shared" si="0"/>
        <v>0.11070000000000135</v>
      </c>
      <c r="J27">
        <f t="shared" si="1"/>
        <v>1.0105000000000004</v>
      </c>
      <c r="K27" s="2">
        <f t="shared" si="2"/>
        <v>10.957141443135836</v>
      </c>
      <c r="L27" s="2">
        <f t="shared" si="3"/>
        <v>10.954972785749758</v>
      </c>
      <c r="M27" s="2"/>
      <c r="N27" s="2"/>
      <c r="P27">
        <v>22.189499999999999</v>
      </c>
      <c r="Q27">
        <v>0.51160000000000005</v>
      </c>
      <c r="R27">
        <v>22.700700000000001</v>
      </c>
      <c r="S27">
        <v>22.660299999999999</v>
      </c>
      <c r="T27">
        <f t="shared" si="4"/>
        <v>4.0400000000001768E-2</v>
      </c>
      <c r="U27">
        <f t="shared" si="5"/>
        <v>0.51120000000000232</v>
      </c>
      <c r="V27" s="2">
        <f t="shared" si="6"/>
        <v>7.8967943706023771</v>
      </c>
      <c r="W27" s="2">
        <f t="shared" si="7"/>
        <v>7.9029733959314523</v>
      </c>
    </row>
    <row r="28" spans="1:23" x14ac:dyDescent="0.3">
      <c r="A28">
        <v>40</v>
      </c>
      <c r="C28">
        <v>27</v>
      </c>
      <c r="D28" t="s">
        <v>7</v>
      </c>
      <c r="E28">
        <v>27.0962</v>
      </c>
      <c r="F28">
        <v>1.036</v>
      </c>
      <c r="G28">
        <v>28.132200000000001</v>
      </c>
      <c r="H28">
        <v>28.004799999999999</v>
      </c>
      <c r="I28">
        <f t="shared" si="0"/>
        <v>0.12740000000000151</v>
      </c>
      <c r="J28">
        <f t="shared" si="1"/>
        <v>1.0360000000000014</v>
      </c>
      <c r="K28" s="2">
        <f t="shared" si="2"/>
        <v>12.297297297297442</v>
      </c>
      <c r="L28" s="2">
        <f t="shared" si="3"/>
        <v>12.297297297297428</v>
      </c>
      <c r="M28" s="2">
        <f>AVERAGE(K28:L29)</f>
        <v>11.570014753580974</v>
      </c>
      <c r="N28" s="2"/>
      <c r="P28">
        <v>21.258199999999999</v>
      </c>
      <c r="Q28">
        <v>0.52310000000000001</v>
      </c>
      <c r="R28">
        <v>21.780799999999999</v>
      </c>
      <c r="S28">
        <v>21.7423</v>
      </c>
      <c r="T28">
        <f t="shared" si="4"/>
        <v>3.8499999999999091E-2</v>
      </c>
      <c r="U28">
        <f t="shared" si="5"/>
        <v>0.52260000000000062</v>
      </c>
      <c r="V28" s="2">
        <f t="shared" si="6"/>
        <v>7.3599694131139533</v>
      </c>
      <c r="W28" s="2">
        <f t="shared" si="7"/>
        <v>7.3670110983541992</v>
      </c>
    </row>
    <row r="29" spans="1:23" x14ac:dyDescent="0.3">
      <c r="A29">
        <v>41</v>
      </c>
      <c r="C29">
        <v>28</v>
      </c>
      <c r="E29">
        <v>23.280200000000001</v>
      </c>
      <c r="F29">
        <v>1.0327999999999999</v>
      </c>
      <c r="G29">
        <v>24.313300000000002</v>
      </c>
      <c r="H29">
        <v>24.2013</v>
      </c>
      <c r="I29">
        <f t="shared" si="0"/>
        <v>0.11200000000000188</v>
      </c>
      <c r="J29">
        <f t="shared" si="1"/>
        <v>1.033100000000001</v>
      </c>
      <c r="K29" s="2">
        <f t="shared" si="2"/>
        <v>10.844306738962228</v>
      </c>
      <c r="L29" s="2">
        <f t="shared" si="3"/>
        <v>10.841157680766795</v>
      </c>
      <c r="M29" s="2"/>
      <c r="N29" s="2"/>
      <c r="P29">
        <v>25.364899999999999</v>
      </c>
      <c r="Q29">
        <v>0.52490000000000003</v>
      </c>
      <c r="R29">
        <v>25.889700000000001</v>
      </c>
      <c r="S29">
        <v>25.8508</v>
      </c>
      <c r="T29">
        <f t="shared" si="4"/>
        <v>3.8900000000001711E-2</v>
      </c>
      <c r="U29">
        <f t="shared" si="5"/>
        <v>0.5248000000000026</v>
      </c>
      <c r="V29" s="2">
        <f t="shared" si="6"/>
        <v>7.4109354162700916</v>
      </c>
      <c r="W29" s="2">
        <f t="shared" si="7"/>
        <v>7.4123475609758991</v>
      </c>
    </row>
    <row r="30" spans="1:23" x14ac:dyDescent="0.3">
      <c r="A30">
        <v>43</v>
      </c>
      <c r="C30">
        <v>29</v>
      </c>
      <c r="D30" t="s">
        <v>8</v>
      </c>
      <c r="E30">
        <v>23.2913</v>
      </c>
      <c r="F30">
        <v>1.0263</v>
      </c>
      <c r="G30">
        <v>24.318000000000001</v>
      </c>
      <c r="H30">
        <v>24.230599999999999</v>
      </c>
      <c r="I30">
        <f t="shared" si="0"/>
        <v>8.7400000000002365E-2</v>
      </c>
      <c r="J30">
        <f t="shared" si="1"/>
        <v>1.0267000000000017</v>
      </c>
      <c r="K30" s="2">
        <f t="shared" si="2"/>
        <v>8.5160284517200004</v>
      </c>
      <c r="L30" s="2">
        <f t="shared" si="3"/>
        <v>8.512710626278583</v>
      </c>
      <c r="M30" s="2">
        <f>AVERAGE(K30:L31)</f>
        <v>8.5028939052457613</v>
      </c>
      <c r="N30" s="2"/>
      <c r="P30">
        <v>25.0791</v>
      </c>
      <c r="Q30">
        <v>0.51470000000000005</v>
      </c>
      <c r="R30">
        <v>25.593800000000002</v>
      </c>
      <c r="S30">
        <v>25.554200000000002</v>
      </c>
      <c r="T30">
        <f t="shared" si="4"/>
        <v>3.960000000000008E-2</v>
      </c>
      <c r="U30">
        <f t="shared" si="5"/>
        <v>0.51470000000000127</v>
      </c>
      <c r="V30" s="2">
        <f t="shared" si="6"/>
        <v>7.6938022148824707</v>
      </c>
      <c r="W30" s="2">
        <f t="shared" si="7"/>
        <v>7.6938022148824521</v>
      </c>
    </row>
    <row r="31" spans="1:23" x14ac:dyDescent="0.3">
      <c r="A31">
        <v>44</v>
      </c>
      <c r="C31">
        <v>30</v>
      </c>
      <c r="E31">
        <v>23.1389</v>
      </c>
      <c r="F31">
        <v>0.94099999999999995</v>
      </c>
      <c r="G31">
        <v>24.079799999999999</v>
      </c>
      <c r="H31">
        <v>23.9999</v>
      </c>
      <c r="I31">
        <f t="shared" si="0"/>
        <v>7.9899999999998528E-2</v>
      </c>
      <c r="J31">
        <f t="shared" si="1"/>
        <v>0.94089999999999918</v>
      </c>
      <c r="K31" s="2">
        <f t="shared" si="2"/>
        <v>8.4909670563229049</v>
      </c>
      <c r="L31" s="2">
        <f t="shared" si="3"/>
        <v>8.4918694866615585</v>
      </c>
      <c r="M31" s="2"/>
      <c r="N31" s="2"/>
      <c r="P31">
        <v>22.507400000000001</v>
      </c>
      <c r="Q31">
        <v>0.50549999999999995</v>
      </c>
      <c r="R31">
        <v>23.012599999999999</v>
      </c>
      <c r="S31">
        <v>22.971599999999999</v>
      </c>
      <c r="T31">
        <f t="shared" si="4"/>
        <v>4.1000000000000369E-2</v>
      </c>
      <c r="U31">
        <f t="shared" si="5"/>
        <v>0.50519999999999854</v>
      </c>
      <c r="V31" s="2">
        <f t="shared" si="6"/>
        <v>8.1107814045500248</v>
      </c>
      <c r="W31" s="2">
        <f t="shared" si="7"/>
        <v>8.1155977830563124</v>
      </c>
    </row>
    <row r="32" spans="1:23" x14ac:dyDescent="0.3">
      <c r="A32">
        <v>46</v>
      </c>
      <c r="C32">
        <v>31</v>
      </c>
      <c r="D32" t="s">
        <v>9</v>
      </c>
      <c r="E32">
        <v>22.468399999999999</v>
      </c>
      <c r="F32">
        <v>1.0113000000000001</v>
      </c>
      <c r="G32">
        <v>23.479700000000001</v>
      </c>
      <c r="H32">
        <v>23.3979</v>
      </c>
      <c r="I32">
        <f t="shared" si="0"/>
        <v>8.1800000000001205E-2</v>
      </c>
      <c r="J32">
        <f t="shared" si="1"/>
        <v>1.0113000000000021</v>
      </c>
      <c r="K32" s="2">
        <f t="shared" si="2"/>
        <v>8.0885988331851273</v>
      </c>
      <c r="L32" s="2">
        <f t="shared" si="3"/>
        <v>8.0885988331851113</v>
      </c>
      <c r="M32" s="2">
        <f>AVERAGE(K32:L33)</f>
        <v>8.062947435240492</v>
      </c>
      <c r="N32" s="2"/>
      <c r="P32">
        <v>22.8553</v>
      </c>
      <c r="Q32">
        <v>0.52359999999999995</v>
      </c>
      <c r="R32">
        <v>23.379000000000001</v>
      </c>
      <c r="S32">
        <v>23.3462</v>
      </c>
      <c r="T32">
        <f t="shared" si="4"/>
        <v>3.2800000000001717E-2</v>
      </c>
      <c r="U32">
        <f t="shared" si="5"/>
        <v>0.52370000000000161</v>
      </c>
      <c r="V32" s="2">
        <f t="shared" si="6"/>
        <v>6.2643239113830633</v>
      </c>
      <c r="W32" s="2">
        <f t="shared" si="7"/>
        <v>6.2631277448924223</v>
      </c>
    </row>
    <row r="33" spans="1:23" x14ac:dyDescent="0.3">
      <c r="A33">
        <v>47</v>
      </c>
      <c r="C33">
        <v>32</v>
      </c>
      <c r="E33">
        <v>23.825900000000001</v>
      </c>
      <c r="F33">
        <v>1.0725</v>
      </c>
      <c r="G33">
        <v>24.898399999999999</v>
      </c>
      <c r="H33">
        <v>24.812200000000001</v>
      </c>
      <c r="I33">
        <f t="shared" si="0"/>
        <v>8.6199999999998056E-2</v>
      </c>
      <c r="J33">
        <f t="shared" si="1"/>
        <v>1.072499999999998</v>
      </c>
      <c r="K33" s="2">
        <f t="shared" si="2"/>
        <v>8.0372960372958566</v>
      </c>
      <c r="L33" s="2">
        <f t="shared" si="3"/>
        <v>8.0372960372958708</v>
      </c>
      <c r="M33" s="2"/>
      <c r="N33" s="2"/>
      <c r="P33">
        <v>26.0977</v>
      </c>
      <c r="Q33">
        <v>0.60429999999999995</v>
      </c>
      <c r="R33">
        <v>26.701799999999999</v>
      </c>
      <c r="S33">
        <v>26.662600000000001</v>
      </c>
      <c r="T33">
        <f t="shared" si="4"/>
        <v>3.9199999999997459E-2</v>
      </c>
      <c r="U33">
        <f t="shared" si="5"/>
        <v>0.60409999999999897</v>
      </c>
      <c r="V33" s="2">
        <f t="shared" si="6"/>
        <v>6.4868442826406527</v>
      </c>
      <c r="W33" s="2">
        <f t="shared" si="7"/>
        <v>6.4889918887597293</v>
      </c>
    </row>
    <row r="34" spans="1:23" x14ac:dyDescent="0.3">
      <c r="A34">
        <v>49</v>
      </c>
      <c r="C34">
        <v>33</v>
      </c>
      <c r="D34" t="s">
        <v>10</v>
      </c>
      <c r="E34">
        <v>24.031600000000001</v>
      </c>
      <c r="F34">
        <v>1.0230999999999999</v>
      </c>
      <c r="G34">
        <v>25.0547</v>
      </c>
      <c r="H34">
        <v>24.977799999999998</v>
      </c>
      <c r="I34">
        <f t="shared" si="0"/>
        <v>7.6900000000001967E-2</v>
      </c>
      <c r="J34">
        <f t="shared" si="1"/>
        <v>1.0230999999999995</v>
      </c>
      <c r="K34" s="2">
        <f t="shared" si="2"/>
        <v>7.5163718111623474</v>
      </c>
      <c r="L34" s="2">
        <f t="shared" si="3"/>
        <v>7.5163718111623501</v>
      </c>
      <c r="M34" s="2">
        <f>AVERAGE(K34:L35)</f>
        <v>7.5774124837112407</v>
      </c>
      <c r="N34" s="2"/>
      <c r="P34">
        <v>26.544</v>
      </c>
      <c r="Q34">
        <v>0.62329999999999997</v>
      </c>
      <c r="R34">
        <v>27.166899999999998</v>
      </c>
      <c r="S34">
        <v>27.119900000000001</v>
      </c>
      <c r="T34">
        <f t="shared" si="4"/>
        <v>4.6999999999997044E-2</v>
      </c>
      <c r="U34">
        <f t="shared" si="5"/>
        <v>0.62289999999999779</v>
      </c>
      <c r="V34" s="2">
        <f t="shared" si="6"/>
        <v>7.5405101877100993</v>
      </c>
      <c r="W34" s="2">
        <f t="shared" si="7"/>
        <v>7.5453523840098269</v>
      </c>
    </row>
    <row r="35" spans="1:23" x14ac:dyDescent="0.3">
      <c r="A35">
        <v>50</v>
      </c>
      <c r="C35">
        <v>34</v>
      </c>
      <c r="E35">
        <v>23.232700000000001</v>
      </c>
      <c r="F35">
        <v>1.0354000000000001</v>
      </c>
      <c r="G35">
        <v>24.2684</v>
      </c>
      <c r="H35">
        <v>24.189299999999999</v>
      </c>
      <c r="I35">
        <f t="shared" si="0"/>
        <v>7.9100000000000392E-2</v>
      </c>
      <c r="J35">
        <f t="shared" si="1"/>
        <v>1.0356999999999985</v>
      </c>
      <c r="K35" s="2">
        <f t="shared" si="2"/>
        <v>7.6395595904964635</v>
      </c>
      <c r="L35" s="2">
        <f t="shared" si="3"/>
        <v>7.6373467220238007</v>
      </c>
      <c r="M35" s="2"/>
      <c r="N35" s="2"/>
      <c r="P35">
        <v>25.6248</v>
      </c>
      <c r="Q35">
        <v>0.88</v>
      </c>
      <c r="R35">
        <v>26.5047</v>
      </c>
      <c r="S35">
        <v>26.4361</v>
      </c>
      <c r="T35">
        <f t="shared" si="4"/>
        <v>6.8599999999999994E-2</v>
      </c>
      <c r="U35">
        <f t="shared" si="5"/>
        <v>0.87989999999999924</v>
      </c>
      <c r="V35" s="2">
        <f t="shared" si="6"/>
        <v>7.795454545454545</v>
      </c>
      <c r="W35" s="2">
        <f t="shared" si="7"/>
        <v>7.7963404932378744</v>
      </c>
    </row>
    <row r="36" spans="1:23" x14ac:dyDescent="0.3">
      <c r="A36">
        <v>52</v>
      </c>
      <c r="C36">
        <v>35</v>
      </c>
      <c r="D36" t="s">
        <v>11</v>
      </c>
      <c r="E36">
        <v>24.734000000000002</v>
      </c>
      <c r="F36">
        <v>1.0024999999999999</v>
      </c>
      <c r="G36">
        <v>25.736699999999999</v>
      </c>
      <c r="H36">
        <v>25.6523</v>
      </c>
      <c r="I36">
        <f t="shared" si="0"/>
        <v>8.4399999999998698E-2</v>
      </c>
      <c r="J36">
        <f t="shared" si="1"/>
        <v>1.0026999999999973</v>
      </c>
      <c r="K36" s="2">
        <f t="shared" si="2"/>
        <v>8.4189526184537353</v>
      </c>
      <c r="L36" s="2">
        <f t="shared" si="3"/>
        <v>8.4172733619227014</v>
      </c>
      <c r="M36" s="2">
        <f>AVERAGE(K36:L37)</f>
        <v>8.1324274103763905</v>
      </c>
      <c r="N36" s="2"/>
      <c r="P36">
        <v>24.7715</v>
      </c>
      <c r="Q36">
        <v>0.50439999999999996</v>
      </c>
      <c r="R36">
        <v>25.276299999999999</v>
      </c>
      <c r="S36">
        <v>25.244800000000001</v>
      </c>
      <c r="T36">
        <f t="shared" si="4"/>
        <v>3.1499999999997641E-2</v>
      </c>
      <c r="U36">
        <f t="shared" si="5"/>
        <v>0.50479999999999947</v>
      </c>
      <c r="V36" s="2">
        <f t="shared" si="6"/>
        <v>6.2450436161771696</v>
      </c>
      <c r="W36" s="2">
        <f t="shared" si="7"/>
        <v>6.2400950871627723</v>
      </c>
    </row>
    <row r="37" spans="1:23" x14ac:dyDescent="0.3">
      <c r="A37">
        <v>53</v>
      </c>
      <c r="C37">
        <v>36</v>
      </c>
      <c r="E37">
        <v>26.81</v>
      </c>
      <c r="F37">
        <v>1.0335000000000001</v>
      </c>
      <c r="G37">
        <v>27.843599999999999</v>
      </c>
      <c r="H37">
        <v>27.762499999999999</v>
      </c>
      <c r="I37">
        <f t="shared" si="0"/>
        <v>8.1099999999999284E-2</v>
      </c>
      <c r="J37">
        <f t="shared" si="1"/>
        <v>1.0335999999999999</v>
      </c>
      <c r="K37" s="2">
        <f t="shared" si="2"/>
        <v>7.8471214320270226</v>
      </c>
      <c r="L37" s="2">
        <f t="shared" si="3"/>
        <v>7.8463622291020991</v>
      </c>
      <c r="M37" s="2"/>
      <c r="N37" s="2"/>
      <c r="P37">
        <v>23.668299999999999</v>
      </c>
      <c r="Q37">
        <v>0.50119999999999998</v>
      </c>
      <c r="R37">
        <v>24.1691</v>
      </c>
      <c r="S37">
        <v>24.136700000000001</v>
      </c>
      <c r="T37">
        <f t="shared" si="4"/>
        <v>3.2399999999999096E-2</v>
      </c>
      <c r="U37">
        <f t="shared" si="5"/>
        <v>0.50080000000000169</v>
      </c>
      <c r="V37" s="2">
        <f t="shared" si="6"/>
        <v>6.4644852354347764</v>
      </c>
      <c r="W37" s="2">
        <f t="shared" si="7"/>
        <v>6.469648562300117</v>
      </c>
    </row>
    <row r="38" spans="1:23" x14ac:dyDescent="0.3">
      <c r="A38">
        <v>55</v>
      </c>
      <c r="B38" t="s">
        <v>12</v>
      </c>
      <c r="C38">
        <v>1</v>
      </c>
      <c r="D38" s="1" t="s">
        <v>20</v>
      </c>
      <c r="E38">
        <v>24.9557</v>
      </c>
      <c r="F38">
        <v>1.0043</v>
      </c>
      <c r="G38">
        <v>25.96</v>
      </c>
      <c r="H38">
        <v>25.872699999999998</v>
      </c>
      <c r="I38">
        <f t="shared" si="0"/>
        <v>8.7300000000002598E-2</v>
      </c>
      <c r="J38">
        <f t="shared" si="1"/>
        <v>1.0043000000000006</v>
      </c>
      <c r="K38" s="2">
        <f t="shared" si="2"/>
        <v>8.6926217265759824</v>
      </c>
      <c r="L38" s="2">
        <f t="shared" si="3"/>
        <v>8.6926217265759771</v>
      </c>
      <c r="M38" s="2">
        <f>AVERAGE(K38:L39)</f>
        <v>8.7042875169844827</v>
      </c>
      <c r="N38" s="2"/>
    </row>
    <row r="39" spans="1:23" x14ac:dyDescent="0.3">
      <c r="A39">
        <v>56</v>
      </c>
      <c r="C39">
        <v>2</v>
      </c>
      <c r="D39" s="1"/>
      <c r="E39">
        <v>5.0289000000000001</v>
      </c>
      <c r="F39">
        <v>1.028</v>
      </c>
      <c r="G39">
        <v>6.0568999999999997</v>
      </c>
      <c r="H39">
        <v>5.9672999999999998</v>
      </c>
      <c r="I39">
        <f t="shared" si="0"/>
        <v>8.9599999999999902E-2</v>
      </c>
      <c r="J39">
        <f t="shared" si="1"/>
        <v>1.0279999999999996</v>
      </c>
      <c r="K39" s="2">
        <f t="shared" si="2"/>
        <v>8.7159533073929865</v>
      </c>
      <c r="L39" s="2">
        <f t="shared" si="3"/>
        <v>8.71595330739299</v>
      </c>
      <c r="M39" s="2"/>
      <c r="N39" s="2"/>
    </row>
    <row r="40" spans="1:23" x14ac:dyDescent="0.3">
      <c r="A40">
        <v>57</v>
      </c>
      <c r="D40" s="1"/>
      <c r="K40" s="2"/>
      <c r="L40" s="2"/>
      <c r="M40" s="2"/>
      <c r="N40" s="2"/>
    </row>
    <row r="41" spans="1:23" x14ac:dyDescent="0.3">
      <c r="A41">
        <v>58</v>
      </c>
      <c r="C41">
        <v>8</v>
      </c>
      <c r="D41" s="1" t="s">
        <v>21</v>
      </c>
      <c r="E41">
        <v>14.186299999999999</v>
      </c>
      <c r="F41">
        <v>1.0548999999999999</v>
      </c>
      <c r="G41">
        <v>15.241</v>
      </c>
      <c r="H41">
        <v>15.158899999999999</v>
      </c>
      <c r="I41">
        <f t="shared" si="0"/>
        <v>8.2100000000000506E-2</v>
      </c>
      <c r="J41">
        <f t="shared" si="1"/>
        <v>1.0547000000000004</v>
      </c>
      <c r="K41" s="2">
        <f t="shared" si="2"/>
        <v>7.782728220684473</v>
      </c>
      <c r="L41" s="2">
        <f t="shared" si="3"/>
        <v>7.7842040390632858</v>
      </c>
      <c r="M41" s="2">
        <f>AVERAGE(K41:L42)</f>
        <v>7.7726327699516515</v>
      </c>
      <c r="N41" s="2"/>
    </row>
    <row r="42" spans="1:23" x14ac:dyDescent="0.3">
      <c r="A42">
        <v>59</v>
      </c>
      <c r="C42">
        <v>9</v>
      </c>
      <c r="D42" s="1"/>
      <c r="E42">
        <v>14.0084</v>
      </c>
      <c r="F42">
        <v>1.0848</v>
      </c>
      <c r="G42">
        <v>15.0932</v>
      </c>
      <c r="H42">
        <v>15.009</v>
      </c>
      <c r="I42">
        <f t="shared" si="0"/>
        <v>8.4199999999999164E-2</v>
      </c>
      <c r="J42">
        <f t="shared" si="1"/>
        <v>1.0847999999999995</v>
      </c>
      <c r="K42" s="2">
        <f t="shared" si="2"/>
        <v>7.7617994100294219</v>
      </c>
      <c r="L42" s="2">
        <f t="shared" si="3"/>
        <v>7.7617994100294245</v>
      </c>
      <c r="M42" s="2"/>
      <c r="N42" s="2"/>
    </row>
    <row r="43" spans="1:23" x14ac:dyDescent="0.3">
      <c r="A43">
        <v>60</v>
      </c>
      <c r="D43" s="1"/>
      <c r="K43" s="2"/>
      <c r="L43" s="2"/>
      <c r="M43" s="2"/>
      <c r="N43" s="2"/>
    </row>
    <row r="44" spans="1:23" x14ac:dyDescent="0.3">
      <c r="A44">
        <v>61</v>
      </c>
      <c r="C44">
        <v>7</v>
      </c>
      <c r="D44" s="1" t="s">
        <v>8</v>
      </c>
      <c r="E44">
        <v>13.393700000000001</v>
      </c>
      <c r="F44">
        <v>1.0105999999999999</v>
      </c>
      <c r="G44">
        <v>14.404500000000001</v>
      </c>
      <c r="H44">
        <v>14.3035</v>
      </c>
      <c r="I44">
        <f t="shared" si="0"/>
        <v>0.10100000000000087</v>
      </c>
      <c r="J44">
        <f t="shared" si="1"/>
        <v>1.0107999999999997</v>
      </c>
      <c r="K44" s="2">
        <f t="shared" si="2"/>
        <v>9.9940629329112287</v>
      </c>
      <c r="L44" s="2">
        <f t="shared" si="3"/>
        <v>9.9920854768501091</v>
      </c>
      <c r="M44" s="2">
        <f>AVERAGE(K44:L45)</f>
        <v>9.9807143176301807</v>
      </c>
      <c r="N44" s="2"/>
    </row>
    <row r="45" spans="1:23" x14ac:dyDescent="0.3">
      <c r="A45">
        <v>62</v>
      </c>
      <c r="C45">
        <v>6</v>
      </c>
      <c r="D45" s="1"/>
      <c r="E45">
        <v>25.079799999999999</v>
      </c>
      <c r="F45">
        <v>1.0112000000000001</v>
      </c>
      <c r="G45">
        <v>26.091000000000001</v>
      </c>
      <c r="H45">
        <v>25.990200000000002</v>
      </c>
      <c r="I45">
        <f t="shared" si="0"/>
        <v>0.10079999999999956</v>
      </c>
      <c r="J45">
        <f t="shared" si="1"/>
        <v>1.0112000000000023</v>
      </c>
      <c r="K45" s="2">
        <f t="shared" si="2"/>
        <v>9.9683544303797014</v>
      </c>
      <c r="L45" s="2">
        <f t="shared" si="3"/>
        <v>9.9683544303796801</v>
      </c>
      <c r="M45" s="2"/>
      <c r="N45" s="2"/>
    </row>
    <row r="46" spans="1:23" x14ac:dyDescent="0.3">
      <c r="A46">
        <v>63</v>
      </c>
      <c r="D46" s="1"/>
      <c r="K46" s="2"/>
      <c r="L46" s="2"/>
      <c r="M46" s="2"/>
      <c r="N46" s="2"/>
    </row>
    <row r="47" spans="1:23" x14ac:dyDescent="0.3">
      <c r="A47">
        <v>64</v>
      </c>
      <c r="D47" s="1" t="s">
        <v>9</v>
      </c>
      <c r="K47" s="2"/>
      <c r="L47" s="2"/>
      <c r="M47" s="2"/>
      <c r="N47" s="2"/>
    </row>
    <row r="48" spans="1:23" x14ac:dyDescent="0.3">
      <c r="A48">
        <v>65</v>
      </c>
      <c r="D48" s="1"/>
      <c r="K48" s="2"/>
      <c r="L48" s="2"/>
      <c r="M48" s="2"/>
      <c r="N48" s="2"/>
    </row>
    <row r="49" spans="1:14" x14ac:dyDescent="0.3">
      <c r="A49">
        <v>66</v>
      </c>
      <c r="D49" s="1"/>
      <c r="K49" s="2"/>
      <c r="L49" s="2"/>
      <c r="M49" s="2"/>
      <c r="N49" s="2"/>
    </row>
    <row r="50" spans="1:14" x14ac:dyDescent="0.3">
      <c r="A50">
        <v>67</v>
      </c>
      <c r="C50">
        <v>10</v>
      </c>
      <c r="D50" s="1" t="s">
        <v>10</v>
      </c>
      <c r="E50">
        <v>4.5494000000000003</v>
      </c>
      <c r="F50">
        <v>1.0354000000000001</v>
      </c>
      <c r="G50">
        <v>5.5848000000000004</v>
      </c>
      <c r="H50">
        <v>5.4973000000000001</v>
      </c>
      <c r="I50">
        <f>G50-H50</f>
        <v>8.7500000000000355E-2</v>
      </c>
      <c r="J50">
        <f>G50-E50</f>
        <v>1.0354000000000001</v>
      </c>
      <c r="K50" s="2">
        <f>I50*100/F50</f>
        <v>8.4508402549739561</v>
      </c>
      <c r="L50" s="2">
        <f>I50*100/J50</f>
        <v>8.4508402549739561</v>
      </c>
      <c r="M50" s="2">
        <f>AVERAGE(K50:L51)</f>
        <v>8.2693566854615455</v>
      </c>
      <c r="N50" s="2"/>
    </row>
    <row r="51" spans="1:14" x14ac:dyDescent="0.3">
      <c r="A51">
        <v>68</v>
      </c>
      <c r="C51">
        <v>11</v>
      </c>
      <c r="D51" s="1"/>
      <c r="E51">
        <v>4.5734000000000004</v>
      </c>
      <c r="F51">
        <v>1.0150999999999999</v>
      </c>
      <c r="G51">
        <v>5.5884999999999998</v>
      </c>
      <c r="H51">
        <v>5.5064000000000002</v>
      </c>
      <c r="I51">
        <f>G51-H51</f>
        <v>8.2099999999999618E-2</v>
      </c>
      <c r="J51">
        <f>G51-E51</f>
        <v>1.0150999999999994</v>
      </c>
      <c r="K51" s="2">
        <f>I51*100/F51</f>
        <v>8.0878731159491313</v>
      </c>
      <c r="L51" s="2">
        <f>I51*100/J51</f>
        <v>8.0878731159491348</v>
      </c>
      <c r="M51" s="2"/>
      <c r="N51" s="2"/>
    </row>
    <row r="52" spans="1:14" x14ac:dyDescent="0.3">
      <c r="A52">
        <v>69</v>
      </c>
      <c r="D52" s="1"/>
      <c r="K52" s="2"/>
      <c r="L52" s="2"/>
      <c r="M52" s="2"/>
      <c r="N52" s="2"/>
    </row>
    <row r="53" spans="1:14" x14ac:dyDescent="0.3">
      <c r="A53">
        <v>70</v>
      </c>
      <c r="C53">
        <v>12</v>
      </c>
      <c r="D53" s="1" t="s">
        <v>11</v>
      </c>
      <c r="E53">
        <v>13.041600000000001</v>
      </c>
      <c r="F53">
        <v>1.0079</v>
      </c>
      <c r="G53">
        <v>14.048999999999999</v>
      </c>
      <c r="H53">
        <v>13.980700000000001</v>
      </c>
      <c r="I53">
        <f>G53-H53</f>
        <v>6.8299999999998917E-2</v>
      </c>
      <c r="J53">
        <f>G53-E53</f>
        <v>1.0073999999999987</v>
      </c>
      <c r="K53" s="2">
        <f>I53*100/F53</f>
        <v>6.7764659192379124</v>
      </c>
      <c r="L53" s="2">
        <f>I53*100/J53</f>
        <v>6.7798292634503676</v>
      </c>
      <c r="M53" s="2">
        <f>AVERAGE(K53:L54)</f>
        <v>6.8092612517705042</v>
      </c>
      <c r="N53" s="2"/>
    </row>
    <row r="54" spans="1:14" x14ac:dyDescent="0.3">
      <c r="A54">
        <v>71</v>
      </c>
      <c r="C54">
        <v>13</v>
      </c>
      <c r="D54" s="1"/>
      <c r="E54">
        <v>12.857200000000001</v>
      </c>
      <c r="F54">
        <v>1.0188999999999999</v>
      </c>
      <c r="G54">
        <v>13.876200000000001</v>
      </c>
      <c r="H54">
        <v>13.8065</v>
      </c>
      <c r="I54">
        <f>G54-H54</f>
        <v>6.9700000000000983E-2</v>
      </c>
      <c r="J54">
        <f>G54-E54</f>
        <v>1.0190000000000001</v>
      </c>
      <c r="K54" s="2">
        <f>I54*100/F54</f>
        <v>6.8407105702228863</v>
      </c>
      <c r="L54" s="2">
        <f>I54*100/J54</f>
        <v>6.8400392541708515</v>
      </c>
      <c r="M54" s="2"/>
      <c r="N54" s="2"/>
    </row>
    <row r="55" spans="1:14" x14ac:dyDescent="0.3">
      <c r="A55">
        <v>72</v>
      </c>
      <c r="D5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901F6-7006-447C-BF9F-1DA068A548BC}">
  <dimension ref="A1:J73"/>
  <sheetViews>
    <sheetView workbookViewId="0">
      <selection activeCell="L58" sqref="L58"/>
    </sheetView>
  </sheetViews>
  <sheetFormatPr defaultRowHeight="14.4" x14ac:dyDescent="0.3"/>
  <cols>
    <col min="1" max="1" width="18.33203125" customWidth="1"/>
  </cols>
  <sheetData>
    <row r="1" spans="1:10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34</v>
      </c>
      <c r="G1">
        <v>5.6</v>
      </c>
      <c r="I1" t="s">
        <v>34</v>
      </c>
      <c r="J1">
        <v>5.6</v>
      </c>
    </row>
    <row r="2" spans="1:10" x14ac:dyDescent="0.3">
      <c r="A2" t="s">
        <v>15</v>
      </c>
      <c r="B2" t="s">
        <v>6</v>
      </c>
      <c r="C2" s="3">
        <v>101.8</v>
      </c>
      <c r="D2">
        <v>12.563000000000001</v>
      </c>
      <c r="E2" s="2">
        <f>6.25*D2</f>
        <v>78.518749999999997</v>
      </c>
      <c r="F2" s="2">
        <f>5*100/E2</f>
        <v>6.3679057549948261</v>
      </c>
      <c r="G2" s="2">
        <f>5*100/(D2*5.6)</f>
        <v>7.1070376729852969</v>
      </c>
      <c r="I2" s="2">
        <f>AVERAGE(F2:F4)</f>
        <v>6.3685816996653664</v>
      </c>
      <c r="J2" s="2">
        <f>AVERAGE(G2:G4)</f>
        <v>7.1077920755193817</v>
      </c>
    </row>
    <row r="3" spans="1:10" x14ac:dyDescent="0.3">
      <c r="C3" s="3">
        <v>96.12</v>
      </c>
      <c r="D3">
        <v>12.561</v>
      </c>
      <c r="E3" s="2">
        <f t="shared" ref="E3:E55" si="0">6.25*D3</f>
        <v>78.506249999999994</v>
      </c>
      <c r="F3" s="2">
        <f t="shared" ref="F3:F55" si="1">5*100/E3</f>
        <v>6.3689196720006374</v>
      </c>
      <c r="G3" s="2">
        <f t="shared" ref="G3:G55" si="2">5*100/(D3*5.6)</f>
        <v>7.1081692767864251</v>
      </c>
    </row>
    <row r="4" spans="1:10" x14ac:dyDescent="0.3">
      <c r="C4" s="3">
        <v>98.53</v>
      </c>
      <c r="D4">
        <v>12.561</v>
      </c>
      <c r="E4" s="2">
        <f t="shared" si="0"/>
        <v>78.506249999999994</v>
      </c>
      <c r="F4" s="2">
        <f t="shared" si="1"/>
        <v>6.3689196720006374</v>
      </c>
      <c r="G4" s="2">
        <f t="shared" si="2"/>
        <v>7.1081692767864251</v>
      </c>
    </row>
    <row r="5" spans="1:10" x14ac:dyDescent="0.3">
      <c r="B5" t="s">
        <v>7</v>
      </c>
      <c r="C5" s="3">
        <v>98.24</v>
      </c>
      <c r="D5">
        <v>12.896000000000001</v>
      </c>
      <c r="E5" s="2">
        <f t="shared" si="0"/>
        <v>80.600000000000009</v>
      </c>
      <c r="F5" s="2">
        <f t="shared" si="1"/>
        <v>6.2034739454094288</v>
      </c>
      <c r="G5" s="2">
        <f t="shared" si="2"/>
        <v>6.9235200283587375</v>
      </c>
      <c r="I5" s="2">
        <f>AVERAGE(F5:F7)</f>
        <v>6.2060426716808195</v>
      </c>
      <c r="J5" s="2">
        <f>AVERAGE(G5:G7)</f>
        <v>6.9263869103580582</v>
      </c>
    </row>
    <row r="6" spans="1:10" x14ac:dyDescent="0.3">
      <c r="C6" s="3">
        <v>102.07</v>
      </c>
      <c r="D6">
        <v>12.896000000000001</v>
      </c>
      <c r="E6" s="2">
        <f t="shared" si="0"/>
        <v>80.600000000000009</v>
      </c>
      <c r="F6" s="2">
        <f t="shared" si="1"/>
        <v>6.2034739454094288</v>
      </c>
      <c r="G6" s="2">
        <f t="shared" si="2"/>
        <v>6.9235200283587375</v>
      </c>
    </row>
    <row r="7" spans="1:10" x14ac:dyDescent="0.3">
      <c r="C7" s="3">
        <v>98.54</v>
      </c>
      <c r="D7">
        <v>12.88</v>
      </c>
      <c r="E7" s="2">
        <f t="shared" si="0"/>
        <v>80.5</v>
      </c>
      <c r="F7" s="2">
        <f t="shared" si="1"/>
        <v>6.2111801242236027</v>
      </c>
      <c r="G7" s="2">
        <f t="shared" si="2"/>
        <v>6.9321206743566988</v>
      </c>
    </row>
    <row r="8" spans="1:10" x14ac:dyDescent="0.3">
      <c r="B8" t="s">
        <v>8</v>
      </c>
      <c r="C8" s="3">
        <v>101.72</v>
      </c>
      <c r="D8">
        <v>13.381</v>
      </c>
      <c r="E8" s="2">
        <f t="shared" si="0"/>
        <v>83.631249999999994</v>
      </c>
      <c r="F8" s="2">
        <f t="shared" si="1"/>
        <v>5.9786264105821694</v>
      </c>
      <c r="G8" s="2">
        <f t="shared" si="2"/>
        <v>6.6725741189533139</v>
      </c>
      <c r="I8" s="2">
        <f>AVERAGE(F8:F10)</f>
        <v>5.9731347121467104</v>
      </c>
      <c r="J8" s="2">
        <f>AVERAGE(G8:G10)</f>
        <v>6.666444991235168</v>
      </c>
    </row>
    <row r="9" spans="1:10" x14ac:dyDescent="0.3">
      <c r="C9" s="3">
        <v>101.49</v>
      </c>
      <c r="D9">
        <v>13.377000000000001</v>
      </c>
      <c r="E9" s="2">
        <f t="shared" si="0"/>
        <v>83.606250000000003</v>
      </c>
      <c r="F9" s="2">
        <f t="shared" si="1"/>
        <v>5.9804141436794493</v>
      </c>
      <c r="G9" s="2">
        <f t="shared" si="2"/>
        <v>6.674569356785101</v>
      </c>
    </row>
    <row r="10" spans="1:10" x14ac:dyDescent="0.3">
      <c r="C10" s="3">
        <v>99.06</v>
      </c>
      <c r="D10">
        <v>13.422000000000001</v>
      </c>
      <c r="E10" s="2">
        <f t="shared" si="0"/>
        <v>83.887500000000003</v>
      </c>
      <c r="F10" s="2">
        <f t="shared" si="1"/>
        <v>5.9603635821785126</v>
      </c>
      <c r="G10" s="2">
        <f t="shared" si="2"/>
        <v>6.65219149796709</v>
      </c>
    </row>
    <row r="11" spans="1:10" x14ac:dyDescent="0.3">
      <c r="B11" t="s">
        <v>9</v>
      </c>
      <c r="C11" s="3">
        <v>100.23</v>
      </c>
      <c r="D11">
        <v>13.234</v>
      </c>
      <c r="E11" s="2">
        <f t="shared" si="0"/>
        <v>82.712500000000006</v>
      </c>
      <c r="F11" s="2">
        <f t="shared" si="1"/>
        <v>6.0450355145836481</v>
      </c>
      <c r="G11" s="2">
        <f t="shared" si="2"/>
        <v>6.7466914225263928</v>
      </c>
      <c r="I11" s="2">
        <f>AVERAGE(F11:F13)</f>
        <v>6.0218840432117249</v>
      </c>
      <c r="J11" s="2">
        <f>AVERAGE(G11:G13)</f>
        <v>6.7208527267988005</v>
      </c>
    </row>
    <row r="12" spans="1:10" x14ac:dyDescent="0.3">
      <c r="C12" s="3">
        <v>98.25</v>
      </c>
      <c r="D12">
        <v>13.332000000000001</v>
      </c>
      <c r="E12" s="2">
        <f t="shared" si="0"/>
        <v>83.325000000000003</v>
      </c>
      <c r="F12" s="2">
        <f t="shared" si="1"/>
        <v>6.0006000600060005</v>
      </c>
      <c r="G12" s="2">
        <f t="shared" si="2"/>
        <v>6.6970982812566975</v>
      </c>
    </row>
    <row r="13" spans="1:10" x14ac:dyDescent="0.3">
      <c r="C13" s="3">
        <v>101</v>
      </c>
      <c r="D13">
        <v>13.289</v>
      </c>
      <c r="E13" s="2">
        <f t="shared" si="0"/>
        <v>83.056249999999991</v>
      </c>
      <c r="F13" s="2">
        <f t="shared" si="1"/>
        <v>6.0200165550455269</v>
      </c>
      <c r="G13" s="2">
        <f t="shared" si="2"/>
        <v>6.7187684766133113</v>
      </c>
    </row>
    <row r="14" spans="1:10" x14ac:dyDescent="0.3">
      <c r="B14" t="s">
        <v>10</v>
      </c>
      <c r="C14" s="3">
        <v>101.29</v>
      </c>
      <c r="D14">
        <v>13.099</v>
      </c>
      <c r="E14" s="2">
        <f t="shared" si="0"/>
        <v>81.868750000000006</v>
      </c>
      <c r="F14" s="2">
        <f t="shared" si="1"/>
        <v>6.1073364378960218</v>
      </c>
      <c r="G14" s="2">
        <f t="shared" si="2"/>
        <v>6.8162237030089541</v>
      </c>
      <c r="I14" s="2">
        <f>AVERAGE(F14:F16)</f>
        <v>6.1072368405409136</v>
      </c>
      <c r="J14" s="2">
        <f>AVERAGE(G14:G16)</f>
        <v>6.8161125452465541</v>
      </c>
    </row>
    <row r="15" spans="1:10" x14ac:dyDescent="0.3">
      <c r="C15" s="3">
        <v>98.11</v>
      </c>
      <c r="D15">
        <v>13.051</v>
      </c>
      <c r="E15" s="2">
        <f t="shared" si="0"/>
        <v>81.568749999999994</v>
      </c>
      <c r="F15" s="2">
        <f t="shared" si="1"/>
        <v>6.1297984828748762</v>
      </c>
      <c r="G15" s="2">
        <f t="shared" si="2"/>
        <v>6.841292949637138</v>
      </c>
    </row>
    <row r="16" spans="1:10" x14ac:dyDescent="0.3">
      <c r="C16" s="3">
        <v>98.54</v>
      </c>
      <c r="D16">
        <v>13.148</v>
      </c>
      <c r="E16" s="2">
        <f t="shared" si="0"/>
        <v>82.174999999999997</v>
      </c>
      <c r="F16" s="2">
        <f t="shared" si="1"/>
        <v>6.0845756008518412</v>
      </c>
      <c r="G16" s="2">
        <f t="shared" si="2"/>
        <v>6.790820983093572</v>
      </c>
    </row>
    <row r="17" spans="1:10" x14ac:dyDescent="0.3">
      <c r="B17" t="s">
        <v>11</v>
      </c>
      <c r="C17" s="3">
        <v>98.53</v>
      </c>
      <c r="D17">
        <v>13.114000000000001</v>
      </c>
      <c r="E17" s="2">
        <f t="shared" si="0"/>
        <v>81.962500000000006</v>
      </c>
      <c r="F17" s="2">
        <f t="shared" si="1"/>
        <v>6.1003507701692845</v>
      </c>
      <c r="G17" s="2">
        <f t="shared" si="2"/>
        <v>6.8084271988496479</v>
      </c>
      <c r="I17" s="2">
        <f>AVERAGE(F17:F19)</f>
        <v>6.0933969544118156</v>
      </c>
      <c r="J17" s="2">
        <f>AVERAGE(G17:G19)</f>
        <v>6.8006662437631862</v>
      </c>
    </row>
    <row r="18" spans="1:10" x14ac:dyDescent="0.3">
      <c r="C18" s="3">
        <v>99.68</v>
      </c>
      <c r="D18">
        <v>13.159000000000001</v>
      </c>
      <c r="E18" s="2">
        <f t="shared" si="0"/>
        <v>82.243750000000006</v>
      </c>
      <c r="F18" s="2">
        <f t="shared" si="1"/>
        <v>6.079489322896876</v>
      </c>
      <c r="G18" s="2">
        <f t="shared" si="2"/>
        <v>6.7851443335902646</v>
      </c>
    </row>
    <row r="19" spans="1:10" x14ac:dyDescent="0.3">
      <c r="C19" s="3">
        <v>99.59</v>
      </c>
      <c r="D19">
        <v>13.114000000000001</v>
      </c>
      <c r="E19" s="2">
        <f t="shared" si="0"/>
        <v>81.962500000000006</v>
      </c>
      <c r="F19" s="2">
        <f t="shared" si="1"/>
        <v>6.1003507701692845</v>
      </c>
      <c r="G19" s="2">
        <f t="shared" si="2"/>
        <v>6.8084271988496479</v>
      </c>
    </row>
    <row r="20" spans="1:10" x14ac:dyDescent="0.3">
      <c r="A20" t="s">
        <v>14</v>
      </c>
      <c r="B20" t="s">
        <v>6</v>
      </c>
      <c r="C20" s="3">
        <v>100.77</v>
      </c>
      <c r="D20">
        <v>12.221</v>
      </c>
      <c r="E20" s="2">
        <f t="shared" si="0"/>
        <v>76.381249999999994</v>
      </c>
      <c r="F20" s="2">
        <f t="shared" si="1"/>
        <v>6.546109156370183</v>
      </c>
      <c r="G20" s="2">
        <f t="shared" si="2"/>
        <v>7.3059253977345797</v>
      </c>
      <c r="I20" s="2">
        <f>AVERAGE(F20:F22)</f>
        <v>6.5375650567234969</v>
      </c>
      <c r="J20" s="2">
        <f>AVERAGE(G20:G22)</f>
        <v>7.2963895722360457</v>
      </c>
    </row>
    <row r="21" spans="1:10" x14ac:dyDescent="0.3">
      <c r="C21" s="3">
        <v>103.31</v>
      </c>
      <c r="D21">
        <v>12.263</v>
      </c>
      <c r="E21" s="2">
        <f t="shared" si="0"/>
        <v>76.643749999999997</v>
      </c>
      <c r="F21" s="2">
        <f t="shared" si="1"/>
        <v>6.5236891462121829</v>
      </c>
      <c r="G21" s="2">
        <f t="shared" si="2"/>
        <v>7.280903064968955</v>
      </c>
    </row>
    <row r="22" spans="1:10" x14ac:dyDescent="0.3">
      <c r="C22" s="3">
        <v>99.4</v>
      </c>
      <c r="D22">
        <v>12.227</v>
      </c>
      <c r="E22" s="2">
        <f t="shared" si="0"/>
        <v>76.418750000000003</v>
      </c>
      <c r="F22" s="2">
        <f t="shared" si="1"/>
        <v>6.5428968675881247</v>
      </c>
      <c r="G22" s="2">
        <f t="shared" si="2"/>
        <v>7.3023402540046041</v>
      </c>
    </row>
    <row r="23" spans="1:10" x14ac:dyDescent="0.3">
      <c r="B23" t="s">
        <v>7</v>
      </c>
      <c r="C23" s="3">
        <v>104.87</v>
      </c>
      <c r="D23">
        <v>12.215</v>
      </c>
      <c r="E23" s="2">
        <f t="shared" si="0"/>
        <v>76.34375</v>
      </c>
      <c r="F23" s="2">
        <f t="shared" si="1"/>
        <v>6.5493246009005324</v>
      </c>
      <c r="G23" s="2">
        <f t="shared" si="2"/>
        <v>7.3095140635050582</v>
      </c>
      <c r="I23" s="2">
        <f>AVERAGE(F23:F25)</f>
        <v>6.5497413501347701</v>
      </c>
      <c r="J23" s="2">
        <f>AVERAGE(G23:G25)</f>
        <v>7.3099791854182712</v>
      </c>
    </row>
    <row r="24" spans="1:10" x14ac:dyDescent="0.3">
      <c r="C24" s="3">
        <v>95.8</v>
      </c>
      <c r="D24">
        <v>12.259</v>
      </c>
      <c r="E24" s="2">
        <f t="shared" si="0"/>
        <v>76.618750000000006</v>
      </c>
      <c r="F24" s="2">
        <f t="shared" si="1"/>
        <v>6.5258177665388688</v>
      </c>
      <c r="G24" s="2">
        <f t="shared" si="2"/>
        <v>7.2832787572978459</v>
      </c>
    </row>
    <row r="25" spans="1:10" x14ac:dyDescent="0.3">
      <c r="C25" s="3">
        <v>98.95</v>
      </c>
      <c r="D25">
        <v>12.169</v>
      </c>
      <c r="E25" s="2">
        <f t="shared" si="0"/>
        <v>76.056250000000006</v>
      </c>
      <c r="F25" s="2">
        <f t="shared" si="1"/>
        <v>6.57408168296491</v>
      </c>
      <c r="G25" s="2">
        <f t="shared" si="2"/>
        <v>7.3371447354519095</v>
      </c>
    </row>
    <row r="26" spans="1:10" x14ac:dyDescent="0.3">
      <c r="B26" t="s">
        <v>8</v>
      </c>
      <c r="C26" s="3">
        <v>99.62</v>
      </c>
      <c r="D26">
        <v>11.957000000000001</v>
      </c>
      <c r="E26" s="2">
        <f t="shared" si="0"/>
        <v>74.731250000000003</v>
      </c>
      <c r="F26" s="2">
        <f t="shared" si="1"/>
        <v>6.6906414652504802</v>
      </c>
      <c r="G26" s="2">
        <f t="shared" si="2"/>
        <v>7.4672337781813409</v>
      </c>
      <c r="I26" s="2">
        <f>AVERAGE(F26:F28)</f>
        <v>6.6746706119079109</v>
      </c>
      <c r="J26" s="2">
        <f>AVERAGE(G26:G28)</f>
        <v>7.4494091650757932</v>
      </c>
    </row>
    <row r="27" spans="1:10" x14ac:dyDescent="0.3">
      <c r="C27" s="3">
        <v>98.74</v>
      </c>
      <c r="D27">
        <v>11.98</v>
      </c>
      <c r="E27" s="2">
        <f t="shared" si="0"/>
        <v>74.875</v>
      </c>
      <c r="F27" s="2">
        <f t="shared" si="1"/>
        <v>6.67779632721202</v>
      </c>
      <c r="G27" s="2">
        <f t="shared" si="2"/>
        <v>7.4528976866205587</v>
      </c>
    </row>
    <row r="28" spans="1:10" x14ac:dyDescent="0.3">
      <c r="C28" s="3">
        <v>98.07</v>
      </c>
      <c r="D28">
        <v>12.02</v>
      </c>
      <c r="E28" s="2">
        <f t="shared" si="0"/>
        <v>75.125</v>
      </c>
      <c r="F28" s="2">
        <f t="shared" si="1"/>
        <v>6.6555740432612316</v>
      </c>
      <c r="G28" s="2">
        <f t="shared" si="2"/>
        <v>7.4280960304254817</v>
      </c>
    </row>
    <row r="29" spans="1:10" x14ac:dyDescent="0.3">
      <c r="B29" t="s">
        <v>9</v>
      </c>
      <c r="C29" s="3">
        <v>103.1</v>
      </c>
      <c r="D29">
        <v>12.175000000000001</v>
      </c>
      <c r="E29" s="2">
        <f t="shared" si="0"/>
        <v>76.09375</v>
      </c>
      <c r="F29" s="2">
        <f t="shared" si="1"/>
        <v>6.5708418891170428</v>
      </c>
      <c r="G29" s="2">
        <f t="shared" si="2"/>
        <v>7.3335288941038437</v>
      </c>
      <c r="I29" s="2">
        <f>AVERAGE(F29:F31)</f>
        <v>6.5572120708665347</v>
      </c>
      <c r="J29" s="2">
        <f>AVERAGE(G29:G31)</f>
        <v>7.3183170433778315</v>
      </c>
    </row>
    <row r="30" spans="1:10" x14ac:dyDescent="0.3">
      <c r="C30" s="3">
        <v>98.49</v>
      </c>
      <c r="D30">
        <v>12.212</v>
      </c>
      <c r="E30" s="2">
        <f t="shared" si="0"/>
        <v>76.325000000000003</v>
      </c>
      <c r="F30" s="2">
        <f t="shared" si="1"/>
        <v>6.5509335080248929</v>
      </c>
      <c r="G30" s="2">
        <f t="shared" si="2"/>
        <v>7.3113097187777836</v>
      </c>
    </row>
    <row r="31" spans="1:10" x14ac:dyDescent="0.3">
      <c r="C31" s="3">
        <v>99.51</v>
      </c>
      <c r="D31">
        <v>12.214</v>
      </c>
      <c r="E31" s="2">
        <f t="shared" si="0"/>
        <v>76.337500000000006</v>
      </c>
      <c r="F31" s="2">
        <f t="shared" si="1"/>
        <v>6.549860815457671</v>
      </c>
      <c r="G31" s="2">
        <f t="shared" si="2"/>
        <v>7.3101125172518664</v>
      </c>
    </row>
    <row r="32" spans="1:10" x14ac:dyDescent="0.3">
      <c r="B32" t="s">
        <v>10</v>
      </c>
      <c r="C32" s="3">
        <v>103.38</v>
      </c>
      <c r="D32">
        <v>11.54</v>
      </c>
      <c r="E32" s="2">
        <f t="shared" si="0"/>
        <v>72.125</v>
      </c>
      <c r="F32" s="2">
        <f t="shared" si="1"/>
        <v>6.9324090121317159</v>
      </c>
      <c r="G32" s="2">
        <f t="shared" si="2"/>
        <v>7.7370636296112902</v>
      </c>
      <c r="I32" s="2">
        <f>AVERAGE(F32:F34)</f>
        <v>6.9358727007037686</v>
      </c>
      <c r="J32" s="2">
        <f>AVERAGE(G32:G34)</f>
        <v>7.7409293534640256</v>
      </c>
    </row>
    <row r="33" spans="1:10" x14ac:dyDescent="0.3">
      <c r="C33" s="3">
        <v>99.88</v>
      </c>
      <c r="D33">
        <v>11.571999999999999</v>
      </c>
      <c r="E33" s="2">
        <f t="shared" si="0"/>
        <v>72.324999999999989</v>
      </c>
      <c r="F33" s="2">
        <f t="shared" si="1"/>
        <v>6.913238852402352</v>
      </c>
      <c r="G33" s="2">
        <f t="shared" si="2"/>
        <v>7.7156683620561957</v>
      </c>
    </row>
    <row r="34" spans="1:10" x14ac:dyDescent="0.3">
      <c r="C34" s="3">
        <v>98.85</v>
      </c>
      <c r="D34">
        <v>11.491</v>
      </c>
      <c r="E34" s="2">
        <f t="shared" si="0"/>
        <v>71.818749999999994</v>
      </c>
      <c r="F34" s="2">
        <f t="shared" si="1"/>
        <v>6.9619702375772352</v>
      </c>
      <c r="G34" s="2">
        <f t="shared" si="2"/>
        <v>7.7700560687245925</v>
      </c>
    </row>
    <row r="35" spans="1:10" x14ac:dyDescent="0.3">
      <c r="B35" t="s">
        <v>11</v>
      </c>
      <c r="C35" s="3">
        <v>98.34</v>
      </c>
      <c r="D35">
        <v>11.589</v>
      </c>
      <c r="E35" s="2">
        <f t="shared" si="0"/>
        <v>72.431250000000006</v>
      </c>
      <c r="F35" s="2">
        <f t="shared" si="1"/>
        <v>6.9030977651220979</v>
      </c>
      <c r="G35" s="2">
        <f t="shared" si="2"/>
        <v>7.7043501842880566</v>
      </c>
      <c r="I35" s="2">
        <f>AVERAGE(F35:F37)</f>
        <v>6.9311227885121838</v>
      </c>
      <c r="J35" s="2">
        <f>AVERAGE(G35:G37)</f>
        <v>7.7356281121787767</v>
      </c>
    </row>
    <row r="36" spans="1:10" x14ac:dyDescent="0.3">
      <c r="C36" s="3">
        <v>99.07</v>
      </c>
      <c r="D36">
        <v>11.478</v>
      </c>
      <c r="E36" s="2">
        <f t="shared" si="0"/>
        <v>71.737499999999997</v>
      </c>
      <c r="F36" s="2">
        <f t="shared" si="1"/>
        <v>6.9698553755009582</v>
      </c>
      <c r="G36" s="2">
        <f t="shared" si="2"/>
        <v>7.7788564458716056</v>
      </c>
    </row>
    <row r="37" spans="1:10" x14ac:dyDescent="0.3">
      <c r="C37" s="3">
        <v>99.89</v>
      </c>
      <c r="D37">
        <v>11.56</v>
      </c>
      <c r="E37" s="2">
        <f t="shared" si="0"/>
        <v>72.25</v>
      </c>
      <c r="F37" s="2">
        <f t="shared" si="1"/>
        <v>6.9204152249134951</v>
      </c>
      <c r="G37" s="2">
        <f t="shared" si="2"/>
        <v>7.7236777063766677</v>
      </c>
    </row>
    <row r="38" spans="1:10" x14ac:dyDescent="0.3">
      <c r="A38" t="s">
        <v>13</v>
      </c>
      <c r="B38" t="s">
        <v>6</v>
      </c>
      <c r="C38" s="3">
        <v>99.25</v>
      </c>
      <c r="D38">
        <v>11.622</v>
      </c>
      <c r="E38" s="2">
        <f t="shared" si="0"/>
        <v>72.637500000000003</v>
      </c>
      <c r="F38" s="2">
        <f t="shared" si="1"/>
        <v>6.8834968163827224</v>
      </c>
      <c r="G38" s="2">
        <f t="shared" si="2"/>
        <v>7.6824741254271469</v>
      </c>
      <c r="I38" s="2">
        <f>AVERAGE(F38:F40)</f>
        <v>6.875632763710148</v>
      </c>
      <c r="J38" s="2">
        <f>AVERAGE(G38:G40)</f>
        <v>7.6736972809265067</v>
      </c>
    </row>
    <row r="39" spans="1:10" x14ac:dyDescent="0.3">
      <c r="C39" s="3">
        <v>100.09</v>
      </c>
      <c r="D39">
        <v>11.666</v>
      </c>
      <c r="E39" s="2">
        <f t="shared" si="0"/>
        <v>72.912500000000009</v>
      </c>
      <c r="F39" s="2">
        <f t="shared" si="1"/>
        <v>6.8575347162695</v>
      </c>
      <c r="G39" s="2">
        <f t="shared" si="2"/>
        <v>7.6534985672650686</v>
      </c>
    </row>
    <row r="40" spans="1:10" x14ac:dyDescent="0.3">
      <c r="C40" s="3">
        <v>102.61</v>
      </c>
      <c r="D40">
        <v>11.618</v>
      </c>
      <c r="E40" s="2">
        <f t="shared" si="0"/>
        <v>72.612499999999997</v>
      </c>
      <c r="F40" s="2">
        <f t="shared" si="1"/>
        <v>6.8858667584782234</v>
      </c>
      <c r="G40" s="2">
        <f t="shared" si="2"/>
        <v>7.6851191500873028</v>
      </c>
    </row>
    <row r="41" spans="1:10" x14ac:dyDescent="0.3">
      <c r="B41" t="s">
        <v>7</v>
      </c>
      <c r="C41" s="3">
        <v>97.22</v>
      </c>
      <c r="D41">
        <v>11.974</v>
      </c>
      <c r="E41" s="2">
        <f t="shared" si="0"/>
        <v>74.837500000000006</v>
      </c>
      <c r="F41" s="2">
        <f t="shared" si="1"/>
        <v>6.6811424753632869</v>
      </c>
      <c r="G41" s="2">
        <f t="shared" si="2"/>
        <v>7.4566322269679546</v>
      </c>
      <c r="I41" s="2">
        <f>AVERAGE(F41:F43)</f>
        <v>6.6795128291118671</v>
      </c>
      <c r="J41" s="2">
        <f>AVERAGE(G41:G43)</f>
        <v>7.4548134253480649</v>
      </c>
    </row>
    <row r="42" spans="1:10" x14ac:dyDescent="0.3">
      <c r="C42" s="3">
        <v>98.33</v>
      </c>
      <c r="D42">
        <v>11.941000000000001</v>
      </c>
      <c r="E42" s="2">
        <f t="shared" si="0"/>
        <v>74.631250000000009</v>
      </c>
      <c r="F42" s="2">
        <f t="shared" si="1"/>
        <v>6.6996063981241099</v>
      </c>
      <c r="G42" s="2">
        <f t="shared" si="2"/>
        <v>7.4772392836206585</v>
      </c>
    </row>
    <row r="43" spans="1:10" x14ac:dyDescent="0.3">
      <c r="C43" s="3">
        <v>103.58</v>
      </c>
      <c r="D43">
        <v>12.016</v>
      </c>
      <c r="E43" s="2">
        <f t="shared" si="0"/>
        <v>75.099999999999994</v>
      </c>
      <c r="F43" s="2">
        <f t="shared" si="1"/>
        <v>6.6577896138482027</v>
      </c>
      <c r="G43" s="2">
        <f t="shared" si="2"/>
        <v>7.4305687654555834</v>
      </c>
    </row>
    <row r="44" spans="1:10" x14ac:dyDescent="0.3">
      <c r="B44" t="s">
        <v>8</v>
      </c>
      <c r="C44" s="3">
        <v>100.57</v>
      </c>
      <c r="D44">
        <v>12.145</v>
      </c>
      <c r="E44" s="2">
        <f t="shared" si="0"/>
        <v>75.90625</v>
      </c>
      <c r="F44" s="2">
        <f t="shared" si="1"/>
        <v>6.5870728694936185</v>
      </c>
      <c r="G44" s="2">
        <f t="shared" si="2"/>
        <v>7.3516438275598439</v>
      </c>
      <c r="I44" s="2">
        <f>AVERAGE(F44:F46)</f>
        <v>6.6235329540291845</v>
      </c>
      <c r="J44" s="2">
        <f>AVERAGE(G44:G46)</f>
        <v>7.3923358861932877</v>
      </c>
    </row>
    <row r="45" spans="1:10" x14ac:dyDescent="0.3">
      <c r="C45" s="3">
        <v>97.61</v>
      </c>
      <c r="D45">
        <v>12.037000000000001</v>
      </c>
      <c r="E45" s="2">
        <f t="shared" si="0"/>
        <v>75.231250000000003</v>
      </c>
      <c r="F45" s="2">
        <f t="shared" si="1"/>
        <v>6.6461742959209102</v>
      </c>
      <c r="G45" s="2">
        <f t="shared" si="2"/>
        <v>7.4176052409831588</v>
      </c>
    </row>
    <row r="46" spans="1:10" x14ac:dyDescent="0.3">
      <c r="C46" s="3">
        <v>99.54</v>
      </c>
      <c r="D46">
        <v>12.053000000000001</v>
      </c>
      <c r="E46" s="2">
        <f t="shared" si="0"/>
        <v>75.331250000000011</v>
      </c>
      <c r="F46" s="2">
        <f t="shared" si="1"/>
        <v>6.6373516966730266</v>
      </c>
      <c r="G46" s="2">
        <f t="shared" si="2"/>
        <v>7.4077585900368614</v>
      </c>
    </row>
    <row r="47" spans="1:10" x14ac:dyDescent="0.3">
      <c r="B47" t="s">
        <v>9</v>
      </c>
      <c r="C47" s="3">
        <v>105.22</v>
      </c>
      <c r="D47">
        <v>12.186</v>
      </c>
      <c r="E47" s="2">
        <f t="shared" si="0"/>
        <v>76.162499999999994</v>
      </c>
      <c r="F47" s="2">
        <f t="shared" si="1"/>
        <v>6.5649105530937142</v>
      </c>
      <c r="G47" s="2">
        <f t="shared" si="2"/>
        <v>7.3269090994349497</v>
      </c>
      <c r="I47" s="2">
        <f>AVERAGE(F47:F49)</f>
        <v>6.578614080060551</v>
      </c>
      <c r="J47" s="2">
        <f>AVERAGE(G47:G49)</f>
        <v>7.3422032143532947</v>
      </c>
    </row>
    <row r="48" spans="1:10" x14ac:dyDescent="0.3">
      <c r="C48" s="3">
        <v>100.32</v>
      </c>
      <c r="D48">
        <v>12.127000000000001</v>
      </c>
      <c r="E48" s="2">
        <f t="shared" si="0"/>
        <v>75.793750000000003</v>
      </c>
      <c r="F48" s="2">
        <f t="shared" si="1"/>
        <v>6.5968500041230307</v>
      </c>
      <c r="G48" s="2">
        <f t="shared" si="2"/>
        <v>7.3625558081730267</v>
      </c>
    </row>
    <row r="49" spans="2:10" x14ac:dyDescent="0.3">
      <c r="C49" s="3">
        <v>97.8</v>
      </c>
      <c r="D49">
        <v>12.169</v>
      </c>
      <c r="E49" s="2">
        <f t="shared" si="0"/>
        <v>76.056250000000006</v>
      </c>
      <c r="F49" s="2">
        <f t="shared" si="1"/>
        <v>6.57408168296491</v>
      </c>
      <c r="G49" s="2">
        <f t="shared" si="2"/>
        <v>7.3371447354519095</v>
      </c>
    </row>
    <row r="50" spans="2:10" x14ac:dyDescent="0.3">
      <c r="B50" t="s">
        <v>10</v>
      </c>
      <c r="C50" s="3">
        <v>105.15</v>
      </c>
      <c r="D50">
        <v>11.65</v>
      </c>
      <c r="E50" s="2">
        <f t="shared" si="0"/>
        <v>72.8125</v>
      </c>
      <c r="F50" s="2">
        <f t="shared" si="1"/>
        <v>6.866952789699571</v>
      </c>
      <c r="G50" s="2">
        <f t="shared" si="2"/>
        <v>7.6640098099325575</v>
      </c>
      <c r="I50" s="2">
        <f>AVERAGE(F50:F52)</f>
        <v>6.8827501356791352</v>
      </c>
      <c r="J50" s="2">
        <f>AVERAGE(G50:G52)</f>
        <v>7.6816407764276065</v>
      </c>
    </row>
    <row r="51" spans="2:10" x14ac:dyDescent="0.3">
      <c r="C51" s="3">
        <v>97.96</v>
      </c>
      <c r="D51">
        <v>11.637</v>
      </c>
      <c r="E51" s="2">
        <f t="shared" si="0"/>
        <v>72.731250000000003</v>
      </c>
      <c r="F51" s="2">
        <f t="shared" si="1"/>
        <v>6.8746240439975939</v>
      </c>
      <c r="G51" s="2">
        <f t="shared" si="2"/>
        <v>7.6725714776758869</v>
      </c>
    </row>
    <row r="52" spans="2:10" x14ac:dyDescent="0.3">
      <c r="C52" s="3">
        <v>102</v>
      </c>
      <c r="D52">
        <v>11.583</v>
      </c>
      <c r="E52" s="2">
        <f t="shared" si="0"/>
        <v>72.393749999999997</v>
      </c>
      <c r="F52" s="2">
        <f t="shared" si="1"/>
        <v>6.9066735733402407</v>
      </c>
      <c r="G52" s="2">
        <f t="shared" si="2"/>
        <v>7.7083410416743749</v>
      </c>
    </row>
    <row r="53" spans="2:10" x14ac:dyDescent="0.3">
      <c r="B53" t="s">
        <v>11</v>
      </c>
      <c r="C53" s="3">
        <v>98.55</v>
      </c>
      <c r="D53">
        <v>11.736000000000001</v>
      </c>
      <c r="E53" s="2">
        <f t="shared" si="0"/>
        <v>73.350000000000009</v>
      </c>
      <c r="F53" s="2">
        <f t="shared" si="1"/>
        <v>6.8166325835037487</v>
      </c>
      <c r="G53" s="2">
        <f t="shared" si="2"/>
        <v>7.6078488655175773</v>
      </c>
      <c r="I53" s="2">
        <f>AVERAGE(F53:F55)</f>
        <v>6.8062540519042551</v>
      </c>
      <c r="J53" s="2">
        <f>AVERAGE(G53:G55)</f>
        <v>7.5962656829288582</v>
      </c>
    </row>
    <row r="54" spans="2:10" x14ac:dyDescent="0.3">
      <c r="C54" s="3">
        <v>97.61</v>
      </c>
      <c r="D54">
        <v>11.803000000000001</v>
      </c>
      <c r="E54" s="2">
        <f t="shared" si="0"/>
        <v>73.768750000000011</v>
      </c>
      <c r="F54" s="2">
        <f t="shared" si="1"/>
        <v>6.7779378124205696</v>
      </c>
      <c r="G54" s="2">
        <f t="shared" si="2"/>
        <v>7.5646627370765298</v>
      </c>
    </row>
    <row r="55" spans="2:10" x14ac:dyDescent="0.3">
      <c r="C55" s="3">
        <v>98.21</v>
      </c>
      <c r="D55">
        <v>11.723000000000001</v>
      </c>
      <c r="E55" s="2">
        <f t="shared" si="0"/>
        <v>73.268750000000011</v>
      </c>
      <c r="F55" s="2">
        <f t="shared" si="1"/>
        <v>6.8241917597884489</v>
      </c>
      <c r="G55" s="2">
        <f t="shared" si="2"/>
        <v>7.6162854461924674</v>
      </c>
    </row>
    <row r="56" spans="2:10" x14ac:dyDescent="0.3">
      <c r="B56" s="1"/>
    </row>
    <row r="57" spans="2:10" x14ac:dyDescent="0.3">
      <c r="B57" s="1"/>
    </row>
    <row r="58" spans="2:10" x14ac:dyDescent="0.3">
      <c r="B58" s="1"/>
    </row>
    <row r="59" spans="2:10" x14ac:dyDescent="0.3">
      <c r="B59" s="1"/>
    </row>
    <row r="60" spans="2:10" x14ac:dyDescent="0.3">
      <c r="B60" s="1"/>
    </row>
    <row r="61" spans="2:10" x14ac:dyDescent="0.3">
      <c r="B61" s="1"/>
    </row>
    <row r="62" spans="2:10" x14ac:dyDescent="0.3">
      <c r="B62" s="1"/>
    </row>
    <row r="63" spans="2:10" x14ac:dyDescent="0.3">
      <c r="B63" s="1"/>
    </row>
    <row r="64" spans="2:10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1C7A0-FBE3-4171-916C-972F0D0B89CD}">
  <dimension ref="A1:D37"/>
  <sheetViews>
    <sheetView workbookViewId="0">
      <selection activeCell="D2" sqref="D2:D37"/>
    </sheetView>
  </sheetViews>
  <sheetFormatPr defaultRowHeight="14.4" x14ac:dyDescent="0.3"/>
  <sheetData>
    <row r="1" spans="1:4" x14ac:dyDescent="0.3">
      <c r="A1" t="s">
        <v>1</v>
      </c>
      <c r="B1" t="s">
        <v>2</v>
      </c>
      <c r="C1" t="s">
        <v>3</v>
      </c>
      <c r="D1" t="s">
        <v>4</v>
      </c>
    </row>
    <row r="2" spans="1:4" x14ac:dyDescent="0.3">
      <c r="A2" t="s">
        <v>15</v>
      </c>
      <c r="B2" t="s">
        <v>6</v>
      </c>
      <c r="C2">
        <v>101.8</v>
      </c>
      <c r="D2">
        <v>12.563000000000001</v>
      </c>
    </row>
    <row r="3" spans="1:4" x14ac:dyDescent="0.3">
      <c r="B3" t="s">
        <v>6</v>
      </c>
      <c r="C3">
        <v>96.12</v>
      </c>
      <c r="D3">
        <v>12.561</v>
      </c>
    </row>
    <row r="4" spans="1:4" x14ac:dyDescent="0.3">
      <c r="B4" t="s">
        <v>7</v>
      </c>
      <c r="C4">
        <v>98.24</v>
      </c>
      <c r="D4">
        <v>12.896000000000001</v>
      </c>
    </row>
    <row r="5" spans="1:4" x14ac:dyDescent="0.3">
      <c r="B5" t="s">
        <v>7</v>
      </c>
      <c r="C5">
        <v>98.54</v>
      </c>
      <c r="D5">
        <v>12.88</v>
      </c>
    </row>
    <row r="6" spans="1:4" x14ac:dyDescent="0.3">
      <c r="B6" t="s">
        <v>8</v>
      </c>
      <c r="C6">
        <v>101.72</v>
      </c>
      <c r="D6">
        <v>13.381</v>
      </c>
    </row>
    <row r="7" spans="1:4" x14ac:dyDescent="0.3">
      <c r="B7" t="s">
        <v>8</v>
      </c>
      <c r="C7">
        <v>99.06</v>
      </c>
      <c r="D7">
        <v>13.422000000000001</v>
      </c>
    </row>
    <row r="8" spans="1:4" x14ac:dyDescent="0.3">
      <c r="B8" t="s">
        <v>9</v>
      </c>
      <c r="C8">
        <v>98.25</v>
      </c>
      <c r="D8">
        <v>13.332000000000001</v>
      </c>
    </row>
    <row r="9" spans="1:4" x14ac:dyDescent="0.3">
      <c r="B9" t="s">
        <v>9</v>
      </c>
      <c r="C9">
        <v>101</v>
      </c>
      <c r="D9">
        <v>13.289</v>
      </c>
    </row>
    <row r="10" spans="1:4" x14ac:dyDescent="0.3">
      <c r="B10" t="s">
        <v>10</v>
      </c>
      <c r="C10">
        <v>98.11</v>
      </c>
      <c r="D10">
        <v>13.051</v>
      </c>
    </row>
    <row r="11" spans="1:4" x14ac:dyDescent="0.3">
      <c r="B11" t="s">
        <v>10</v>
      </c>
      <c r="C11">
        <v>98.54</v>
      </c>
      <c r="D11">
        <v>13.148</v>
      </c>
    </row>
    <row r="12" spans="1:4" x14ac:dyDescent="0.3">
      <c r="B12" t="s">
        <v>11</v>
      </c>
      <c r="C12">
        <v>98.53</v>
      </c>
      <c r="D12">
        <v>13.114000000000001</v>
      </c>
    </row>
    <row r="13" spans="1:4" x14ac:dyDescent="0.3">
      <c r="B13" t="s">
        <v>11</v>
      </c>
      <c r="C13">
        <v>99.68</v>
      </c>
      <c r="D13">
        <v>13.159000000000001</v>
      </c>
    </row>
    <row r="14" spans="1:4" x14ac:dyDescent="0.3">
      <c r="A14" t="s">
        <v>14</v>
      </c>
      <c r="B14" t="s">
        <v>6</v>
      </c>
      <c r="C14">
        <v>100.77</v>
      </c>
      <c r="D14">
        <v>12.221</v>
      </c>
    </row>
    <row r="15" spans="1:4" x14ac:dyDescent="0.3">
      <c r="B15" t="s">
        <v>6</v>
      </c>
      <c r="C15">
        <v>103.31</v>
      </c>
      <c r="D15">
        <v>12.263</v>
      </c>
    </row>
    <row r="16" spans="1:4" x14ac:dyDescent="0.3">
      <c r="B16" t="s">
        <v>7</v>
      </c>
      <c r="C16">
        <v>95.8</v>
      </c>
      <c r="D16">
        <v>12.259</v>
      </c>
    </row>
    <row r="17" spans="1:4" x14ac:dyDescent="0.3">
      <c r="B17" t="s">
        <v>7</v>
      </c>
      <c r="C17">
        <v>98.95</v>
      </c>
      <c r="D17">
        <v>12.169</v>
      </c>
    </row>
    <row r="18" spans="1:4" x14ac:dyDescent="0.3">
      <c r="B18" t="s">
        <v>8</v>
      </c>
      <c r="C18">
        <v>99.62</v>
      </c>
      <c r="D18">
        <v>11.957000000000001</v>
      </c>
    </row>
    <row r="19" spans="1:4" x14ac:dyDescent="0.3">
      <c r="B19" t="s">
        <v>8</v>
      </c>
      <c r="C19">
        <v>98.07</v>
      </c>
      <c r="D19">
        <v>12.02</v>
      </c>
    </row>
    <row r="20" spans="1:4" x14ac:dyDescent="0.3">
      <c r="B20" t="s">
        <v>9</v>
      </c>
      <c r="C20">
        <v>103.1</v>
      </c>
      <c r="D20">
        <v>12.175000000000001</v>
      </c>
    </row>
    <row r="21" spans="1:4" x14ac:dyDescent="0.3">
      <c r="B21" t="s">
        <v>9</v>
      </c>
      <c r="C21">
        <v>99.51</v>
      </c>
      <c r="D21">
        <v>12.214</v>
      </c>
    </row>
    <row r="22" spans="1:4" x14ac:dyDescent="0.3">
      <c r="B22" t="s">
        <v>10</v>
      </c>
      <c r="C22">
        <v>99.88</v>
      </c>
      <c r="D22">
        <v>11.571999999999999</v>
      </c>
    </row>
    <row r="23" spans="1:4" x14ac:dyDescent="0.3">
      <c r="B23" t="s">
        <v>10</v>
      </c>
      <c r="C23">
        <v>98.85</v>
      </c>
      <c r="D23">
        <v>11.491</v>
      </c>
    </row>
    <row r="24" spans="1:4" x14ac:dyDescent="0.3">
      <c r="B24" t="s">
        <v>11</v>
      </c>
      <c r="C24">
        <v>98.34</v>
      </c>
      <c r="D24">
        <v>11.589</v>
      </c>
    </row>
    <row r="25" spans="1:4" x14ac:dyDescent="0.3">
      <c r="B25" t="s">
        <v>11</v>
      </c>
      <c r="C25">
        <v>99.07</v>
      </c>
      <c r="D25">
        <v>11.478</v>
      </c>
    </row>
    <row r="26" spans="1:4" x14ac:dyDescent="0.3">
      <c r="A26" t="s">
        <v>13</v>
      </c>
      <c r="B26" t="s">
        <v>6</v>
      </c>
      <c r="C26">
        <v>100.09</v>
      </c>
      <c r="D26">
        <v>11.666</v>
      </c>
    </row>
    <row r="27" spans="1:4" x14ac:dyDescent="0.3">
      <c r="B27" t="s">
        <v>6</v>
      </c>
      <c r="C27">
        <v>102.61</v>
      </c>
      <c r="D27">
        <v>11.618</v>
      </c>
    </row>
    <row r="28" spans="1:4" x14ac:dyDescent="0.3">
      <c r="B28" t="s">
        <v>7</v>
      </c>
      <c r="C28">
        <v>97.22</v>
      </c>
      <c r="D28">
        <v>11.974</v>
      </c>
    </row>
    <row r="29" spans="1:4" x14ac:dyDescent="0.3">
      <c r="B29" t="s">
        <v>7</v>
      </c>
      <c r="C29">
        <v>103.58</v>
      </c>
      <c r="D29">
        <v>12.016</v>
      </c>
    </row>
    <row r="30" spans="1:4" x14ac:dyDescent="0.3">
      <c r="B30" t="s">
        <v>8</v>
      </c>
      <c r="C30">
        <v>100.57</v>
      </c>
      <c r="D30">
        <v>12.145</v>
      </c>
    </row>
    <row r="31" spans="1:4" x14ac:dyDescent="0.3">
      <c r="B31" t="s">
        <v>8</v>
      </c>
      <c r="C31">
        <v>97.61</v>
      </c>
      <c r="D31">
        <v>12.037000000000001</v>
      </c>
    </row>
    <row r="32" spans="1:4" x14ac:dyDescent="0.3">
      <c r="B32" t="s">
        <v>9</v>
      </c>
      <c r="C32">
        <v>105.22</v>
      </c>
      <c r="D32">
        <v>12.186</v>
      </c>
    </row>
    <row r="33" spans="2:4" x14ac:dyDescent="0.3">
      <c r="B33" t="s">
        <v>9</v>
      </c>
      <c r="C33">
        <v>100.32</v>
      </c>
      <c r="D33">
        <v>12.127000000000001</v>
      </c>
    </row>
    <row r="34" spans="2:4" x14ac:dyDescent="0.3">
      <c r="B34" t="s">
        <v>10</v>
      </c>
      <c r="C34">
        <v>105.15</v>
      </c>
      <c r="D34">
        <v>11.65</v>
      </c>
    </row>
    <row r="35" spans="2:4" x14ac:dyDescent="0.3">
      <c r="B35" t="s">
        <v>10</v>
      </c>
      <c r="C35">
        <v>102</v>
      </c>
      <c r="D35">
        <v>11.583</v>
      </c>
    </row>
    <row r="36" spans="2:4" x14ac:dyDescent="0.3">
      <c r="B36" t="s">
        <v>11</v>
      </c>
      <c r="C36">
        <v>97.61</v>
      </c>
      <c r="D36">
        <v>11.803000000000001</v>
      </c>
    </row>
    <row r="37" spans="2:4" x14ac:dyDescent="0.3">
      <c r="B37" t="s">
        <v>11</v>
      </c>
      <c r="C37">
        <v>98.21</v>
      </c>
      <c r="D37">
        <v>11.723000000000001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Prox.Anal</vt:lpstr>
      <vt:lpstr>%CP</vt:lpstr>
      <vt:lpstr>Sheet1</vt:lpstr>
      <vt:lpstr>%Moist</vt:lpstr>
      <vt:lpstr>CP for SDS-PAGE measurements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 YISA</cp:lastModifiedBy>
  <dcterms:created xsi:type="dcterms:W3CDTF">2019-05-31T17:21:08Z</dcterms:created>
  <dcterms:modified xsi:type="dcterms:W3CDTF">2023-04-01T05:47:47Z</dcterms:modified>
</cp:coreProperties>
</file>